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<sst xmlns="http://schemas.openxmlformats.org/spreadsheetml/2006/main" count="19930" uniqueCount="3669">
  <si>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</si>
  <si>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</si>
  <si>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</si>
  <si>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</si>
  <si>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</si>
  <si>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</si>
  <si>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</si>
  <si>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</si>
  <si>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</si>
  <si>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</si>
  <si>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</si>
  <si>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</si>
  <si>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</si>
  <si>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</si>
  <si>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</si>
  <si>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</si>
  <si>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</si>
  <si>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</si>
  <si>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</si>
  <si>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</si>
  <si>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</si>
  <si>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</si>
  <si>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</si>
  <si>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</si>
  <si>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</si>
  <si>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</si>
  <si>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</si>
  <si>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</si>
  <si>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</si>
  <si>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</si>
  <si>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</si>
  <si>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</si>
  <si>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</si>
  <si>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</si>
  <si>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</si>
  <si>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</si>
  <si>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</si>
  <si>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</si>
  <si>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</si>
  <si>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</si>
  <si>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</si>
  <si>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</si>
  <si>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</si>
  <si>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</si>
  <si>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</si>
  <si>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</si>
  <si>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</si>
  <si>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</si>
  <si>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</si>
  <si>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</si>
  <si>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</si>
  <si>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</si>
  <si>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</si>
  <si>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</si>
  <si>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</si>
  <si>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</si>
  <si>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</si>
  <si>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</si>
  <si>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</si>
  <si>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</si>
  <si>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</si>
  <si>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</si>
  <si>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</si>
  <si>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</si>
  <si>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</si>
  <si>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</si>
  <si>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</si>
  <si>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</si>
  <si>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</si>
  <si>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</si>
  <si>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</si>
  <si>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</si>
  <si>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</si>
  <si>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</si>
  <si>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</si>
  <si>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</si>
  <si>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</si>
  <si>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</si>
  <si>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</si>
  <si>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</si>
  <si>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</si>
  <si>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</si>
  <si>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</si>
  <si>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</si>
  <si>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</si>
  <si>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</si>
  <si>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</si>
  <si>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</si>
  <si>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</si>
  <si>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</si>
  <si>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</si>
  <si>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</si>
  <si>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</si>
  <si>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</si>
  <si>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</si>
  <si>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</si>
  <si>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</si>
  <si>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</si>
  <si>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</si>
  <si>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</si>
  <si>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</si>
  <si>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</si>
  <si>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</si>
  <si>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</si>
  <si>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</si>
  <si>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</si>
  <si>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</si>
  <si>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</si>
  <si>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</si>
  <si>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</si>
  <si>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</si>
  <si>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</si>
  <si>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</si>
  <si>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</si>
  <si>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</si>
  <si>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</si>
  <si>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</si>
  <si>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</si>
  <si>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</si>
  <si>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</si>
  <si>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</si>
  <si>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</si>
  <si>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</si>
  <si>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</si>
  <si>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</si>
  <si>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</si>
  <si>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</si>
  <si>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</si>
  <si>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</si>
  <si>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</si>
  <si>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</si>
  <si>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</si>
  <si>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</si>
  <si>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</si>
  <si>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</si>
  <si>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</si>
  <si>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</si>
  <si>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</si>
  <si>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</si>
  <si>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</si>
  <si>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</si>
  <si>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</si>
  <si>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</si>
  <si>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</si>
  <si>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</si>
  <si>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</si>
  <si>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</si>
  <si>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</si>
  <si>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</si>
  <si>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</si>
  <si>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</si>
  <si>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</si>
  <si>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</si>
  <si>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</si>
  <si>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</si>
  <si>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</si>
  <si>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</si>
  <si>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</si>
  <si>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</si>
  <si>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</si>
  <si>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</si>
  <si>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</si>
  <si>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</si>
  <si>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</si>
  <si>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</si>
  <si>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</si>
  <si>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</si>
  <si>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</si>
  <si>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</si>
  <si>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</si>
  <si>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</si>
  <si>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</si>
  <si>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</si>
  <si>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</si>
  <si>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</si>
  <si>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</si>
  <si>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</si>
  <si>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</si>
  <si>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</si>
  <si>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</si>
  <si>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</si>
  <si>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</si>
  <si>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</si>
  <si>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</si>
  <si>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</si>
  <si>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</si>
  <si>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</si>
  <si>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</si>
  <si>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</si>
  <si>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</si>
  <si>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</si>
  <si>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</si>
  <si>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</si>
  <si>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</si>
  <si>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</si>
  <si>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</si>
  <si>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</si>
  <si>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</si>
  <si>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</si>
  <si>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</si>
  <si>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</si>
  <si>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</si>
  <si>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</si>
  <si>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</si>
  <si>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</si>
  <si>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</si>
  <si>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</si>
  <si>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</si>
  <si>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</si>
  <si>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</si>
  <si>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</si>
  <si>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</si>
  <si>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wernert_man</t>
  </si>
  <si>
    <t>shohta112233</t>
  </si>
  <si>
    <t>natuki_suzu</t>
  </si>
  <si>
    <t>askthemppf</t>
  </si>
  <si>
    <t>nyccouncilmatic</t>
  </si>
  <si>
    <t>emendlow</t>
  </si>
  <si>
    <t>akrolikowski</t>
  </si>
  <si>
    <t>megadumbgenius</t>
  </si>
  <si>
    <t>janhartman</t>
  </si>
  <si>
    <t>brandstrat</t>
  </si>
  <si>
    <t>dangillmor</t>
  </si>
  <si>
    <t>tlyczko</t>
  </si>
  <si>
    <t>snm55_6_4</t>
  </si>
  <si>
    <t>motorious_tv</t>
  </si>
  <si>
    <t>lchski</t>
  </si>
  <si>
    <t>ubuntubot2075</t>
  </si>
  <si>
    <t>spark_radio_dc</t>
  </si>
  <si>
    <t>884_info</t>
  </si>
  <si>
    <t>tomofu_0208</t>
  </si>
  <si>
    <t>dwilliams1001</t>
  </si>
  <si>
    <t>kiernanmargaret</t>
  </si>
  <si>
    <t>theworldweare</t>
  </si>
  <si>
    <t>antirobust</t>
  </si>
  <si>
    <t>tacticalyuppie</t>
  </si>
  <si>
    <t>arida_civichall</t>
  </si>
  <si>
    <t>disciplesofetsy</t>
  </si>
  <si>
    <t>sagarvishnoi</t>
  </si>
  <si>
    <t>twofoursevecars</t>
  </si>
  <si>
    <t>codeforall</t>
  </si>
  <si>
    <t>pdmcn_leeds</t>
  </si>
  <si>
    <t>josiemasseyux</t>
  </si>
  <si>
    <t>worldifnews</t>
  </si>
  <si>
    <t>mstem</t>
  </si>
  <si>
    <t>rebcruz</t>
  </si>
  <si>
    <t>p2173</t>
  </si>
  <si>
    <t>youthgovern</t>
  </si>
  <si>
    <t>rep19women</t>
  </si>
  <si>
    <t>erhardt</t>
  </si>
  <si>
    <t>olincollege</t>
  </si>
  <si>
    <t>waterbuck1</t>
  </si>
  <si>
    <t>bostonannemarie</t>
  </si>
  <si>
    <t>sdaitzman</t>
  </si>
  <si>
    <t>myqntm</t>
  </si>
  <si>
    <t>dmeganr</t>
  </si>
  <si>
    <t>elias_me_em</t>
  </si>
  <si>
    <t>bee_nerd</t>
  </si>
  <si>
    <t>perfectsin77</t>
  </si>
  <si>
    <t>gothenelle</t>
  </si>
  <si>
    <t>nonstickvic</t>
  </si>
  <si>
    <t>lightnightleeds</t>
  </si>
  <si>
    <t>annequinton</t>
  </si>
  <si>
    <t>irenesandrad</t>
  </si>
  <si>
    <t>drcpunk</t>
  </si>
  <si>
    <t>sbadalich</t>
  </si>
  <si>
    <t>alexkavtar</t>
  </si>
  <si>
    <t>nacky12</t>
  </si>
  <si>
    <t>latonero</t>
  </si>
  <si>
    <t>clroutcomes</t>
  </si>
  <si>
    <t>giuliowolfe</t>
  </si>
  <si>
    <t>dalgoso</t>
  </si>
  <si>
    <t>bonniesychiu</t>
  </si>
  <si>
    <t>engnroom</t>
  </si>
  <si>
    <t>merltech</t>
  </si>
  <si>
    <t>veroviews</t>
  </si>
  <si>
    <t>chrislrobert</t>
  </si>
  <si>
    <t>meowtree</t>
  </si>
  <si>
    <t>ymacpherson</t>
  </si>
  <si>
    <t>niknak_19</t>
  </si>
  <si>
    <t>hayduke</t>
  </si>
  <si>
    <t>idreamofpiepics</t>
  </si>
  <si>
    <t>lovelywirral</t>
  </si>
  <si>
    <t>saqib_shabbir</t>
  </si>
  <si>
    <t>musicisnowuk</t>
  </si>
  <si>
    <t>radioairenews</t>
  </si>
  <si>
    <t>ppolitics</t>
  </si>
  <si>
    <t>hypercortex</t>
  </si>
  <si>
    <t>code4ca</t>
  </si>
  <si>
    <t>mapc</t>
  </si>
  <si>
    <t>mlsif</t>
  </si>
  <si>
    <t>aschrock</t>
  </si>
  <si>
    <t>csbishopfilm</t>
  </si>
  <si>
    <t>rachelannyes</t>
  </si>
  <si>
    <t>therulesorg</t>
  </si>
  <si>
    <t>gianlucasgueo</t>
  </si>
  <si>
    <t>codeforpdx</t>
  </si>
  <si>
    <t>codeformke</t>
  </si>
  <si>
    <t>codeforamerica</t>
  </si>
  <si>
    <t>womencivictech</t>
  </si>
  <si>
    <t>civichall</t>
  </si>
  <si>
    <t>forgeorganizing</t>
  </si>
  <si>
    <t>lisamwitter</t>
  </si>
  <si>
    <t>joesaidso</t>
  </si>
  <si>
    <t>haroldfeld</t>
  </si>
  <si>
    <t>codeforaus</t>
  </si>
  <si>
    <t>_narrative</t>
  </si>
  <si>
    <t>civicimpact_jhu</t>
  </si>
  <si>
    <t>civictechguide</t>
  </si>
  <si>
    <t>colinmegill</t>
  </si>
  <si>
    <t>petermacleod</t>
  </si>
  <si>
    <t>alexisgoldstein</t>
  </si>
  <si>
    <t>0debtzone</t>
  </si>
  <si>
    <t>pbproject</t>
  </si>
  <si>
    <t>marcobuelow</t>
  </si>
  <si>
    <t>sabinesasse</t>
  </si>
  <si>
    <t>eudemlab</t>
  </si>
  <si>
    <t>ulrikeguerot</t>
  </si>
  <si>
    <t>citizassembly</t>
  </si>
  <si>
    <t>neal_compass</t>
  </si>
  <si>
    <t>oliverpaasch</t>
  </si>
  <si>
    <t>theeumans</t>
  </si>
  <si>
    <t>catoleonard</t>
  </si>
  <si>
    <t>europarl_en</t>
  </si>
  <si>
    <t>16millionrising</t>
  </si>
  <si>
    <t>aurorablogspot</t>
  </si>
  <si>
    <t>mikegalsworthy</t>
  </si>
  <si>
    <t>thomasbrake</t>
  </si>
  <si>
    <t>julie4nw</t>
  </si>
  <si>
    <t>andrewatter</t>
  </si>
  <si>
    <t>voiceseurope</t>
  </si>
  <si>
    <t>emmyzen</t>
  </si>
  <si>
    <t>julienfouchet1</t>
  </si>
  <si>
    <t>annamariacb</t>
  </si>
  <si>
    <t>vestager</t>
  </si>
  <si>
    <t>bueti</t>
  </si>
  <si>
    <t>europeangreens</t>
  </si>
  <si>
    <t>skakeller</t>
  </si>
  <si>
    <t>iratxegarper</t>
  </si>
  <si>
    <t>katarinabarley</t>
  </si>
  <si>
    <t>timmermanseu</t>
  </si>
  <si>
    <t>jo_leinen</t>
  </si>
  <si>
    <t>theprogressives</t>
  </si>
  <si>
    <t>emmanuelmacron</t>
  </si>
  <si>
    <t>vonderleyen</t>
  </si>
  <si>
    <t>ngruen1</t>
  </si>
  <si>
    <t>jfishkin</t>
  </si>
  <si>
    <t>g1000org</t>
  </si>
  <si>
    <t>landemore</t>
  </si>
  <si>
    <t>claudiachwalisz</t>
  </si>
  <si>
    <t>davidvanrey</t>
  </si>
  <si>
    <t>grahamallenmpx</t>
  </si>
  <si>
    <t>adsksimulation</t>
  </si>
  <si>
    <t>hotimportnights</t>
  </si>
  <si>
    <t>essenmotorshow</t>
  </si>
  <si>
    <t>semamembers</t>
  </si>
  <si>
    <t>semasan</t>
  </si>
  <si>
    <t>siemensusa</t>
  </si>
  <si>
    <t>developcovisint</t>
  </si>
  <si>
    <t>nycmwbealli</t>
  </si>
  <si>
    <t>nycmwbe</t>
  </si>
  <si>
    <t>mmtconline</t>
  </si>
  <si>
    <t>sapariba</t>
  </si>
  <si>
    <t>gm</t>
  </si>
  <si>
    <t>palm</t>
  </si>
  <si>
    <t>delphiauto</t>
  </si>
  <si>
    <t>mobilee_group</t>
  </si>
  <si>
    <t>freescale</t>
  </si>
  <si>
    <t>nsfsbir</t>
  </si>
  <si>
    <t>nyc_dot</t>
  </si>
  <si>
    <t>nysdmv</t>
  </si>
  <si>
    <t>usdot</t>
  </si>
  <si>
    <t>secretaryfoxx</t>
  </si>
  <si>
    <t>ibmblockchain</t>
  </si>
  <si>
    <t>redhatpartners</t>
  </si>
  <si>
    <t>linuxfoundation</t>
  </si>
  <si>
    <t>joshdata</t>
  </si>
  <si>
    <t>cydharrell</t>
  </si>
  <si>
    <t>amd</t>
  </si>
  <si>
    <t>viamichelin</t>
  </si>
  <si>
    <t>hopstop</t>
  </si>
  <si>
    <t>hopstopnyc</t>
  </si>
  <si>
    <t>noaasatellites</t>
  </si>
  <si>
    <t>canonical</t>
  </si>
  <si>
    <t>ubuntu</t>
  </si>
  <si>
    <t>nycbigapps</t>
  </si>
  <si>
    <t>gr</t>
  </si>
  <si>
    <t>alanjrenwick</t>
  </si>
  <si>
    <t>ajwillshire</t>
  </si>
  <si>
    <t>oliverescobar</t>
  </si>
  <si>
    <t>caldwelllouise</t>
  </si>
  <si>
    <t>dfarrell_ucd</t>
  </si>
  <si>
    <t>buergerrat_de</t>
  </si>
  <si>
    <t>volker_straub</t>
  </si>
  <si>
    <t>ctbeiser</t>
  </si>
  <si>
    <t>sierraclub</t>
  </si>
  <si>
    <t>voterunlead</t>
  </si>
  <si>
    <t>georgetown</t>
  </si>
  <si>
    <t>voter</t>
  </si>
  <si>
    <t>biblauer</t>
  </si>
  <si>
    <t>ntenorg</t>
  </si>
  <si>
    <t>nycmedialab</t>
  </si>
  <si>
    <t>verizon</t>
  </si>
  <si>
    <t>visitleeds</t>
  </si>
  <si>
    <t>facebook</t>
  </si>
  <si>
    <t>publicknowledge</t>
  </si>
  <si>
    <t>drdesmondpatton</t>
  </si>
  <si>
    <t>ciudadania_i</t>
  </si>
  <si>
    <t>auskahareli</t>
  </si>
  <si>
    <t>aslnoozdah</t>
  </si>
  <si>
    <t>wirraltweets</t>
  </si>
  <si>
    <t>lufc</t>
  </si>
  <si>
    <t>civicist</t>
  </si>
  <si>
    <t>actionsprout</t>
  </si>
  <si>
    <t>upwell</t>
  </si>
  <si>
    <t>a_thorities</t>
  </si>
  <si>
    <t>media_cloud</t>
  </si>
  <si>
    <t>firstdraftnews</t>
  </si>
  <si>
    <t>pahlkadot</t>
  </si>
  <si>
    <t>popdemoc</t>
  </si>
  <si>
    <t>apoliticalco</t>
  </si>
  <si>
    <t>gqmagazine</t>
  </si>
  <si>
    <t>strikedebt</t>
  </si>
  <si>
    <t>senwarren</t>
  </si>
  <si>
    <t>ewarren</t>
  </si>
  <si>
    <t>sensherrodbrown</t>
  </si>
  <si>
    <t>repjayapal</t>
  </si>
  <si>
    <t>Mentions</t>
  </si>
  <si>
    <t>Replies to</t>
  </si>
  <si>
    <t>@Volker_Straub @buergerrat_de @dfarrell_ucd @kiernanmargaret @CaldwellLouise @OliverEscobar @ajwillshire @alanjrenwick @GrahamAllenMPX @Davidvanrey @ClaudiaChwalisz @landemore @G1000org @jfishkin @NGruen1 @vonderleyen @EmmanuelMacron @TheProgressives @jo_leinen @TimmermansEU @katarinabarley @IratxeGarper @SkaKeller @europeangreens @bueti @vestager @AnnaMariaCB @julienfouchet1 @emmyzen @voiceseurope @AndrewAtter @julie4nw @thomasbrake @mikegalsworthy @AuroraBlogspot @16MillionRising @Europarl_EN @catoleonard @theeumans @OliverPaasch @Neal_Compass @CitizAssembly @ulrikeguerot @EuDemLab @SabineSasse @marcobuelow There is a high demand for knowledge about deliberative democracy across the globe. So
@CaldwellLouise was invited to New York @CivicHall @PBProject  to speak about her experiences in the Irish @CitizAssembly #DemocracyBeyondElections
Great keynote of her! https://t.co/FTHSOPqQxo</t>
  </si>
  <si>
    <t>RT @884_info: ☆明日の舞台✨☆
ミュージカル『Little Women～若草物語～』
［福岡］福岡市民会館
10/5
12:00開演
https://t.co/CoHCJnbZj3
https://t.co/nh518x1taR
https://t.co/nJWT…</t>
  </si>
  <si>
    <t>RT @CivicHall: Say hello to @ForgeOrganizing, a new online publication focusing on organizing strategy and practice, founded by @bkettenrin…</t>
  </si>
  <si>
    <t>Looking for one of the most comprehensive inventories of #civic #tech #tools and #initiatives? @CivicHall has a Field Guide for you... 
https://t.co/fRdld45cIl</t>
  </si>
  <si>
    <t>RT @dangillmor: The "Civic Tech Field Guide" -- a great compendium of civic tech tools and project. https://t.co/OH2YZdhgOn from @CivicHall</t>
  </si>
  <si>
    <t>The "Civic Tech Field Guide" -- a great compendium of civic tech tools and project. https://t.co/OH2YZdhgOn from @CivicHall</t>
  </si>
  <si>
    <t>@nycbigapps @CivicHall @ubuntu @UbuntuBot2075 @Canonical @NOAASatellites @HopStopNYC @HopStop @ViaMichelin @AMD @linuxfoundation @RedHatPartners @IBMBlockchain @SecretaryFoxx @USDOT @nysdmv @NYC_DOT @NSFSBIR @NSFinnovateSBIR @Freescale @MobileE_Group @DelphiAuto @palm @GM https://t.co/HvKjeYGvz2 @SAPAriba @mmtconline @NYCMWBE @NYCMWBEAlli @DevelopCovisint @ubuntu @SiemensUSA @semaSAN @SEMAMembers @essenmotorshow @hotimportnights #MassCustomizationPatent @ADSKSimulation https://t.co/wONNEydjZs @nycbigapps @ViaMichelin @HopStop</t>
  </si>
  <si>
    <t>Don’t want to shape too much, but great prior art includes:
- https://t.co/FEZh6GBpFd by @cydharrell (including the bevy of awesome links)
- https://t.co/l1YDI9HqB9 from @CivicHall 
- https://t.co/mkwj7HIIGD by @JoshData (here, too, all the links!)</t>
  </si>
  <si>
    <t>RT @motorious_tv: @nycbigapps @CivicHall @ubuntu @UbuntuBot2075 @Canonical @NOAASatellites @HopStopNYC @HopStop @ViaMichelin @AMD @linuxfou…</t>
  </si>
  <si>
    <t>RT @CivicHall: #Apply
The 2020 @codeforamerica Summit, which is taking place in Washington DC March 11-13, is now accepting talk and panel…</t>
  </si>
  <si>
    <t>☆明日の舞台✨☆
ミュージカル『Little Women～若草物語～』
［福岡］福岡市民会館
10/5
12:00開演
https://t.co/CoHCJnbZj3
https://t.co/nh518x1taR
https://t.co/nJWThVnxtm</t>
  </si>
  <si>
    <t>☆明日の舞台✨☆
ミュージカル『Little Women～若草物語～』
［福岡］福岡市民会館
10/6
12:00開演〈大千穐楽〉
https://t.co/CoHCJnbZj3
https://t.co/nh518x1taR
https://t.co/nJWThVnxtm</t>
  </si>
  <si>
    <t>RT @884_info: ☆明日の舞台✨☆
ミュージカル『Little Women～若草物語～』
［福岡］福岡市民会館
10/6
12:00開演〈大千穐楽〉
https://t.co/CoHCJnbZj3
https://t.co/nh518x1taR
https://t.c…</t>
  </si>
  <si>
    <t>RT @WernerT_Man: @Volker_Straub @buergerrat_de @dfarrell_ucd @kiernanmargaret @CaldwellLouise @OliverEscobar @ajwillshire @alanjrenwick @Gr…</t>
  </si>
  <si>
    <t>RT @_Narrative: What would durable #NarrativeTech infrastructure look like? How do we build it together. Join us @CivicHall to talk about i…</t>
  </si>
  <si>
    <t>@ctbeiser new analytics tools that enable media organizations to track metrics more precisely remains an underrated force in all of this https://t.co/PQJvUrnxdB</t>
  </si>
  <si>
    <t>RT @antirobust: @ctbeiser new analytics tools that enable media organizations to track metrics more precisely remains an underrated force i…</t>
  </si>
  <si>
    <t>&amp;lt;紀文ホール講演会　西川ヘレン「家族愛、ささえ愛、見守り愛、励ましあい」&amp;gt;
本日より有田市民会館窓口にて入場整理券を配付しております。（お1人2枚まで）</t>
  </si>
  <si>
    <t>&amp;lt;北海道歌旅座 昭和のうたコンサート「時代」&amp;gt;
チケット販売中
一般　　　 前売1000円(当日1500円)
高校生以下 前売 500円(当日800円)
市民会館　イープラス https://t.co/DoxuOjlv25 #紀文ホール #コンサート #北海道歌旅座</t>
  </si>
  <si>
    <t>&amp;lt;紀文ホール映画会「グリーンブック」&amp;gt;
＜アカデミー賞作品賞を含む3部門受賞作品を上映します＞
本日より有田市民会館窓口にて入場整理券を配付しております。（お1人2枚まで）
#グリーンブック  ＃有田市 ＃紀文ホール https://t.co/SsLy3mL9H1</t>
  </si>
  <si>
    <t>＜チケット販売中＞
1/19(日) 北海道歌旅座 昭和の歌コンサート「時代」
＜整理券配付中＞
12/8(日) 映画会「グリーンブック」
＜整理券配付終了＞
10/27(日) 映画会＆講演会｢ぼけますから、よろしくお願いします」
11/30(土) 西川ヘレン講演会
各イベント詳細は有田市HP▼
https://t.co/nrsHgawGJx https://t.co/ACQ7d7sWxl</t>
  </si>
  <si>
    <t>&amp;lt;配付終了のお知らせ　紀文ホール講演会　西川ヘレン「家族愛、ささえ愛、見守り愛、励まし愛」&amp;gt;
こちらの整理券は好評につき配付終了いたしました。</t>
  </si>
  <si>
    <t>A Timeline of Civic Tech Tells a #datadriven Story of the Field
This post is a summary of the research we presented atThe Impacts of Civic Tech Conference2019 at the OECD in Paris, F ..
https://t.co/RbcHYtxZiJ https://t.co/vb3FsYTaFj</t>
  </si>
  <si>
    <t>RT @CivicHall: Say hello to @womencivictech, a new community organized by Phone2Action of “women who are passionate about the power of tech…</t>
  </si>
  <si>
    <t>247 Cars on time, every time. Download the app https://t.co/kHapuMTdfI or book online https://t.co/01uxMgpouf
#wolverhampton #wolves #wwfc #wolverhampton #civichall #marilynmanson #wolf #wolflove #walsall #letters #post #green #red #black #box #westmidlands #townhall #live #smile https://t.co/XvqEJcmWtt</t>
  </si>
  <si>
    <t>Personalities in Action meets next week. Come along to the Civic Hall if you’re interested in getting involved, speaking to some other service users, and having a catch up about things. :) #Leeds #civichall #personalitiesinaction #personalitydisorder #MentalHealthAwareness https://t.co/VIZrBfvTq1</t>
  </si>
  <si>
    <t>First Post: Future Investments | Civicist - Civicist https://t.co/YPzdJbtRKr</t>
  </si>
  <si>
    <t>RT @civictechguide: Our first city page is _xD83D__xDDFD_ New York City, curated by @CivicHall: https://t.co/UQzfIeuFSN</t>
  </si>
  <si>
    <t>RT @CivicHall: #InTheLoop #Apply
The @SierraClub  is looking to hire a director of digital strategies.
https://t.co/73BKCPCHJ2 https://t.co…</t>
  </si>
  <si>
    <t>It's all in the data. How state and local govs can ask the right questions. Hear from #civictech expert Beth Blauer. @VoteRunLead @biblauer #TechForGood @CivicHall https://t.co/YdoEQDvruF</t>
  </si>
  <si>
    <t>Reporting on the #PublicInterestTech University Network convening at @Georgetown earlier this week, @Mlsif covers our grant at @OlinCollege and others and offers some pointed reflections and  questions for the future of the PIT-UN effort. https://t.co/LzaH6Rzbfb</t>
  </si>
  <si>
    <t>RT @erhardt: Reporting on the #PublicInterestTech University Network convening at @Georgetown earlier this week, @Mlsif covers our grant at…</t>
  </si>
  <si>
    <t>#lightnightleeds2019 #Civichall https://t.co/6LPhfW55ZB</t>
  </si>
  <si>
    <t>RT @meowtree: Don't forget to sign up for Ethical Data 101 for civic tech orgs (with me as your friendly facilitator). Happening @CivicHall…</t>
  </si>
  <si>
    <t>RT @Rep19Women: It's all in the data. How state and local govs can ask the right questions. Hear from #civictech expert Beth Blauer. @VoteR…</t>
  </si>
  <si>
    <t>RT @JoeSaidSo: I'm excited to be joining @NTENorg's NYC chapter as a co-organizer! Join us for our next event on Tuesday, October 15, 6-8pm…</t>
  </si>
  <si>
    <t>@JoeSaidSo @NTENorg @CivicHall Welcome! @NTENorg Tech clubs are such a great community!</t>
  </si>
  <si>
    <t>@CivicHall @verizon @nycmedialab #cancelverizon</t>
  </si>
  <si>
    <t>RT @NonstickVic: #RaveyBaby _xD83D__xDC76__xD83D__xDC83__xD83D__xDE01_ #LightNightLeeds2019 #CivicHall #milleniumsquareleeds @LightNightLeeds https://t.co/vJQrYqDc0f</t>
  </si>
  <si>
    <t>#RaveyBaby _xD83D__xDC76__xD83D__xDC83__xD83D__xDE01_ #LightNightLeeds2019 #CivicHall #milleniumsquareleeds @LightNightLeeds https://t.co/vJQrYqDc0f</t>
  </si>
  <si>
    <t>@VisitLeeds #Yorkshire The 2nd night of #LeedsLightNight -my favourite was the #CivicHall. All the #cafes #restaurants #shops #Cathedral #bars #museums #galleries, etc. open, so very crowded but great for the city's commerce :-) https://t.co/RGdN0xkd1c</t>
  </si>
  <si>
    <t>RT @CivicHall: Join Forums Civic Hall as they host @haroldfeld  of @publicknowledge , @facebook  staff, and others in discussion about plat…</t>
  </si>
  <si>
    <t>@DrDesmondPatton @Mlsif @CivicHall Any CH members who would like to have their app reviewed?</t>
  </si>
  <si>
    <t>https://t.co/RonDfFKFWo #დარბაზი #civichall</t>
  </si>
  <si>
    <t>#civichall #სამოქალაქო #დარბაზი https://t.co/1u4d26vzYr</t>
  </si>
  <si>
    <t>Autumn kabuki in Civic Hall.
It's rare! we can take photo session.
MC was my dear sis.
#kabuki #kinshu #civichall #Bunkyoku #Tokyo #photosession #Nakamuraya https://t.co/bzVDYEwM3l</t>
  </si>
  <si>
    <t>RT @veroviews: DON'T MISS OUT! @meowtree is doing an Ethical Data Practices 101 2-day course at Civic Hall (in NYC) on Oct 29-30. #responsi…</t>
  </si>
  <si>
    <t>Iran _xD83C__xDDEE__xD83C__xDDF7_ by @aslnoozdah - https://t.co/DL9DU6fdSA
Chile _xD83C__xDDE8__xD83C__xDDF1_ by @auskahareli &amp;amp; @ciudadania_i  - https://t.co/m5VrpvvEJX
NYC _xD83D__xDDFD_ by @CivicHall - https://t.co/u9KY7ICoDw</t>
  </si>
  <si>
    <t>Course on Ethical Data coming up in NYC on Oct 29-30 at @CivicHall #MERLTech https://t.co/oDapSv8vFW</t>
  </si>
  <si>
    <t>RT @MERLTech: Course on Ethical Data coming up in NYC on Oct 29-30 at @CivicHall #MERLTech https://t.co/oDapSv8vFW</t>
  </si>
  <si>
    <t>Don't forget to sign up for Ethical Data 101 for civic tech orgs (with me as your friendly facilitator). Happening @CivicHall in #NYC on Oct 29-30. Register here: https://t.co/l5AeFUttR1 #responsibledata #ethics</t>
  </si>
  <si>
    <t>DON'T MISS OUT! @meowtree is doing an Ethical Data Practices 101 2-day course at Civic Hall (in NYC) on Oct 29-30. #responsible_data #data https://t.co/mKk0QNvXY3</t>
  </si>
  <si>
    <t>RT @CivicHall: Join this webinar with @biblauer, Ex. Director and Founder of the @civicimpact_jhu, on 10/23 about how a commanding use of d…</t>
  </si>
  <si>
    <t>RT @rachelannyes: Hooray! #narrativetech case studies up @_Narrative. Thanks to @CivicHall. 
Check out uses of tech to support narrative c…</t>
  </si>
  <si>
    <t>It may not last &amp;amp; it can leave a bit of a mess but wow how beautiful can #Autumn be. Colour in profusion can be found where you least expect it. #Photography #Wirral #Seasons #Bebington #CivicHall #colour @WirralTweets https://t.co/O0qGu1yqNI</t>
  </si>
  <si>
    <t>RT @Idreamofpiepics: It may not last &amp;amp; it can leave a bit of a mess but wow how beautiful can #Autumn be. Colour in profusion can be found…</t>
  </si>
  <si>
    <t>RT @CivicHall: Ethical data management for non-profits and mission driven organizations. Come take this in-depth course on how to responsib…</t>
  </si>
  <si>
    <t>Leeds Lord Mayor, Eileen Taylor starts off the honorary Leeds United event at the #CivicHall. She tells guests she hopes the club will make their rightful return to the Premier League. @LUFC https://t.co/NpiF6AhV9Y</t>
  </si>
  <si>
    <t>Heartened that @aschrock, in @Civicist piece today on @CodeForAmerica, highlights the 2010 work of Civic Commons and Open Plans on tools for city governments: https://t.co/PT1yUXOtxK
Still an opportunity in #civictech for a customizable toolkit of libre, open-source shareware.</t>
  </si>
  <si>
    <t>RT @aschrock: In a piece for @CivicHall out today I reflect on the first decade of @codeforamerica. How have their organizational experimen…</t>
  </si>
  <si>
    <t>New from @aschrock on @civicist - "Code for America at 10: Reflections on a Decade of Tech-Driven Engagement" https://t.co/RvPWqoIxbA #civictech</t>
  </si>
  <si>
    <t>RT @Mlsif: New from @aschrock on @civicist - "Code for America at 10: Reflections on a Decade of Tech-Driven Engagement" https://t.co/RvPWq…</t>
  </si>
  <si>
    <t>@rachelannyes @_Narrative @CivicHall @firstdraftnews @media_cloud @TheRulesOrg @A_THORITIES @upwell @ActionSprout awesome! can you fix MediaCloud info? We are in Cambridge at MIT</t>
  </si>
  <si>
    <t>Hooray! #narrativetech case studies up @_Narrative. Thanks to @CivicHall. 
Check out uses of tech to support narrative change from @firstdraftnews @media_cloud @TheRulesOrg @A_THORITIES @upwell @ActionSprout 
https://t.co/jQ2Z1JBn7h</t>
  </si>
  <si>
    <t>@csbishopfilm @_Narrative @CivicHall @firstdraftnews @media_cloud @TheRulesOrg @A_THORITIES @upwell @ActionSprout Yep! Thanks for the correction.</t>
  </si>
  <si>
    <t>This is the #CivicTech Field Guide - a crowdsourced, global collection of civic tech tools and projects https://t.co/cxHm7Ns4C6</t>
  </si>
  <si>
    <t>RT @GianlucaSgueo: This is the #CivicTech Field Guide - a crowdsourced, global collection of civic tech tools and projects https://t.co/cxH…</t>
  </si>
  <si>
    <t>For those interested in getting more background on @codeforamerica and what led @pahlkadot to be the catalyst for this organization and this sort of work around the country: https://t.co/FthyX6eTJT</t>
  </si>
  <si>
    <t>RT @codeformke: For those interested in getting more background on @codeforamerica and what led @pahlkadot to be the catalyst for this orga…</t>
  </si>
  <si>
    <t>RT @CivicHall: A civic tech acquisition; social media news consumers; and more on the latest edition of #FirstPost, a digest of news and an…</t>
  </si>
  <si>
    <t>Say hello to @womencivictech, a new community organized by Phone2Action of “women who are passionate about the power of technology to improve the relationship between people and government.” #CivicTech #TechForGood
https://t.co/T66PocTo7w https://t.co/YiJJW1QDBp</t>
  </si>
  <si>
    <t>Say hello to @ForgeOrganizing, a new online publication focusing on organizing strategy and practice, founded by @bkettenringof the @popdemoc .
https://t.co/B5kO5b61jd https://t.co/14w8o4r51H</t>
  </si>
  <si>
    <t>#InTheLoop #Apply
The @SierraClub  is looking to hire a director of digital strategies.
https://t.co/73BKCPCHJ2 https://t.co/Q3ECMAO8Tr</t>
  </si>
  <si>
    <t>Cool visual of projects on the @civictechguide that could be of big interest for @apoliticalco members. https://t.co/7dI0k1IZBE</t>
  </si>
  <si>
    <t>Very excited about this! Looking forward to being part of this community for @apoliticalco. Thanks @CivicHall. https://t.co/AQVsKpOy0g</t>
  </si>
  <si>
    <t>RT @lisamwitter: Cool visual of projects on the @civictechguide that could be of big interest for @apoliticalco members. https://t.co/7dI0k…</t>
  </si>
  <si>
    <t>I'm excited to be joining @NTENorg's NYC chapter as a co-organizer! Join us for our next event on Tuesday, October 15, 6-8pm at @CivicHall   https://t.co/FfLWGEIowC #501techNYC #NPtech</t>
  </si>
  <si>
    <t>Join Forums Civic Hall as they host @haroldfeld  of @publicknowledge , @facebook  staff, and others in discussion about platform regulation on 10/24. RSVP here: https://t.co/TTysxlFl1p https://t.co/v4ohDhNtbs</t>
  </si>
  <si>
    <t>Get your tickets to our next forum in partnership with @facebook  on the topic of platform regulation. RSVP as tickets are selling out fast! 
https://t.co/TTysxlFl1p https://t.co/312TWe3oQ6</t>
  </si>
  <si>
    <t>We’re excited to be the curators of the Civic Tech Field Guide here in Australia. Have a project that’s missing from the directory? Let us know so we can add it in! We’re excited to see our corner of the civic tech world grow! @civictechguide 
#CivicTech
https://t.co/pDYVnQoJE2</t>
  </si>
  <si>
    <t>RT @CodeforAus: We’re excited to be the curators of the Civic Tech Field Guide here in Australia. Have a project that’s missing from the di…</t>
  </si>
  <si>
    <t>What would durable #NarrativeTech infrastructure look like? How do we build it together. Join us @CivicHall to talk about it on Thursday, the 10th. 
https://t.co/0PdyBIDUZt</t>
  </si>
  <si>
    <t>New York people: 2 events coming that take on narrative from different directions. 
ONE: @CivicHall is hosting a meetup on Narrative Tech infrastructure today (in 90 minutes!). Here you go: 
https://t.co/0PdyBIDUZt</t>
  </si>
  <si>
    <t>Join this webinar with @biblauer, Ex. Director and Founder of the @civicimpact_jhu, on 10/23 about how a commanding use of data should be a critical part of your management strategy and how you’re using it. RSVP here: https://t.co/Qi5iNpQwNf https://t.co/AOWrQsFAXu</t>
  </si>
  <si>
    <t>#ICYMI
Here’s a nice mention about Civic Hall on 
@GQMagazine! _xD83D__xDE09_ https://t.co/4PKzoZYsEl</t>
  </si>
  <si>
    <t>Want to build on 5G? Collaborate with @verizon  + @nycmedialab  on the #5GRetailChallenge to learn the latest 5G capabilities. Now recruiting startups for a 7-week 5G prototyping sprint, with $10k in awards.
https://t.co/yeSPuUvZPa https://t.co/uBYrM3GSDc</t>
  </si>
  <si>
    <t>Startups: learn how high bandwidth, low latency tech can impact your business. If you’re working in the retail space, apply for the #5GRetailChallenge with @verizon + @nycmedialab  to win $10k and take your offerings to the next level.
https://t.co/yeSPuUvZPa</t>
  </si>
  <si>
    <t>Learn how 5G can transform your products and services. Startups in the retail space can apply for a 7-week prototyping sprint with @verizon , offering $10,000, co-working space, and expert technology mentorship. Deadline: October 25. @nycmedialab 
 https://t.co/yeSPuUvZPa https://t.co/I7UDrU9ilz</t>
  </si>
  <si>
    <t>In a piece for @CivicHall out today I reflect on the first decade of @codeforamerica. How have their organizational experiments resulted in the largest US non-profit for public sector tech design? #civictech 
https://t.co/kLIDleCtCH</t>
  </si>
  <si>
    <t>#Apply
The 2020 @codeforamerica Summit, which is taking place in Washington DC March 11-13, is now accepting talk and panel proposals. Deadline is 10/16!
https://t.co/Y1et9HhIpj https://t.co/Iwgu4WUoSm</t>
  </si>
  <si>
    <t>The Public Interest Technology University Network goes to work; Democracy and more on the latest edition of the #FirstPost, a digest of news and analysis of the #CivicTech world.
https://t.co/0h8k61Ffcs https://t.co/V295dCJTVO</t>
  </si>
  <si>
    <t>Civic tech worldwide; greenlighting election lies on Facebook; and more on the latest edition of the #FirstPost, a digest of news and analysis of the #CivicTech world.
https://t.co/SvGa5t64CQ https://t.co/9Y9eMvIxqX</t>
  </si>
  <si>
    <t>Check out the new country and city pages of the @civictechguide that they just launched! #CivicTech
https://t.co/56arTuvlfF https://t.co/pzgscoQ4Dj</t>
  </si>
  <si>
    <t>Join this two-day course on responsible and ethical data management for wider organizations. Participants will leave with a better understanding of concepts related to ethical data management, practical tools, resources, and skills. https://t.co/cB6eNn5oD1 https://t.co/hpI1yzH8wx</t>
  </si>
  <si>
    <t>For the first time, you can respond to the census online. Responding by mail will still be an option. Get more information: https://t.co/TfbwoZn4cr 
#2020Census</t>
  </si>
  <si>
    <t>Are you an organization that is trying to learn how to responsibly/ethically manage data? Join this 2day course to get a better understanding of concepts related to ethical data management, practical tools, resources, and skills. RSVP soon! https://t.co/cB6eNn5oD1 https://t.co/LxyvqREOnr</t>
  </si>
  <si>
    <t>Thanks for the support! https://t.co/pJ43LTKvTl</t>
  </si>
  <si>
    <t>RT @codeforamerica: _xD83D__xDCE2_ANNOUNCEMENT_xD83D__xDCE2_ The deadline to submit session proposals for the 2020 #CfASummit has been extended to this Friday, Octob…</t>
  </si>
  <si>
    <t>A civic tech acquisition; social media news consumers; and more on the latest edition of #FirstPost, a digest of news and analysis of the #CivicTech world.
https://t.co/EYYBPF39PW https://t.co/VmMgKN5ijR</t>
  </si>
  <si>
    <t>Join us on 10/24 as we ask questions like “who should be making the rules?” on platform regulation. RSVP as tickets are selling fast!
https://t.co/TTysxlFl1p https://t.co/ndpkj5L6TJ</t>
  </si>
  <si>
    <t>Ethical data management for non-profits and mission driven organizations. Come take this in-depth course on how to responsibly and ethically manage data. RSVP soon as tickets are limited!
https://t.co/cB6eNn5oD1 https://t.co/RZkYO0jsy5</t>
  </si>
  <si>
    <t>If you haven't read @aschrock's latest piece for #Civicist, then make sure to check it out! https://t.co/BEPui0sX6D</t>
  </si>
  <si>
    <t>Code for America at 10; a new civic idea for employers; and more on the latest edition of the #FirstPost, a digest of news and analysis of the #CivicTech world.
https://t.co/tW1Nn9AyAd https://t.co/rSPH44eXui</t>
  </si>
  <si>
    <t>RT @civictechguide: Take a look at the remodeled Civic Tech Graveyard, where you can pay your respects to 50 projects that are no longer wi…</t>
  </si>
  <si>
    <t>Our first city page is _xD83D__xDDFD_ New York City, curated by @CivicHall: https://t.co/UQzfIeuFSN</t>
  </si>
  <si>
    <t>_xD83D__xDCE2_ANNOUNCEMENT_xD83D__xDCE2_ The deadline to submit session proposals for the 2020 #CfASummit has been extended to this Friday, October 18! Learn more and submit your ideas today: https://t.co/O8VYhtBXp8</t>
  </si>
  <si>
    <t>We're lucky to have @aschrock chronicling the first ten years of @codeforamerica. To many more! https://t.co/jlzMbBN5fk</t>
  </si>
  <si>
    <t>Take a look at the remodeled Civic Tech Graveyard, where you can pay your respects to 50 projects that are no longer with us _xD83D__xDC7B_⚰️_xD83E__xDDDF_  and find some background reading: https://t.co/oikbvgyMbo</t>
  </si>
  <si>
    <t>@petermacleod All you have to do is occupy Parliament for a few weeks, the results get taken more seriously _xD83D__xDE42_ Taiwan as exception proves rule...
My most recent thoughts here:
https://t.co/YRC1fTOLrk</t>
  </si>
  <si>
    <t>RT @colinmegill: @petermacleod All you have to do is occupy Parliament for a few weeks, the results get taken more seriously _xD83D__xDE42_ Taiwan as ex…</t>
  </si>
  <si>
    <t>@RepJayapal @SenSherrodBrown @ewarren @SenWarren Organizing by @0debtzone @strikedebt is what brought us to this moment. Former students of #4profits who found each other, fought together, mass submitted borrower defense applications. Many of them are still awaiting debt cancellation. We owe them.  https://t.co/NlBCJEfLis</t>
  </si>
  <si>
    <t>RT @alexisgoldstein: @RepJayapal @SenSherrodBrown @ewarren @SenWarren Organizing by @0debtzone @strikedebt is what brought us to this momen…</t>
  </si>
  <si>
    <t>https://www.youtube.com/watch?v=5mMzb39jFQI</t>
  </si>
  <si>
    <t>https://www.tohostage.com/littlewomen/index.html https://fukuoka-civichall.jp/event/%e3%83%aa%e3%83%88%e3%83%ab-%e3%82%a6%e3%82%a3%e3%83%a1%e3%83%b3%e8%8b%a5%e8%8d%89%e7%89%a9%e8%aa%9e</t>
  </si>
  <si>
    <t>https://civictech.guide/</t>
  </si>
  <si>
    <t>https://www.transit.dot.gov/funding/smartroute-systems-jeff-larson https://patents.justia.com/patent/20020169882</t>
  </si>
  <si>
    <t>https://medium.com/@cydharrell/civic-tech-as-a-tween-4cd780b971bb https://civictech.guide/a-timeline-of-civic-tech-tells-a-data-driven-story-of-the-field/ https://medium.com/civic-tech-thoughts-from-joshdata/civic-techs-act-iii-is-beginning-4df5d1720468</t>
  </si>
  <si>
    <t>https://www.tohostage.com/littlewomen/index.html https://fukuoka-civichall.jp/event/%e3%83%aa%e3%83%88%e3%83%ab-%e3%82%a6%e3%82%a3%e3%83%a1%e3%83%b3%e8%8b%a5%e8%8d%89%e7%89%a9%e8%aa%9e https://www.hakataza.co.jp/sp/lineup/201910/littlewomen/index.php</t>
  </si>
  <si>
    <t>https://civichall.org/civicist/schrodingers-audience-how-news-analytics-gave-america-trump/</t>
  </si>
  <si>
    <t>https://eplus.jp/sf/detail/3089080001-P0030001P021001</t>
  </si>
  <si>
    <t>https://www.city.arida.lg.jp/kurashi/sportsbunka/bunka/1000905/1000907.html</t>
  </si>
  <si>
    <t>https://civichall.org/civicist/how-civic-tech-has-evolved-over-the-last-25-years/</t>
  </si>
  <si>
    <t>http://247-247.net/download-app/ https://book.autocab.net/36088</t>
  </si>
  <si>
    <t>https://civichall.org/civicist/future-investments/?utm_source=dlvr.it&amp;utm_medium=twitter</t>
  </si>
  <si>
    <t>https://civictech.guide/nyc/</t>
  </si>
  <si>
    <t>https://chm.tbe.taleo.net/chm01/ats/careers/v2/viewRequisition?org=SIERRACLUB&amp;cws=39&amp;rid=1392</t>
  </si>
  <si>
    <t>https://civichall.org/civicist/future-investments/</t>
  </si>
  <si>
    <t>https://www.facebook.com/371003420295880/posts/480004119395809?sfns=mo</t>
  </si>
  <si>
    <t>https://www.instagram.com/p/B3oWMatAlDI/?igshid=xx9jeg82t0xl</t>
  </si>
  <si>
    <t>https://civictech.guide/iran/ https://civictech.guide/chile/ https://civictech.guide/nyc/</t>
  </si>
  <si>
    <t>https://twitter.com/veroviews/status/1183850162046820354</t>
  </si>
  <si>
    <t>https://civichall.org/eventbrite-event/ethical-data-practices-101/</t>
  </si>
  <si>
    <t>https://civichall.org/civicist/code-america-10-reflections-decade-tech-driven-engagement/</t>
  </si>
  <si>
    <t>https://narrativeinitiative.org/resource/narrative-technology-case-studies/</t>
  </si>
  <si>
    <t>https://www.womenincivictech.com/</t>
  </si>
  <si>
    <t>https://forgeorganizing.org/</t>
  </si>
  <si>
    <t>https://twitter.com/civictechguide/status/1174674995995402240</t>
  </si>
  <si>
    <t>https://twitter.com/civichall/status/1177327305926021130</t>
  </si>
  <si>
    <t>https://local.nten.org/events/details/nten-new-york-presents-know-your-audience-and-build-better-online-communities/</t>
  </si>
  <si>
    <t>https://www.eventbrite.com/e/who-should-make-the-rules-the-question-of-platform-regulation-tickets-75178199017</t>
  </si>
  <si>
    <t>https://civictech.guide/australia/</t>
  </si>
  <si>
    <t>https://www.eventbrite.com/e/narrative-tech-meet-up-building-infrastructure-tickets-74625443711</t>
  </si>
  <si>
    <t>https://docs.google.com/forms/d/18DldEplZKdZPTYG7SxnCgW_3wszHWCFrbACTptMul_A/viewform?edit_requested=true</t>
  </si>
  <si>
    <t>https://www.gq.com/story/debt-collective-union-organizing</t>
  </si>
  <si>
    <t>https://nycmedialab.org/verizon-5g-retail</t>
  </si>
  <si>
    <t>https://www.codeforamerica.org/summit/proposals</t>
  </si>
  <si>
    <t>https://civichall.org/civicist/tipping-the-scales/</t>
  </si>
  <si>
    <t>https://civictechfield.wpengine.com/ https://twitter.com/johnpaulfarmer/status/1182345752225472513</t>
  </si>
  <si>
    <t>https://www.eventbrite.com/e/ethical-data-practices-101-tickets-73174315347</t>
  </si>
  <si>
    <t>https://www.2020census.gov/</t>
  </si>
  <si>
    <t>https://twitter.com/MERLTech/status/1184118299518480384</t>
  </si>
  <si>
    <t>https://civichall.org/civicist/natural-advantages/</t>
  </si>
  <si>
    <t>https://twitter.com/aschrock/status/1184841161828995073</t>
  </si>
  <si>
    <t>https://civichall.org/civicist/big-picture-thinking/</t>
  </si>
  <si>
    <t>https://okt.to/32pyqf</t>
  </si>
  <si>
    <t>https://civictech.guide/graveyard/</t>
  </si>
  <si>
    <t>https://civichall.org/civicist/beyond-flatland-machine-learning-end-two-party-binary/</t>
  </si>
  <si>
    <t>https://civichall.org/civicist/what-the-dept-of-education-should-have-done-years-ago/</t>
  </si>
  <si>
    <t>youtube.com</t>
  </si>
  <si>
    <t>tohostage.com fukuoka-civichall.jp</t>
  </si>
  <si>
    <t>civictech.guide</t>
  </si>
  <si>
    <t>dot.gov justia.com</t>
  </si>
  <si>
    <t>medium.com civictech.guide medium.com</t>
  </si>
  <si>
    <t>tohostage.com fukuoka-civichall.jp co.jp</t>
  </si>
  <si>
    <t>civichall.org</t>
  </si>
  <si>
    <t>eplus.jp</t>
  </si>
  <si>
    <t>lg.jp</t>
  </si>
  <si>
    <t>247-247.net autocab.net</t>
  </si>
  <si>
    <t>taleo.net</t>
  </si>
  <si>
    <t>facebook.com</t>
  </si>
  <si>
    <t>instagram.com</t>
  </si>
  <si>
    <t>civictech.guide civictech.guide civictech.guide</t>
  </si>
  <si>
    <t>twitter.com</t>
  </si>
  <si>
    <t>narrativeinitiative.org</t>
  </si>
  <si>
    <t>womenincivictech.com</t>
  </si>
  <si>
    <t>forgeorganizing.org</t>
  </si>
  <si>
    <t>nten.org</t>
  </si>
  <si>
    <t>eventbrite.com</t>
  </si>
  <si>
    <t>google.com</t>
  </si>
  <si>
    <t>gq.com</t>
  </si>
  <si>
    <t>nycmedialab.org</t>
  </si>
  <si>
    <t>codeforamerica.org</t>
  </si>
  <si>
    <t>wpengine.com twitter.com</t>
  </si>
  <si>
    <t>2020census.gov</t>
  </si>
  <si>
    <t>okt.to</t>
  </si>
  <si>
    <t>democracybeyondelections</t>
  </si>
  <si>
    <t>civic tech tools initiatives</t>
  </si>
  <si>
    <t>masscustomizationpatent</t>
  </si>
  <si>
    <t>apply</t>
  </si>
  <si>
    <t>narrativetech</t>
  </si>
  <si>
    <t>紀文ホール コンサート 北海道歌旅座</t>
  </si>
  <si>
    <t>グリーンブック 有田市 紀文ホール</t>
  </si>
  <si>
    <t>datadriven</t>
  </si>
  <si>
    <t>wolverhampton wolves wwfc wolverhampton civichall marilynmanson wolf wolflove walsall letters post green red black box westmidlands townhall live smile</t>
  </si>
  <si>
    <t>leeds civichall personalitiesinaction personalitydisorder mentalhealthawareness</t>
  </si>
  <si>
    <t>intheloop apply</t>
  </si>
  <si>
    <t>civictech techforgood</t>
  </si>
  <si>
    <t>publicinteresttech</t>
  </si>
  <si>
    <t>lightnightleeds2019 civichall</t>
  </si>
  <si>
    <t>civictech</t>
  </si>
  <si>
    <t>cancelverizon</t>
  </si>
  <si>
    <t>raveybaby lightnightleeds2019 civichall milleniumsquareleeds</t>
  </si>
  <si>
    <t>yorkshire leedslightnight civichall cafes restaurants shops cathedral bars museums galleries</t>
  </si>
  <si>
    <t>დარბაზი civichall</t>
  </si>
  <si>
    <t>civichall სამოქალაქო დარბაზი</t>
  </si>
  <si>
    <t>kabuki kinshu civichall bunkyoku tokyo photosession nakamuraya</t>
  </si>
  <si>
    <t>nyc responsibledata ethics</t>
  </si>
  <si>
    <t>responsible_data data</t>
  </si>
  <si>
    <t>autumn photography wirral seasons bebington civichall colour</t>
  </si>
  <si>
    <t>autumn</t>
  </si>
  <si>
    <t>firstpost</t>
  </si>
  <si>
    <t>501technyc nptech</t>
  </si>
  <si>
    <t>icymi</t>
  </si>
  <si>
    <t>5gretailchallenge</t>
  </si>
  <si>
    <t>firstpost civictech</t>
  </si>
  <si>
    <t>2020census</t>
  </si>
  <si>
    <t>cfasummit</t>
  </si>
  <si>
    <t>4profits</t>
  </si>
  <si>
    <t>https://pbs.twimg.com/media/EGKQL_7VUAACNNB.jpg</t>
  </si>
  <si>
    <t>https://pbs.twimg.com/media/EGQRQThUUAApB2Z.jpg</t>
  </si>
  <si>
    <t>https://pbs.twimg.com/media/EGRp2v6XkAABeXV.jpg</t>
  </si>
  <si>
    <t>https://pbs.twimg.com/media/EGSoa-WWwAAU7e8.jpg</t>
  </si>
  <si>
    <t>https://pbs.twimg.com/media/EGWsRjxXUAE1ewK.jpg</t>
  </si>
  <si>
    <t>https://pbs.twimg.com/media/EGinXiDX0AEIRoz.png</t>
  </si>
  <si>
    <t>https://pbs.twimg.com/media/EGjZFMEW4AIiL-P.jpg</t>
  </si>
  <si>
    <t>https://pbs.twimg.com/ext_tw_video_thumb/1182758182541811717/pu/img/U7s8poh6Fk1YbhmP.jpg</t>
  </si>
  <si>
    <t>https://pbs.twimg.com/media/EGsYnL4XkAESRKg.jpg</t>
  </si>
  <si>
    <t>https://pbs.twimg.com/media/EG3NsU1XUAEE91z.jpg</t>
  </si>
  <si>
    <t>https://pbs.twimg.com/media/EHBwxlMXUAEebrZ.jpg</t>
  </si>
  <si>
    <t>https://pbs.twimg.com/media/EHFNwqXWwAEkrk0.jpg</t>
  </si>
  <si>
    <t>https://pbs.twimg.com/media/EFa08asWkAIeHYD.jpg</t>
  </si>
  <si>
    <t>https://pbs.twimg.com/media/EGC9dr6X0AUrwOG.jpg</t>
  </si>
  <si>
    <t>https://pbs.twimg.com/media/EGh26ArWkAAQmzZ.png</t>
  </si>
  <si>
    <t>https://pbs.twimg.com/media/EGtOPIFX0AEMXuz.jpg</t>
  </si>
  <si>
    <t>https://pbs.twimg.com/media/EGyXs2KX4AAI-2R.jpg</t>
  </si>
  <si>
    <t>https://pbs.twimg.com/media/EG8rAaZWsAAhBW2.jpg</t>
  </si>
  <si>
    <t>https://pbs.twimg.com/media/EGnAfBOW4AArYd2.jpg</t>
  </si>
  <si>
    <t>https://pbs.twimg.com/media/EHAwhchX4AAnGF2.jpg</t>
  </si>
  <si>
    <t>https://pbs.twimg.com/media/EGIGpemXYAEJNlU.jpg</t>
  </si>
  <si>
    <t>https://pbs.twimg.com/media/EGctbyfWoAI9Xcu.jpg</t>
  </si>
  <si>
    <t>https://pbs.twimg.com/media/EGi7OXEXkAAV_Kq.jpg</t>
  </si>
  <si>
    <t>https://pbs.twimg.com/media/EGsJw5nWkAYfnvi.jpg</t>
  </si>
  <si>
    <t>https://pbs.twimg.com/media/EG3hjhYW4AoZS65.jpg</t>
  </si>
  <si>
    <t>https://pbs.twimg.com/media/EG7mpM8XYAIxmsq.jpg</t>
  </si>
  <si>
    <t>https://pbs.twimg.com/media/EG7m2jZWkAE_4cn.jpg</t>
  </si>
  <si>
    <t>https://pbs.twimg.com/media/EHB0ydGWsAMQRdH.jpg</t>
  </si>
  <si>
    <t>https://pbs.twimg.com/media/EHGAXEIW4AI5OgJ.jpg</t>
  </si>
  <si>
    <t>http://pbs.twimg.com/profile_images/1176010235271667713/mZBUNVj1_normal.jpg</t>
  </si>
  <si>
    <t>http://pbs.twimg.com/profile_images/1111804604583305216/EQ35Ips2_normal.jpg</t>
  </si>
  <si>
    <t>http://pbs.twimg.com/profile_images/609360532378796032/CiXFeY2O_normal.jpg</t>
  </si>
  <si>
    <t>http://pbs.twimg.com/profile_images/430795171593080832/_HY8TXhc_normal.png</t>
  </si>
  <si>
    <t>http://pbs.twimg.com/profile_images/613457895011786752/OT_O8TQW_normal.jpg</t>
  </si>
  <si>
    <t>http://pbs.twimg.com/profile_images/964643414078885888/L4Fkh0TK_normal.jpg</t>
  </si>
  <si>
    <t>http://pbs.twimg.com/profile_images/978276985360306179/AB2WReNw_normal.jpg</t>
  </si>
  <si>
    <t>http://pbs.twimg.com/profile_images/961076045465047040/C6TrvXpn_normal.jpg</t>
  </si>
  <si>
    <t>http://pbs.twimg.com/profile_images/1147598996321517568/qUGhzpiq_normal.jpg</t>
  </si>
  <si>
    <t>http://pbs.twimg.com/profile_images/204029103/flammarion_man_normal.jpg</t>
  </si>
  <si>
    <t>http://pbs.twimg.com/profile_images/531650871533117440/zHSKbNRU_normal.png</t>
  </si>
  <si>
    <t>http://pbs.twimg.com/profile_images/3443473020/05854647f55c2fcb6fe286c0d2b63318_normal.jpeg</t>
  </si>
  <si>
    <t>http://pbs.twimg.com/profile_images/1155404019931553793/ef_rDfkI_normal.jpg</t>
  </si>
  <si>
    <t>http://pbs.twimg.com/profile_images/1173005950678159360/ABF6rHRt_normal.jpg</t>
  </si>
  <si>
    <t>http://pbs.twimg.com/profile_images/476155673869172737/pd8wb020_normal.jpeg</t>
  </si>
  <si>
    <t>http://pbs.twimg.com/profile_images/1120755126308786176/XWNDSzDf_normal.png</t>
  </si>
  <si>
    <t>http://pbs.twimg.com/profile_images/1158153432198520833/_YRI1Pmd_normal.jpg</t>
  </si>
  <si>
    <t>http://pbs.twimg.com/profile_images/1162374196388720640/f1jSdTAr_normal.png</t>
  </si>
  <si>
    <t>http://pbs.twimg.com/profile_images/1083863869179670528/3WKSw6E__normal.jpg</t>
  </si>
  <si>
    <t>http://pbs.twimg.com/profile_images/1143351649844334592/xx7vgXam_normal.jpg</t>
  </si>
  <si>
    <t>http://pbs.twimg.com/profile_images/378800000792972844/82b63c41ea11ca5519e2f94225033972_normal.jpeg</t>
  </si>
  <si>
    <t>http://pbs.twimg.com/profile_images/854693498758606848/achM-wO2_normal.jpg</t>
  </si>
  <si>
    <t>http://pbs.twimg.com/profile_images/971520885319401473/vuEGAGEd_normal.jpg</t>
  </si>
  <si>
    <t>http://pbs.twimg.com/profile_images/897995834658312193/OrQAwrZO_normal.jpg</t>
  </si>
  <si>
    <t>http://pbs.twimg.com/profile_images/895591279140102149/liO-q1wu_normal.jpg</t>
  </si>
  <si>
    <t>http://pbs.twimg.com/profile_images/1043230659421122561/aVa61pJb_normal.jpg</t>
  </si>
  <si>
    <t>http://pbs.twimg.com/profile_images/907791334991208448/EdwKylNb_normal.jpg</t>
  </si>
  <si>
    <t>http://pbs.twimg.com/profile_images/727000557064310785/HrDcAh8K_normal.jpg</t>
  </si>
  <si>
    <t>http://pbs.twimg.com/profile_images/378800000137788190/5b2cbd1f74f99f7523d6607b90cf86e0_normal.jpeg</t>
  </si>
  <si>
    <t>http://pbs.twimg.com/profile_images/1017538543315488768/ymEY2dFh_normal.jpg</t>
  </si>
  <si>
    <t>http://pbs.twimg.com/profile_images/641225203696144384/AqtFHNod_normal.jpg</t>
  </si>
  <si>
    <t>http://pbs.twimg.com/profile_images/977978383500959744/yZzQWj3u_normal.jpg</t>
  </si>
  <si>
    <t>http://pbs.twimg.com/profile_images/497422797300174848/TGGnU8UM_normal.jpeg</t>
  </si>
  <si>
    <t>http://pbs.twimg.com/profile_images/1164146392123793408/rNOLYF2r_normal.jpg</t>
  </si>
  <si>
    <t>http://pbs.twimg.com/profile_images/378800000171487845/1b12a2b7e71d0ce1f5dd3717fd3f3cb9_normal.png</t>
  </si>
  <si>
    <t>http://pbs.twimg.com/profile_images/1047556949783584768/nwd_Ah0Z_normal.jpg</t>
  </si>
  <si>
    <t>http://pbs.twimg.com/profile_images/877357353804324866/wITNdLTg_normal.jpg</t>
  </si>
  <si>
    <t>http://pbs.twimg.com/profile_images/879902329453109252/V6B_5P9N_normal.jpg</t>
  </si>
  <si>
    <t>http://pbs.twimg.com/profile_images/1183431022920126464/hxcrlVX4_normal.jpg</t>
  </si>
  <si>
    <t>http://pbs.twimg.com/profile_images/1152244556907405312/UB36IMtN_normal.jpg</t>
  </si>
  <si>
    <t>http://pbs.twimg.com/profile_images/1129892113171329026/nD8-xkSS_normal.jpg</t>
  </si>
  <si>
    <t>http://pbs.twimg.com/profile_images/769366432551350272/VF2TcvSz_normal.jpg</t>
  </si>
  <si>
    <t>http://pbs.twimg.com/profile_images/827007420035641348/S5yyVMWa_normal.jpg</t>
  </si>
  <si>
    <t>http://pbs.twimg.com/profile_images/982444363920928768/s5gWitoB_normal.jpg</t>
  </si>
  <si>
    <t>http://pbs.twimg.com/profile_images/1174059698452140032/cnMHoRj1_normal.jpg</t>
  </si>
  <si>
    <t>http://pbs.twimg.com/profile_images/780476019593523202/-nRSQehJ_normal.jpg</t>
  </si>
  <si>
    <t>http://pbs.twimg.com/profile_images/1552122259/Mark_Latonero_Pic_crop_compress_normal.jpg</t>
  </si>
  <si>
    <t>http://pbs.twimg.com/profile_images/1079772948053946369/CmEYbuiO_normal.jpg</t>
  </si>
  <si>
    <t>http://pbs.twimg.com/profile_images/553639148834152448/gaeNhWV5_normal.jpeg</t>
  </si>
  <si>
    <t>http://pbs.twimg.com/profile_images/1085253858035712001/L8a3ILL7_normal.jpg</t>
  </si>
  <si>
    <t>http://pbs.twimg.com/profile_images/935937334649982976/rfwyGJ-q_normal.jpg</t>
  </si>
  <si>
    <t>http://pbs.twimg.com/profile_images/1060269769616633857/hFtWHAiu_normal.jpg</t>
  </si>
  <si>
    <t>http://pbs.twimg.com/profile_images/828283710906576896/azZ8u60u_normal.jpg</t>
  </si>
  <si>
    <t>http://pbs.twimg.com/profile_images/478228301891121152/pO3QLLI__normal.jpeg</t>
  </si>
  <si>
    <t>http://pbs.twimg.com/profile_images/887441935597789185/ZaRaCbtk_normal.jpg</t>
  </si>
  <si>
    <t>http://pbs.twimg.com/profile_images/712260464978296832/lGLQCz3z_normal.jpg</t>
  </si>
  <si>
    <t>http://pbs.twimg.com/profile_images/806977819574206464/_YlOTMl5_normal.jpg</t>
  </si>
  <si>
    <t>http://pbs.twimg.com/profile_images/1139053990950293504/UZoEH5fl_normal.jpg</t>
  </si>
  <si>
    <t>http://pbs.twimg.com/profile_images/1082012456929484800/oprFl6fZ_normal.jpg</t>
  </si>
  <si>
    <t>http://pbs.twimg.com/profile_images/1058700740489814016/Xbo3-esg_normal.jpg</t>
  </si>
  <si>
    <t>http://pbs.twimg.com/profile_images/1088121978391838721/XGhsn_Hu_normal.jpg</t>
  </si>
  <si>
    <t>http://pbs.twimg.com/profile_images/919955046476939264/92D1Rklg_normal.jpg</t>
  </si>
  <si>
    <t>http://pbs.twimg.com/profile_images/740900955055640576/dMbl45tk_normal.jpg</t>
  </si>
  <si>
    <t>http://pbs.twimg.com/profile_images/1172701615913963520/DGISeUAv_normal.jpg</t>
  </si>
  <si>
    <t>http://pbs.twimg.com/profile_images/849560114801631233/_nsuWFUP_normal.jpg</t>
  </si>
  <si>
    <t>http://pbs.twimg.com/profile_images/1157873519411093504/p1bZ_LPM_normal.png</t>
  </si>
  <si>
    <t>http://pbs.twimg.com/profile_images/661204277927526400/ZsR5BSL1_normal.jpg</t>
  </si>
  <si>
    <t>http://pbs.twimg.com/profile_images/1139582820697853953/xidMdLIj_normal.jpg</t>
  </si>
  <si>
    <t>http://pbs.twimg.com/profile_images/3745426277/3157fd2c5f547eee9f97938968e14bc9_normal.png</t>
  </si>
  <si>
    <t>http://pbs.twimg.com/profile_images/867566287567892481/SDFk6piH_normal.jpg</t>
  </si>
  <si>
    <t>http://pbs.twimg.com/profile_images/917474225778241536/v2YB_nyh_normal.jpg</t>
  </si>
  <si>
    <t>http://pbs.twimg.com/profile_images/820268439872872448/DZbqn-do_normal.jpg</t>
  </si>
  <si>
    <t>http://pbs.twimg.com/profile_images/1178026884027699200/2HBNlETM_normal.jpg</t>
  </si>
  <si>
    <t>http://pbs.twimg.com/profile_images/1121151434282688512/iYnHh3oI_normal.png</t>
  </si>
  <si>
    <t>http://pbs.twimg.com/profile_images/615534833645678592/iAO_Lytr_normal.jpg</t>
  </si>
  <si>
    <t>http://pbs.twimg.com/profile_images/1167524864690925571/Xu5AQlBT_normal.jpg</t>
  </si>
  <si>
    <t>http://pbs.twimg.com/profile_images/1171163967542255616/LLBB-OwO_normal.png</t>
  </si>
  <si>
    <t>http://pbs.twimg.com/profile_images/777504224921944065/fuImPn-5_normal.jpg</t>
  </si>
  <si>
    <t>http://pbs.twimg.com/profile_images/530450919695978496/r8V3K8wc_normal.png</t>
  </si>
  <si>
    <t>http://pbs.twimg.com/profile_images/1083186481752141825/ojuHvmqA_normal.jpg</t>
  </si>
  <si>
    <t>http://pbs.twimg.com/profile_images/601380648981495808/-2YPRQ-P_normal.png</t>
  </si>
  <si>
    <t>http://pbs.twimg.com/profile_images/938997497959034881/HfTL1ezp_normal.jpg</t>
  </si>
  <si>
    <t>http://pbs.twimg.com/profile_images/1148690619193339906/p4sIBJgX_normal.png</t>
  </si>
  <si>
    <t>http://pbs.twimg.com/profile_images/1122668762661101572/YBVD-fEV_normal.png</t>
  </si>
  <si>
    <t>http://pbs.twimg.com/profile_images/1173635469374033922/fSq7Eh-H_normal.jpg</t>
  </si>
  <si>
    <t>http://pbs.twimg.com/profile_images/1147767679706685443/dkKl8pSE_normal.png</t>
  </si>
  <si>
    <t>http://pbs.twimg.com/profile_images/678017441063112704/oB2UjduW_normal.jpg</t>
  </si>
  <si>
    <t>http://pbs.twimg.com/profile_images/1128767017736130560/4yUSWyWv_normal.jpg</t>
  </si>
  <si>
    <t>http://pbs.twimg.com/profile_images/1139466739425652736/lR8lBfbA_normal.png</t>
  </si>
  <si>
    <t>https://twitter.com/#!/wernert_man/status/1153667836084183041</t>
  </si>
  <si>
    <t>https://twitter.com/#!/shohta112233/status/1180101426724257792</t>
  </si>
  <si>
    <t>https://twitter.com/#!/natuki_suzu/status/1180103614376755201</t>
  </si>
  <si>
    <t>https://twitter.com/#!/askthemppf/status/1180152537384665088</t>
  </si>
  <si>
    <t>https://twitter.com/#!/nyccouncilmatic/status/1180152612529885184</t>
  </si>
  <si>
    <t>https://twitter.com/#!/emendlow/status/1180156141910790144</t>
  </si>
  <si>
    <t>https://twitter.com/#!/akrolikowski/status/1180179453080752129</t>
  </si>
  <si>
    <t>https://twitter.com/#!/megadumbgenius/status/1180210841586585601</t>
  </si>
  <si>
    <t>https://twitter.com/#!/janhartman/status/1180229462409072640</t>
  </si>
  <si>
    <t>https://twitter.com/#!/brandstrat/status/1180236593480617986</t>
  </si>
  <si>
    <t>https://twitter.com/#!/dangillmor/status/1180228605135052801</t>
  </si>
  <si>
    <t>https://twitter.com/#!/tlyczko/status/1180244550381645825</t>
  </si>
  <si>
    <t>https://twitter.com/#!/snm55_6_4/status/1180267657443987456</t>
  </si>
  <si>
    <t>https://twitter.com/#!/motorious_tv/status/1162947877704032257</t>
  </si>
  <si>
    <t>https://twitter.com/#!/lchski/status/1180512091930804225</t>
  </si>
  <si>
    <t>https://twitter.com/#!/motorious_tv/status/1180508930197409792</t>
  </si>
  <si>
    <t>https://twitter.com/#!/ubuntubot2075/status/1180512991311040512</t>
  </si>
  <si>
    <t>https://twitter.com/#!/spark_radio_dc/status/1180513734982279168</t>
  </si>
  <si>
    <t>https://twitter.com/#!/884_info/status/1180100758231900160</t>
  </si>
  <si>
    <t>https://twitter.com/#!/884_info/status/1180477488259928065</t>
  </si>
  <si>
    <t>https://twitter.com/#!/tomofu_0208/status/1180109673271185408</t>
  </si>
  <si>
    <t>https://twitter.com/#!/tomofu_0208/status/1180634188577247233</t>
  </si>
  <si>
    <t>https://twitter.com/#!/dwilliams1001/status/1180689151244390400</t>
  </si>
  <si>
    <t>https://twitter.com/#!/kiernanmargaret/status/1180916116027318277</t>
  </si>
  <si>
    <t>https://twitter.com/#!/theworldweare/status/1181009980603785216</t>
  </si>
  <si>
    <t>https://twitter.com/#!/antirobust/status/1136711490029756416</t>
  </si>
  <si>
    <t>https://twitter.com/#!/tacticalyuppie/status/1181047946743291904</t>
  </si>
  <si>
    <t>https://twitter.com/#!/arida_civichall/status/1180312916676923392</t>
  </si>
  <si>
    <t>https://twitter.com/#!/arida_civichall/status/1180313755231690752</t>
  </si>
  <si>
    <t>https://twitter.com/#!/arida_civichall/status/1180664592466231296</t>
  </si>
  <si>
    <t>https://twitter.com/#!/arida_civichall/status/1181087978170400768</t>
  </si>
  <si>
    <t>https://twitter.com/#!/arida_civichall/status/1181091353876238336</t>
  </si>
  <si>
    <t>https://twitter.com/#!/disciplesofetsy/status/1181185396756975616</t>
  </si>
  <si>
    <t>https://twitter.com/#!/sagarvishnoi/status/1181220118149390337</t>
  </si>
  <si>
    <t>https://twitter.com/#!/twofoursevecars/status/1181254197666291713</t>
  </si>
  <si>
    <t>https://twitter.com/#!/codeforall/status/1181412976169046021</t>
  </si>
  <si>
    <t>https://twitter.com/#!/pdmcn_leeds/status/1181539896323969024</t>
  </si>
  <si>
    <t>https://twitter.com/#!/josiemasseyux/status/1181779597224026116</t>
  </si>
  <si>
    <t>https://twitter.com/#!/worldifnews/status/1181823117406003200</t>
  </si>
  <si>
    <t>https://twitter.com/#!/mstem/status/1182340840917745664</t>
  </si>
  <si>
    <t>https://twitter.com/#!/rebcruz/status/1182344153830756353</t>
  </si>
  <si>
    <t>https://twitter.com/#!/p2173/status/1182363287289135106</t>
  </si>
  <si>
    <t>https://twitter.com/#!/youthgovern/status/1182366002287382528</t>
  </si>
  <si>
    <t>https://twitter.com/#!/rep19women/status/1182378929308483591</t>
  </si>
  <si>
    <t>https://twitter.com/#!/erhardt/status/1182352337618243586</t>
  </si>
  <si>
    <t>https://twitter.com/#!/olincollege/status/1182428580808216576</t>
  </si>
  <si>
    <t>https://twitter.com/#!/waterbuck1/status/1182433597581598720</t>
  </si>
  <si>
    <t>https://twitter.com/#!/bostonannemarie/status/1182436506176249856</t>
  </si>
  <si>
    <t>https://twitter.com/#!/sdaitzman/status/1182458898973896704</t>
  </si>
  <si>
    <t>https://twitter.com/#!/myqntm/status/1182462305998692352</t>
  </si>
  <si>
    <t>https://twitter.com/#!/dmeganr/status/1182465572874752000</t>
  </si>
  <si>
    <t>https://twitter.com/#!/elias_me_em/status/1182624193021726720</t>
  </si>
  <si>
    <t>https://twitter.com/#!/bee_nerd/status/1182681190719016960</t>
  </si>
  <si>
    <t>https://twitter.com/#!/perfectsin77/status/1182692781023739906</t>
  </si>
  <si>
    <t>https://twitter.com/#!/gothenelle/status/1182775044289843203</t>
  </si>
  <si>
    <t>https://twitter.com/#!/nonstickvic/status/1182759042973949952</t>
  </si>
  <si>
    <t>https://twitter.com/#!/lightnightleeds/status/1182768324146536451</t>
  </si>
  <si>
    <t>https://twitter.com/#!/annequinton/status/1182906861420503040</t>
  </si>
  <si>
    <t>https://twitter.com/#!/irenesandrad/status/1183066394587488265</t>
  </si>
  <si>
    <t>https://twitter.com/#!/drcpunk/status/1183262196383526912</t>
  </si>
  <si>
    <t>https://twitter.com/#!/sbadalich/status/1183803505305214976</t>
  </si>
  <si>
    <t>https://twitter.com/#!/alexkavtar/status/1183472071038459910</t>
  </si>
  <si>
    <t>https://twitter.com/#!/alexkavtar/status/1183828445278752768</t>
  </si>
  <si>
    <t>https://twitter.com/#!/nacky12/status/1184007640818638848</t>
  </si>
  <si>
    <t>https://twitter.com/#!/latonero/status/1184063015307624448</t>
  </si>
  <si>
    <t>https://twitter.com/#!/clroutcomes/status/1182367232309022720</t>
  </si>
  <si>
    <t>https://twitter.com/#!/clroutcomes/status/1184082428471717888</t>
  </si>
  <si>
    <t>https://twitter.com/#!/giuliowolfe/status/1184112473189834754</t>
  </si>
  <si>
    <t>https://twitter.com/#!/dalgoso/status/1184118537801142275</t>
  </si>
  <si>
    <t>https://twitter.com/#!/bonniesychiu/status/1184132246896349185</t>
  </si>
  <si>
    <t>https://twitter.com/#!/engnroom/status/1184133167848009728</t>
  </si>
  <si>
    <t>https://twitter.com/#!/engnroom/status/1182398944476893201</t>
  </si>
  <si>
    <t>https://twitter.com/#!/merltech/status/1184118299518480384</t>
  </si>
  <si>
    <t>https://twitter.com/#!/veroviews/status/1184171627669536775</t>
  </si>
  <si>
    <t>https://twitter.com/#!/chrislrobert/status/1184198383646531584</t>
  </si>
  <si>
    <t>https://twitter.com/#!/meowtree/status/1182326055815827464</t>
  </si>
  <si>
    <t>https://twitter.com/#!/meowtree/status/1183946797695287297</t>
  </si>
  <si>
    <t>https://twitter.com/#!/veroviews/status/1183850162046820354</t>
  </si>
  <si>
    <t>https://twitter.com/#!/veroviews/status/1184102741683179521</t>
  </si>
  <si>
    <t>https://twitter.com/#!/ymacpherson/status/1184503046170173440</t>
  </si>
  <si>
    <t>https://twitter.com/#!/niknak_19/status/1184565446135017472</t>
  </si>
  <si>
    <t>https://twitter.com/#!/hayduke/status/1184567720869691392</t>
  </si>
  <si>
    <t>https://twitter.com/#!/idreamofpiepics/status/1184570709277925382</t>
  </si>
  <si>
    <t>https://twitter.com/#!/lovelywirral/status/1184571220681019395</t>
  </si>
  <si>
    <t>https://twitter.com/#!/saqib_shabbir/status/1184576130289950722</t>
  </si>
  <si>
    <t>https://twitter.com/#!/musicisnowuk/status/1184606033043509249</t>
  </si>
  <si>
    <t>https://twitter.com/#!/radioairenews/status/1184813682691362817</t>
  </si>
  <si>
    <t>https://twitter.com/#!/ppolitics/status/1184835147453087744</t>
  </si>
  <si>
    <t>https://twitter.com/#!/hypercortex/status/1184843518822342659</t>
  </si>
  <si>
    <t>https://twitter.com/#!/code4ca/status/1184844063427706880</t>
  </si>
  <si>
    <t>https://twitter.com/#!/mapc/status/1184860694988017664</t>
  </si>
  <si>
    <t>https://twitter.com/#!/mlsif/status/1184848548212461568</t>
  </si>
  <si>
    <t>https://twitter.com/#!/aschrock/status/1184861045073928192</t>
  </si>
  <si>
    <t>https://twitter.com/#!/csbishopfilm/status/1184204845332467713</t>
  </si>
  <si>
    <t>https://twitter.com/#!/rachelannyes/status/1184135596601532416</t>
  </si>
  <si>
    <t>https://twitter.com/#!/rachelannyes/status/1184861602442399749</t>
  </si>
  <si>
    <t>https://twitter.com/#!/therulesorg/status/1184180458139082753</t>
  </si>
  <si>
    <t>https://twitter.com/#!/gianlucasgueo/status/1180413576445644800</t>
  </si>
  <si>
    <t>https://twitter.com/#!/codeforpdx/status/1181725965531021312</t>
  </si>
  <si>
    <t>https://twitter.com/#!/codeformke/status/1184818954797305856</t>
  </si>
  <si>
    <t>https://twitter.com/#!/codeforamerica/status/1184874252115120128</t>
  </si>
  <si>
    <t>https://twitter.com/#!/codeforpdx/status/1184874608941420544</t>
  </si>
  <si>
    <t>https://twitter.com/#!/codeforpdx/status/1180868708635275264</t>
  </si>
  <si>
    <t>https://twitter.com/#!/codeforpdx/status/1182322601202290688</t>
  </si>
  <si>
    <t>https://twitter.com/#!/codeforpdx/status/1184145035182235648</t>
  </si>
  <si>
    <t>https://twitter.com/#!/womencivictech/status/1181333977723998214</t>
  </si>
  <si>
    <t>https://twitter.com/#!/womencivictech/status/1184144059444727814</t>
  </si>
  <si>
    <t>https://twitter.com/#!/civichall/status/1177327305926021130</t>
  </si>
  <si>
    <t>https://twitter.com/#!/civichall/status/1180151423323066373</t>
  </si>
  <si>
    <t>https://twitter.com/#!/forgeorganizing/status/1180164099361185792</t>
  </si>
  <si>
    <t>https://twitter.com/#!/civichall/status/1182325644170006530</t>
  </si>
  <si>
    <t>https://twitter.com/#!/lisamwitter/status/1181144088437018624</t>
  </si>
  <si>
    <t>https://twitter.com/#!/lisamwitter/status/1181143694260555776</t>
  </si>
  <si>
    <t>https://twitter.com/#!/civichall/status/1182362861886197760</t>
  </si>
  <si>
    <t>https://twitter.com/#!/joesaidso/status/1182613745626992640</t>
  </si>
  <si>
    <t>https://twitter.com/#!/civichall/status/1182667610309189633</t>
  </si>
  <si>
    <t>https://twitter.com/#!/haroldfeld/status/1183164956113588229</t>
  </si>
  <si>
    <t>https://twitter.com/#!/civichall/status/1183125352220155904</t>
  </si>
  <si>
    <t>https://twitter.com/#!/civichall/status/1183487602084765696</t>
  </si>
  <si>
    <t>https://twitter.com/#!/codeforaus/status/1183858779810598916</t>
  </si>
  <si>
    <t>https://twitter.com/#!/civichall/status/1184128460459053057</t>
  </si>
  <si>
    <t>https://twitter.com/#!/_narrative/status/1180949442611908608</t>
  </si>
  <si>
    <t>https://twitter.com/#!/_narrative/status/1182377347426553856</t>
  </si>
  <si>
    <t>https://twitter.com/#!/civichall/status/1184174204553519104</t>
  </si>
  <si>
    <t>https://twitter.com/#!/civicimpact_jhu/status/1184546424081522688</t>
  </si>
  <si>
    <t>https://twitter.com/#!/civichall/status/1184212516802416641</t>
  </si>
  <si>
    <t>https://twitter.com/#!/civichall/status/1184491037114470400</t>
  </si>
  <si>
    <t>https://twitter.com/#!/civichall/status/1182688019859623936</t>
  </si>
  <si>
    <t>https://twitter.com/#!/civichall/status/1183775268437147650</t>
  </si>
  <si>
    <t>https://twitter.com/#!/civichall/status/1184500056747053062</t>
  </si>
  <si>
    <t>https://twitter.com/#!/aschrock/status/1184841161828995073</t>
  </si>
  <si>
    <t>https://twitter.com/#!/codeforamerica/status/1181239006429773824</t>
  </si>
  <si>
    <t>https://twitter.com/#!/civichall/status/1180513366139383808</t>
  </si>
  <si>
    <t>https://twitter.com/#!/civichall/status/1181963389880459264</t>
  </si>
  <si>
    <t>https://twitter.com/#!/civichall/status/1182362667643817985</t>
  </si>
  <si>
    <t>https://twitter.com/#!/civichall/status/1182400761923342345</t>
  </si>
  <si>
    <t>https://twitter.com/#!/civichall/status/1182668231078793216</t>
  </si>
  <si>
    <t>https://twitter.com/#!/civichall/status/1183050067114156032</t>
  </si>
  <si>
    <t>https://twitter.com/#!/civichall/status/1183412398746673154</t>
  </si>
  <si>
    <t>https://twitter.com/#!/civichall/status/1183850280921776129</t>
  </si>
  <si>
    <t>https://twitter.com/#!/civichall/status/1184128178563866627</t>
  </si>
  <si>
    <t>https://twitter.com/#!/civichall/status/1184128386085593088</t>
  </si>
  <si>
    <t>https://twitter.com/#!/civichall/status/1184137351724974082</t>
  </si>
  <si>
    <t>https://twitter.com/#!/civichall/status/1184137580671066114</t>
  </si>
  <si>
    <t>https://twitter.com/#!/civichall/status/1184575115524222978</t>
  </si>
  <si>
    <t>https://twitter.com/#!/civichall/status/1184843762373136389</t>
  </si>
  <si>
    <t>https://twitter.com/#!/civichall/status/1184869314509393920</t>
  </si>
  <si>
    <t>https://twitter.com/#!/civichall/status/1184884509705228288</t>
  </si>
  <si>
    <t>https://twitter.com/#!/civictechguide/status/1182274257260351488</t>
  </si>
  <si>
    <t>https://twitter.com/#!/civictechguide/status/1184146836275302400</t>
  </si>
  <si>
    <t>https://twitter.com/#!/codeforamerica/status/1183799152318263296</t>
  </si>
  <si>
    <t>https://twitter.com/#!/civictechguide/status/1184887435714535424</t>
  </si>
  <si>
    <t>https://twitter.com/#!/civictechguide/status/1184408478091304960</t>
  </si>
  <si>
    <t>https://twitter.com/#!/colinmegill/status/1184899928373547008</t>
  </si>
  <si>
    <t>https://twitter.com/#!/petermacleod/status/1184903620174798852</t>
  </si>
  <si>
    <t>https://twitter.com/#!/alexisgoldstein/status/1184952818567929856</t>
  </si>
  <si>
    <t>https://twitter.com/#!/0debtzone/status/1184954040695713793</t>
  </si>
  <si>
    <t>1153667836084183041</t>
  </si>
  <si>
    <t>1180101426724257792</t>
  </si>
  <si>
    <t>1180103614376755201</t>
  </si>
  <si>
    <t>1180152537384665088</t>
  </si>
  <si>
    <t>1180152612529885184</t>
  </si>
  <si>
    <t>1180156141910790144</t>
  </si>
  <si>
    <t>1180179453080752129</t>
  </si>
  <si>
    <t>1180210841586585601</t>
  </si>
  <si>
    <t>1180229462409072640</t>
  </si>
  <si>
    <t>1180236593480617986</t>
  </si>
  <si>
    <t>1180228605135052801</t>
  </si>
  <si>
    <t>1180244550381645825</t>
  </si>
  <si>
    <t>1180267657443987456</t>
  </si>
  <si>
    <t>1162947877704032257</t>
  </si>
  <si>
    <t>1180512091930804225</t>
  </si>
  <si>
    <t>1180508930197409792</t>
  </si>
  <si>
    <t>1180512991311040512</t>
  </si>
  <si>
    <t>1180513734982279168</t>
  </si>
  <si>
    <t>1180100758231900160</t>
  </si>
  <si>
    <t>1180477488259928065</t>
  </si>
  <si>
    <t>1180109673271185408</t>
  </si>
  <si>
    <t>1180634188577247233</t>
  </si>
  <si>
    <t>1180689151244390400</t>
  </si>
  <si>
    <t>1180916116027318277</t>
  </si>
  <si>
    <t>1181009980603785216</t>
  </si>
  <si>
    <t>1136711490029756416</t>
  </si>
  <si>
    <t>1181047946743291904</t>
  </si>
  <si>
    <t>1180312916676923392</t>
  </si>
  <si>
    <t>1180313755231690752</t>
  </si>
  <si>
    <t>1180664592466231296</t>
  </si>
  <si>
    <t>1181087978170400768</t>
  </si>
  <si>
    <t>1181091353876238336</t>
  </si>
  <si>
    <t>1181185396756975616</t>
  </si>
  <si>
    <t>1181220118149390337</t>
  </si>
  <si>
    <t>1181254197666291713</t>
  </si>
  <si>
    <t>1181412976169046021</t>
  </si>
  <si>
    <t>1181539896323969024</t>
  </si>
  <si>
    <t>1181779597224026116</t>
  </si>
  <si>
    <t>1181823117406003200</t>
  </si>
  <si>
    <t>1182340840917745664</t>
  </si>
  <si>
    <t>1182344153830756353</t>
  </si>
  <si>
    <t>1182363287289135106</t>
  </si>
  <si>
    <t>1182366002287382528</t>
  </si>
  <si>
    <t>1182378929308483591</t>
  </si>
  <si>
    <t>1182352337618243586</t>
  </si>
  <si>
    <t>1182428580808216576</t>
  </si>
  <si>
    <t>1182433597581598720</t>
  </si>
  <si>
    <t>1182436506176249856</t>
  </si>
  <si>
    <t>1182458898973896704</t>
  </si>
  <si>
    <t>1182462305998692352</t>
  </si>
  <si>
    <t>1182465572874752000</t>
  </si>
  <si>
    <t>1182624193021726720</t>
  </si>
  <si>
    <t>1182681190719016960</t>
  </si>
  <si>
    <t>1182692781023739906</t>
  </si>
  <si>
    <t>1182775044289843203</t>
  </si>
  <si>
    <t>1182759042973949952</t>
  </si>
  <si>
    <t>1182768324146536451</t>
  </si>
  <si>
    <t>1182906861420503040</t>
  </si>
  <si>
    <t>1183066394587488265</t>
  </si>
  <si>
    <t>1183262196383526912</t>
  </si>
  <si>
    <t>1183803505305214976</t>
  </si>
  <si>
    <t>1183472071038459910</t>
  </si>
  <si>
    <t>1183828445278752768</t>
  </si>
  <si>
    <t>1184007640818638848</t>
  </si>
  <si>
    <t>1184063015307624448</t>
  </si>
  <si>
    <t>1182367232309022720</t>
  </si>
  <si>
    <t>1184082428471717888</t>
  </si>
  <si>
    <t>1184112473189834754</t>
  </si>
  <si>
    <t>1184118537801142275</t>
  </si>
  <si>
    <t>1184132246896349185</t>
  </si>
  <si>
    <t>1184133167848009728</t>
  </si>
  <si>
    <t>1182398944476893201</t>
  </si>
  <si>
    <t>1184118299518480384</t>
  </si>
  <si>
    <t>1184171627669536775</t>
  </si>
  <si>
    <t>1184198383646531584</t>
  </si>
  <si>
    <t>1182326055815827464</t>
  </si>
  <si>
    <t>1183946797695287297</t>
  </si>
  <si>
    <t>1183850162046820354</t>
  </si>
  <si>
    <t>1184102741683179521</t>
  </si>
  <si>
    <t>1184503046170173440</t>
  </si>
  <si>
    <t>1184565446135017472</t>
  </si>
  <si>
    <t>1184567720869691392</t>
  </si>
  <si>
    <t>1184570709277925382</t>
  </si>
  <si>
    <t>1184571220681019395</t>
  </si>
  <si>
    <t>1184576130289950722</t>
  </si>
  <si>
    <t>1184606033043509249</t>
  </si>
  <si>
    <t>1184813682691362817</t>
  </si>
  <si>
    <t>1184835147453087744</t>
  </si>
  <si>
    <t>1184843518822342659</t>
  </si>
  <si>
    <t>1184844063427706880</t>
  </si>
  <si>
    <t>1184860694988017664</t>
  </si>
  <si>
    <t>1184848548212461568</t>
  </si>
  <si>
    <t>1184861045073928192</t>
  </si>
  <si>
    <t>1184204845332467713</t>
  </si>
  <si>
    <t>1184135596601532416</t>
  </si>
  <si>
    <t>1184861602442399749</t>
  </si>
  <si>
    <t>1184180458139082753</t>
  </si>
  <si>
    <t>1180413576445644800</t>
  </si>
  <si>
    <t>1181725965531021312</t>
  </si>
  <si>
    <t>1184818954797305856</t>
  </si>
  <si>
    <t>1184874252115120128</t>
  </si>
  <si>
    <t>1184874608941420544</t>
  </si>
  <si>
    <t>1180868708635275264</t>
  </si>
  <si>
    <t>1182322601202290688</t>
  </si>
  <si>
    <t>1184145035182235648</t>
  </si>
  <si>
    <t>1181333977723998214</t>
  </si>
  <si>
    <t>1184144059444727814</t>
  </si>
  <si>
    <t>1177327305926021130</t>
  </si>
  <si>
    <t>1180151423323066373</t>
  </si>
  <si>
    <t>1180164099361185792</t>
  </si>
  <si>
    <t>1182325644170006530</t>
  </si>
  <si>
    <t>1181144088437018624</t>
  </si>
  <si>
    <t>1181143694260555776</t>
  </si>
  <si>
    <t>1182362861886197760</t>
  </si>
  <si>
    <t>1182613745626992640</t>
  </si>
  <si>
    <t>1182667610309189633</t>
  </si>
  <si>
    <t>1183164956113588229</t>
  </si>
  <si>
    <t>1183125352220155904</t>
  </si>
  <si>
    <t>1183487602084765696</t>
  </si>
  <si>
    <t>1183858779810598916</t>
  </si>
  <si>
    <t>1184128460459053057</t>
  </si>
  <si>
    <t>1180949442611908608</t>
  </si>
  <si>
    <t>1182377347426553856</t>
  </si>
  <si>
    <t>1184174204553519104</t>
  </si>
  <si>
    <t>1184546424081522688</t>
  </si>
  <si>
    <t>1184212516802416641</t>
  </si>
  <si>
    <t>1184491037114470400</t>
  </si>
  <si>
    <t>1182688019859623936</t>
  </si>
  <si>
    <t>1183775268437147650</t>
  </si>
  <si>
    <t>1184500056747053062</t>
  </si>
  <si>
    <t>1184841161828995073</t>
  </si>
  <si>
    <t>1181239006429773824</t>
  </si>
  <si>
    <t>1180513366139383808</t>
  </si>
  <si>
    <t>1181963389880459264</t>
  </si>
  <si>
    <t>1182362667643817985</t>
  </si>
  <si>
    <t>1182400761923342345</t>
  </si>
  <si>
    <t>1182668231078793216</t>
  </si>
  <si>
    <t>1183050067114156032</t>
  </si>
  <si>
    <t>1183412398746673154</t>
  </si>
  <si>
    <t>1183850280921776129</t>
  </si>
  <si>
    <t>1184128178563866627</t>
  </si>
  <si>
    <t>1184128386085593088</t>
  </si>
  <si>
    <t>1184137351724974082</t>
  </si>
  <si>
    <t>1184137580671066114</t>
  </si>
  <si>
    <t>1184575115524222978</t>
  </si>
  <si>
    <t>1184843762373136389</t>
  </si>
  <si>
    <t>1184869314509393920</t>
  </si>
  <si>
    <t>1184884509705228288</t>
  </si>
  <si>
    <t>1182274257260351488</t>
  </si>
  <si>
    <t>1184146836275302400</t>
  </si>
  <si>
    <t>1183799152318263296</t>
  </si>
  <si>
    <t>1184887435714535424</t>
  </si>
  <si>
    <t>1184408478091304960</t>
  </si>
  <si>
    <t>1184899928373547008</t>
  </si>
  <si>
    <t>1184903620174798852</t>
  </si>
  <si>
    <t>1184952818567929856</t>
  </si>
  <si>
    <t>1184954040695713793</t>
  </si>
  <si>
    <t>1153597067832504320</t>
  </si>
  <si>
    <t>1159674672549642240</t>
  </si>
  <si>
    <t>1180512090936762368</t>
  </si>
  <si>
    <t>1174925759711862784</t>
  </si>
  <si>
    <t>1174934117340741632</t>
  </si>
  <si>
    <t>1183767602599989248</t>
  </si>
  <si>
    <t>1184133165889261574</t>
  </si>
  <si>
    <t>1184801931375464448</t>
  </si>
  <si>
    <t>1182274255242891265</t>
  </si>
  <si>
    <t>1184898971602427905</t>
  </si>
  <si>
    <t>1184952229477912576</t>
  </si>
  <si>
    <t>726680073433174016</t>
  </si>
  <si>
    <t/>
  </si>
  <si>
    <t>1076489196540448769</t>
  </si>
  <si>
    <t>916648524</t>
  </si>
  <si>
    <t>889347835803574272</t>
  </si>
  <si>
    <t>11299262</t>
  </si>
  <si>
    <t>2830254912</t>
  </si>
  <si>
    <t>57009086</t>
  </si>
  <si>
    <t>1096179054</t>
  </si>
  <si>
    <t>364511203</t>
  </si>
  <si>
    <t>24919226</t>
  </si>
  <si>
    <t>13448172</t>
  </si>
  <si>
    <t>10334822</t>
  </si>
  <si>
    <t>960940917791305730</t>
  </si>
  <si>
    <t>21303638</t>
  </si>
  <si>
    <t>19519071</t>
  </si>
  <si>
    <t>en</t>
  </si>
  <si>
    <t>ja</t>
  </si>
  <si>
    <t>und</t>
  </si>
  <si>
    <t>1174674995995402240</t>
  </si>
  <si>
    <t>1182345752225472513</t>
  </si>
  <si>
    <t>Twitter for Android</t>
  </si>
  <si>
    <t>Twitter for iPhone</t>
  </si>
  <si>
    <t>Twitter Web App</t>
  </si>
  <si>
    <t>Tweetbot for iΟS</t>
  </si>
  <si>
    <t>TweetDeck</t>
  </si>
  <si>
    <t>Tweecha Lite</t>
  </si>
  <si>
    <t>RyanBot.dp</t>
  </si>
  <si>
    <t>tmr.topical</t>
  </si>
  <si>
    <t>Twitter Web Client</t>
  </si>
  <si>
    <t>Hootsuite Inc.</t>
  </si>
  <si>
    <t>Buffer</t>
  </si>
  <si>
    <t>dlvr.it</t>
  </si>
  <si>
    <t>saxnsurf</t>
  </si>
  <si>
    <t>Plume for Android</t>
  </si>
  <si>
    <t>Instagram</t>
  </si>
  <si>
    <t xml:space="preserve">Social Media Publisher App </t>
  </si>
  <si>
    <t>Twitter for iPad</t>
  </si>
  <si>
    <t>Oktopost</t>
  </si>
  <si>
    <t>Retweet</t>
  </si>
  <si>
    <t>-74.041878,40.570842 
-73.855673,40.570842 
-73.855673,40.739434 
-74.041878,40.739434</t>
  </si>
  <si>
    <t>13.088304,52.338079 
13.760909,52.338079 
13.760909,52.675323 
13.088304,52.675323</t>
  </si>
  <si>
    <t>United States</t>
  </si>
  <si>
    <t>Germany</t>
  </si>
  <si>
    <t>US</t>
  </si>
  <si>
    <t>DE</t>
  </si>
  <si>
    <t>Brooklyn, NY</t>
  </si>
  <si>
    <t>Berlin, Germany</t>
  </si>
  <si>
    <t>011add077f4d2da3</t>
  </si>
  <si>
    <t>3078869807f9dd36</t>
  </si>
  <si>
    <t>Brooklyn</t>
  </si>
  <si>
    <t>Berlin</t>
  </si>
  <si>
    <t>city</t>
  </si>
  <si>
    <t>https://api.twitter.com/1.1/geo/id/011add077f4d2da3.json</t>
  </si>
  <si>
    <t>https://api.twitter.com/1.1/geo/id/3078869807f9dd36.json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</si>
  <si>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</si>
  <si>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</si>
  <si>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</si>
  <si>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</si>
  <si>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</si>
  <si>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</si>
  <si>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</si>
  <si>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</si>
  <si>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</si>
  <si>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</si>
  <si>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</si>
  <si>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</si>
  <si>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</si>
  <si>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</si>
  <si>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</si>
  <si>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</si>
  <si>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</si>
  <si>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</si>
  <si>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</si>
  <si>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</si>
  <si>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</si>
  <si>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WernerTrapmann @EU27k #PECS @NowTheCitizens</t>
  </si>
  <si>
    <t>PBP</t>
  </si>
  <si>
    <t>Marco Bülow</t>
  </si>
  <si>
    <t>Sabine Sasse</t>
  </si>
  <si>
    <t>EuropeanDemocracyLab</t>
  </si>
  <si>
    <t>Ulrike Guérot</t>
  </si>
  <si>
    <t>Citizens' Assembly</t>
  </si>
  <si>
    <t>Neal Lawson</t>
  </si>
  <si>
    <t>Oliver Paasch</t>
  </si>
  <si>
    <t>Eumans</t>
  </si>
  <si>
    <t>Cato Léonard</t>
  </si>
  <si>
    <t>European Parliament</t>
  </si>
  <si>
    <t>Sixteen Million Rising #FBPE</t>
  </si>
  <si>
    <t>Hendrik Klaassens #FBPE _xD83C__xDDEA__xD83C__xDDFA_ #FBR _xD83C__xDDEA__xD83C__xDDFA_ #FBSI</t>
  </si>
  <si>
    <t>Mike Galsworthy</t>
  </si>
  <si>
    <t>Tom Brake MP _xD83D__xDD36_</t>
  </si>
  <si>
    <t>Julie Ward MEP _xD83C__xDF0D__xD83C__xDF39__xD83C__xDDEA__xD83C__xDDFA_✊_xD83C__xDF3F__xD83C__xDF08_</t>
  </si>
  <si>
    <t>Andrew Atter</t>
  </si>
  <si>
    <t>Voices For Europe_xD83C__xDDE8__xD83C__xDDF0__xD83C__xDDEA__xD83C__xDDFA_#FBPE #WATON #FPHD</t>
  </si>
  <si>
    <t>Emmy van Deurzen☀️#FBPE PhD _xD83C__xDDEA__xD83C__xDDFA__xD83C__xDDEB__xD83C__xDDF7__xD83C__xDDF3__xD83C__xDDF1__xD83C__xDDEC__xD83C__xDDE7__xD83C__xDDFA__xD83C__xDDF8_⭐️</t>
  </si>
  <si>
    <t>FOUCHET</t>
  </si>
  <si>
    <t>Anna Maria Corazza B</t>
  </si>
  <si>
    <t>Margrethe Vestager</t>
  </si>
  <si>
    <t>Reinhard Bütikofer</t>
  </si>
  <si>
    <t>European Greens</t>
  </si>
  <si>
    <t>Ska Keller</t>
  </si>
  <si>
    <t>Iratxe Garcia Perez/♥️</t>
  </si>
  <si>
    <t>Katarina Barley</t>
  </si>
  <si>
    <t>Frans Timmermans</t>
  </si>
  <si>
    <t>Jo Leinen</t>
  </si>
  <si>
    <t>S&amp;D Group</t>
  </si>
  <si>
    <t>Emmanuel Macron</t>
  </si>
  <si>
    <t>Ursula von der Leyen</t>
  </si>
  <si>
    <t>Nicholas Gruen</t>
  </si>
  <si>
    <t>Jim Fishkin</t>
  </si>
  <si>
    <t>G1000org</t>
  </si>
  <si>
    <t>Hélène Landemore</t>
  </si>
  <si>
    <t>Claudia Chwalisz</t>
  </si>
  <si>
    <t>David Van Reybrouck</t>
  </si>
  <si>
    <t>Graham Allen</t>
  </si>
  <si>
    <t>Rika</t>
  </si>
  <si>
    <t>☆林翔太くんinfo☆</t>
  </si>
  <si>
    <t>菜槻</t>
  </si>
  <si>
    <t>AskThem</t>
  </si>
  <si>
    <t>The Forge: Organizing Strategy and Practice</t>
  </si>
  <si>
    <t>Civic Hall</t>
  </si>
  <si>
    <t>David Moore</t>
  </si>
  <si>
    <t>EMM</t>
  </si>
  <si>
    <t>Aaron Krolikowski</t>
  </si>
  <si>
    <t>_xD83C__xDF39_ Josh Kazarian _xD83C__xDF39_</t>
  </si>
  <si>
    <t>Jan Hartman</t>
  </si>
  <si>
    <t>Dan Gillmor</t>
  </si>
  <si>
    <t>Brian Phipps</t>
  </si>
  <si>
    <t>Tom Lyczko</t>
  </si>
  <si>
    <t>ゆーりたん</t>
  </si>
  <si>
    <t>motorious | uniti stores</t>
  </si>
  <si>
    <t>Autodesk Simulation</t>
  </si>
  <si>
    <t>Hot Import Nights</t>
  </si>
  <si>
    <t>motor show</t>
  </si>
  <si>
    <t>SEMA Members</t>
  </si>
  <si>
    <t>SEMA Action Network</t>
  </si>
  <si>
    <t>SiemensUSA</t>
  </si>
  <si>
    <t>Covisint Developer</t>
  </si>
  <si>
    <t>NYC MWBE Alliance</t>
  </si>
  <si>
    <t>NYC Office of M/WBEs</t>
  </si>
  <si>
    <t>MMTC</t>
  </si>
  <si>
    <t>SAP Ariba</t>
  </si>
  <si>
    <t>General Motors</t>
  </si>
  <si>
    <t>Palm</t>
  </si>
  <si>
    <t>Delphi Automotive</t>
  </si>
  <si>
    <t>Mobile Electronics</t>
  </si>
  <si>
    <t>Freescale</t>
  </si>
  <si>
    <t>America's Seed Fund</t>
  </si>
  <si>
    <t>NYC DOT</t>
  </si>
  <si>
    <t>NYS DMV</t>
  </si>
  <si>
    <t>TransportationGov</t>
  </si>
  <si>
    <t>Anthony Foxx</t>
  </si>
  <si>
    <t>IBM Blockchain</t>
  </si>
  <si>
    <t>Red Hat Partners</t>
  </si>
  <si>
    <t>The Linux Foundation</t>
  </si>
  <si>
    <t>Lucas Cherkewski</t>
  </si>
  <si>
    <t>Joshua Tauberer</t>
  </si>
  <si>
    <t>Cyd Harrell</t>
  </si>
  <si>
    <t>AMD</t>
  </si>
  <si>
    <t>UbuntuBot</t>
  </si>
  <si>
    <t>ViaMichelin</t>
  </si>
  <si>
    <t>HopStop</t>
  </si>
  <si>
    <t>NOAA Satellites</t>
  </si>
  <si>
    <t>Canonical Ltd</t>
  </si>
  <si>
    <t>Ubuntu</t>
  </si>
  <si>
    <t>NYC BigApps Blockchain</t>
  </si>
  <si>
    <t>Spark Radio - Washington DC</t>
  </si>
  <si>
    <t>Code for America</t>
  </si>
  <si>
    <t>とも_xD83C__xDF08_もふもふ✨</t>
  </si>
  <si>
    <t>Del Williams</t>
  </si>
  <si>
    <t>Margaret Gibbons Kiernan</t>
  </si>
  <si>
    <t>Gabriel Radic</t>
  </si>
  <si>
    <t>Alan Renwick</t>
  </si>
  <si>
    <t>Andrew J. Willshire</t>
  </si>
  <si>
    <t>CitizenParticipation</t>
  </si>
  <si>
    <t>Louise Caldwell</t>
  </si>
  <si>
    <t>david farrell</t>
  </si>
  <si>
    <t>Bürgerrat Demokratie</t>
  </si>
  <si>
    <t>Volker Straub _xD83C__xDDFA__xD83C__xDDF3_ #FBPE #FutureOfEurope</t>
  </si>
  <si>
    <t>Felipe Viveros</t>
  </si>
  <si>
    <t>Narrative Initiative</t>
  </si>
  <si>
    <t>Chris Beiser (extra spooky edition)</t>
  </si>
  <si>
    <t>thetacticalyuppie</t>
  </si>
  <si>
    <t>有田市民会館(紀文ホール)</t>
  </si>
  <si>
    <t>Disciples of Etsy</t>
  </si>
  <si>
    <t>Sagar Vishnoi</t>
  </si>
  <si>
    <t>Women in Civic Tech</t>
  </si>
  <si>
    <t>Two Four Seven Cars</t>
  </si>
  <si>
    <t>Code for All</t>
  </si>
  <si>
    <t>Leeds PD Services</t>
  </si>
  <si>
    <t>Josie Massey</t>
  </si>
  <si>
    <t>世界の投資／ファンドNews</t>
  </si>
  <si>
    <t>Matt Stempeck</t>
  </si>
  <si>
    <t>Civic Tech Field Guide</t>
  </si>
  <si>
    <t>Rebecca Cruz</t>
  </si>
  <si>
    <t>Sierra Club</t>
  </si>
  <si>
    <t>Lucy Bernholz</t>
  </si>
  <si>
    <t>Jen Tang</t>
  </si>
  <si>
    <t>Rep19Women</t>
  </si>
  <si>
    <t>VoteRunLead</t>
  </si>
  <si>
    <t>Erhardt Graeff</t>
  </si>
  <si>
    <t>Olin College</t>
  </si>
  <si>
    <t>Micah Sifry</t>
  </si>
  <si>
    <t>Georgetown Univ.</t>
  </si>
  <si>
    <t>Alan</t>
  </si>
  <si>
    <t>Anne-Marie Dorning</t>
  </si>
  <si>
    <t>_xD83C__xDF31_ Sam Daitzman</t>
  </si>
  <si>
    <t>Cathy Richards</t>
  </si>
  <si>
    <t>Linda Raftree</t>
  </si>
  <si>
    <t>Megan Rutherford</t>
  </si>
  <si>
    <t>Voter</t>
  </si>
  <si>
    <t>Beth Blauer</t>
  </si>
  <si>
    <t>Elias</t>
  </si>
  <si>
    <t>NTEN</t>
  </si>
  <si>
    <t>Joe Moran</t>
  </si>
  <si>
    <t>Lisa Rupple</t>
  </si>
  <si>
    <t>King Marley</t>
  </si>
  <si>
    <t>NYC Media Lab</t>
  </si>
  <si>
    <t>Verizon</t>
  </si>
  <si>
    <t>Melody and Violence</t>
  </si>
  <si>
    <t>Light Night Leeds</t>
  </si>
  <si>
    <t>Vic Clarke-Dunn</t>
  </si>
  <si>
    <t>Anne-Louise Quinton Esq Art Crusader</t>
  </si>
  <si>
    <t>Sandra Duff</t>
  </si>
  <si>
    <t>Visit Leeds</t>
  </si>
  <si>
    <t>Lisa Padol</t>
  </si>
  <si>
    <t>Facebook</t>
  </si>
  <si>
    <t>Public Knowledge</t>
  </si>
  <si>
    <t>(((haroldfeld)))</t>
  </si>
  <si>
    <t>Savannah Badalich</t>
  </si>
  <si>
    <t>Desmond U. Patton</t>
  </si>
  <si>
    <t>Alexander Kavtaradze</t>
  </si>
  <si>
    <t>Naomi Kashima</t>
  </si>
  <si>
    <t>mark latonero</t>
  </si>
  <si>
    <t>Veronica Olazabal</t>
  </si>
  <si>
    <t>Clear Outcomes</t>
  </si>
  <si>
    <t>Giulio Coppi</t>
  </si>
  <si>
    <t>Dave Algoso</t>
  </si>
  <si>
    <t>Bonnie Chiu</t>
  </si>
  <si>
    <t>The Engine Room</t>
  </si>
  <si>
    <t>Ciudadanía Inteligente</t>
  </si>
  <si>
    <t>Auska Ovando</t>
  </si>
  <si>
    <t>ASL19</t>
  </si>
  <si>
    <t>MERL Tech</t>
  </si>
  <si>
    <t>Christopher Robert</t>
  </si>
  <si>
    <t>Yvonne MacPherson</t>
  </si>
  <si>
    <t>Nicole</t>
  </si>
  <si>
    <t>Civic Impact</t>
  </si>
  <si>
    <t>Ted Fickes</t>
  </si>
  <si>
    <t>Rachel Weidinger</t>
  </si>
  <si>
    <t>iDreamofPiesPhotos</t>
  </si>
  <si>
    <t>#WirralTweets</t>
  </si>
  <si>
    <t>Lovely Wirral</t>
  </si>
  <si>
    <t>Saqib Shabbir</t>
  </si>
  <si>
    <t>Music Is Now</t>
  </si>
  <si>
    <t>Radio Aire News</t>
  </si>
  <si>
    <t>Leeds United</t>
  </si>
  <si>
    <t>Civicist</t>
  </si>
  <si>
    <t>Andyou R. Shocked</t>
  </si>
  <si>
    <t>Dr. Heewon Kim</t>
  </si>
  <si>
    <t>Code for Canada _xD83C__xDDE8__xD83C__xDDE6_</t>
  </si>
  <si>
    <t>Martín</t>
  </si>
  <si>
    <t>Cindy Sherman Bishop</t>
  </si>
  <si>
    <t>ActionSprout</t>
  </si>
  <si>
    <t>Upwell</t>
  </si>
  <si>
    <t>A_THORITIES</t>
  </si>
  <si>
    <t>The Rules</t>
  </si>
  <si>
    <t>Media Cloud</t>
  </si>
  <si>
    <t>First Draft</t>
  </si>
  <si>
    <t>Gianluca Sgueo</t>
  </si>
  <si>
    <t>Community Technology</t>
  </si>
  <si>
    <t>Code for Milwaukee</t>
  </si>
  <si>
    <t>Jennifer Pahlka</t>
  </si>
  <si>
    <t>Popular Democracy</t>
  </si>
  <si>
    <t>Lisa Witter</t>
  </si>
  <si>
    <t>Apolitical</t>
  </si>
  <si>
    <t>Code for Australia</t>
  </si>
  <si>
    <t>GQ Magazine</t>
  </si>
  <si>
    <t>Colin Megill</t>
  </si>
  <si>
    <t>Peter MacLeod</t>
  </si>
  <si>
    <t>Alexis Goldstein _xD83D__xDD25_</t>
  </si>
  <si>
    <t>StrikeDebt</t>
  </si>
  <si>
    <t>Debt Collective</t>
  </si>
  <si>
    <t>Elizabeth Warren</t>
  </si>
  <si>
    <t>Sherrod Brown</t>
  </si>
  <si>
    <t>Rep. Pramila Jayapal</t>
  </si>
  <si>
    <t>#Sundays4EUcitizensSolidarity *EU *Brexit #FBPE
*Strategic Communications *Digital Transformation *Philanthropy *Borussia #LiveAid17 #PrinceMusical</t>
  </si>
  <si>
    <t>Nonprofit organization that empowers people to decide together how to spend public money, via #ParticipatoryBudgeting.</t>
  </si>
  <si>
    <t>Bundestagstagsabgeordneter. @plattformPRO. https://t.co/eJHs1UQ6C5</t>
  </si>
  <si>
    <t>Managing Director United Europe e.V. @unitedeurope_eu
#Journalist #ProjectManager #European _xD83C__xDDEA__xD83C__xDDFA_
Private account, private opinions</t>
  </si>
  <si>
    <t>Exploring EU Democracy: Questioning | Re-thinking | Re-framing.</t>
  </si>
  <si>
    <t>Prof. for European Policy &amp; Study of Democracy @Donau_Uni &amp; Founder of European Democracy Lab @EuDemLab. RT not endorsement</t>
  </si>
  <si>
    <t>The #CitizensAssembly is an exercise in deliberative democracy, which was established by the Irish Parliament in 2016.</t>
  </si>
  <si>
    <t>Director of Compass “living without illusions without being disillusioned” h/t Tony Gramsci</t>
  </si>
  <si>
    <t>Ministerpräsident der Deutschsprachigen Gemeinschaft - Ostbelgien. Hier twittern er selbst (OP) und sein Team (TP).</t>
  </si>
  <si>
    <t>A movement of European activists for human rights, civil rights, ecosystem and quality of life.</t>
  </si>
  <si>
    <t>Founder http://t.co/MnDSNrhghw Stakeholder Engagement expert. Author Vreemdgaan voor managers, Campaign leader http://t.co/LVkxHvl8lc Digital, democracy, social</t>
  </si>
  <si>
    <t>Follow for the latest information from the European Parliament. Account managed by the Parliament's web team/tweets by Parliament's web team</t>
  </si>
  <si>
    <t>The UK's First Pro European Radio Show. You write the songs! You make the news! And we will be with EU, whatever! #16MillionRising _xD83C__xDDEA__xD83C__xDDFA_ #StopBrexit</t>
  </si>
  <si>
    <t>Founder of #FBPE, amateur-astronomer, writer, mystic. Music, science, art, human rights. #ClimateChange, cosmic spirituality, photography, Egypt. ❤️Jesus</t>
  </si>
  <si>
    <t>Founder of @Scientists4EU &amp; @NHSforPV. Tweets Brexit, politics, EU &amp; UK science policy, health policy, NHS, inequality. #FBPE</t>
  </si>
  <si>
    <t>Carshalton &amp; Wallington's local MP. @LibDems Brexit Spokesperson. Cyclist, runner, @CPFC supporter. Please email casework to info@tombrake.co.uk</t>
  </si>
  <si>
    <t>Labour Co-op MEP NW England: poet cultural activist #FeministZealot social change via empowerment of people @EPCulture @EP_Regional @EP_Economics RT≠endorsement</t>
  </si>
  <si>
    <t>Tech founder &amp; learning designer #elearning  #entrepreneurship #leadership #Research #edtech Brit with PR in Hong Kong &amp; Poland. #FBPE #RevokeArt50</t>
  </si>
  <si>
    <t>Europe means justice, freedom, peace and collaboration for all. We have to work together for prosperity. Isolation is not the way. We support EU citizens.</t>
  </si>
  <si>
    <t>Philosopher, psychologist, existential therapist, human rights activist. Seventeen books. Principal Existential Academy and New School. http://www.nspc.org.uk</t>
  </si>
  <si>
    <t>@EU27Voices4UKRemain #rightofvote #15yearrule #equality #europeancitizenship #realestatelaw</t>
  </si>
  <si>
    <t>Member European Parliament 2009-2019 _xD83C__xDDF8__xD83C__xDDEA_ Passionate European _xD83C__xDDEA__xD83C__xDDFA_ Entrepreneur _xD83C__xDDEE__xD83C__xDDF9_ Chair &amp; CEO http://Tabianocastello.com @tabianocastello</t>
  </si>
  <si>
    <t>European Commissioner for Competition.  Part of Team Europe, ALDE _xD83C__xDDEA__xD83C__xDDFA_ Tweets are always my own.</t>
  </si>
  <si>
    <t>MdEP und Ko-Vorsitzender Europäische Grüne Partei</t>
  </si>
  <si>
    <t>We bring together Green parties from across Europe _xD83C__xDF3B_</t>
  </si>
  <si>
    <t>President @GreensEP</t>
  </si>
  <si>
    <t>Presidenta del Grupo Socialistas y Demócratas en el PE @TheProgressives. Comprometida con una Europa más justa, solidaria, feminista, diversa y ecologista</t>
  </si>
  <si>
    <t>Feministin, Sozialdemokratin, Europa, Bundesministerin a.D., MdEP, Vizepräsidentin @europarl_de, Impressum: https://katarina-barley.de/kontakt-2/impressum</t>
  </si>
  <si>
    <t>Social Democratic, Socialist and Labour Candidate to be the next President of the European Commission
#ItsTime</t>
  </si>
  <si>
    <t>Former Member of the European Parliament, Committees for Environment, Foreign and Constitutional Affairs, President of China-Delegation in EP</t>
  </si>
  <si>
    <t>The Socialists and Democrats Group in the European Parliament works for social justice, sustainability &amp; equality for all EU citizens.</t>
  </si>
  <si>
    <t>Président de la République française.</t>
  </si>
  <si>
    <t>President-elect of the European Commission. Mother of seven. Brussels-born. European by heart. _xD83C__xDDEA__xD83C__xDDFA_</t>
  </si>
  <si>
    <t>Visting Prof King's College Lond.
Between the right's privilege &amp; the left's self-righteousness lies ANOTHER of representing the people  https://t.co/7Wzx7pD2H8</t>
  </si>
  <si>
    <t>Belgian organisation for deliberative democracy</t>
  </si>
  <si>
    <t>Political theorist at Yale University. Tweet (in English and French) on deliberative and epistemic democracy. Check out my book: https://t.co/uOrUcOsZYd</t>
  </si>
  <si>
    <t>Leading work on innovative citizen participation at @OECDgov #OpenGov. Author of ‘The Populist Signal' (2015) &amp; 'The People's Verdict' (2017). Views are my own.</t>
  </si>
  <si>
    <t>David Van Reybrouck is schrijver.</t>
  </si>
  <si>
    <t>Speaking up for Nottm North. Growing the Early Intervention philosophy. Helping to build a UK democracy. Rebalancing the outer estates and much else.</t>
  </si>
  <si>
    <t>林翔太くんに恋をした大野担。キムタクを拓哉くんと呼びます。神山智洋くんをともくんと呼びます。表面は柔らかく、芯は熱い人が好き。歌とダンスが上手な人が好き。多くを語らない人が好き。平和が好き。人生ほぼジャニオタ。91年組です。</t>
  </si>
  <si>
    <t>☆完全非公式です☆試運転。ジャニーズJr.林翔太くんの情報をお知らせ・RTするアカウントです。連載更新、メディア掲載、舞台スケジュールetc...（一介のファンが運営しています。速報性はありませんが御容赦ください）当アカウントについて詳しくはwebをご覧くださいませ。</t>
  </si>
  <si>
    <t>趣味でいろんなものに手をだして続いてるものやら三日坊主のものやら色々。
V6垢作ろうと考えたけど面倒なので半リアル垢で。ジャニ嫌いなフォロワーさんいたらごめんなさい・・・</t>
  </si>
  <si>
    <t>Now being redesigned: questions-and-answers with elected officials, candidates, media, and more public figures. Open-source, from non-profit PPF - @ppolitics</t>
  </si>
  <si>
    <t>The Forge is an online journal &amp; community for progressive organizers in US &amp; beyond.  By and for community, labor, electoral, digital &amp; movement organizers.</t>
  </si>
  <si>
    <t>Civic Hall is the nation’s leading center for learning and collaboration focused on advancing civic tech for the public good.</t>
  </si>
  <si>
    <t>NYC government, demystified. The first free &amp; open-source (&amp; open data!) website for NYC legislation. By @ppolitics &amp; @datamadeco &amp; @councilmatic- get in touch!</t>
  </si>
  <si>
    <t>Cross-pollinator, renaissance thinker, infinitely curious...</t>
  </si>
  <si>
    <t>Research; Practice; Policy
Equality, inclusivity, sustainability. 
Power to the people...</t>
  </si>
  <si>
    <t>Hi, I'm Josh. For hate mail, feel free to hop in my DMs. Let's talk!</t>
  </si>
  <si>
    <t>Transcending nationality, culture and language</t>
  </si>
  <si>
    <t>Bio and disclosures: http://dangillmor.com/about. Retweets mean I think you should see this -- usually but not always an endorsement.</t>
  </si>
  <si>
    <t>Brands are methods to create unique customer value, best developed as strategic applications to advance both customers and company.</t>
  </si>
  <si>
    <t>#BlackLivesMatter #Resist #DisabilitySolidarity #CripTheVote #DisabledBlackLivesMatterToo #GunControlSavesLives #DisabilityRights #HearingPrivilege #NoDAPL</t>
  </si>
  <si>
    <t>じゅにあ【宇宙(R.Y) / すの(S.W) / ふぉゆ(Y.T)メインにまるっと】
飛ばないけど養っていきたいヲタク_xD83D__xDCB8_
RTだらけ</t>
  </si>
  <si>
    <t>#MotoriousDriversLicense https://t.co/3q4RVuKxWP https://t.co/p6IdDvJoso https://t.co/Fn2tLW6iFZ https://t.co/STfnp7KNBZ https://t.co/sv5zQoWTwF https://t.co/y7T5V41C6F @uniti_stores</t>
  </si>
  <si>
    <t>The Autodesk® Simulation portfolio delivers a comprehensive set of simulation software tools—on the desktop, in the cloud, and on mobile devices.</t>
  </si>
  <si>
    <t>Official Twitter of Hot Import Nights. Stay up to date on events and news!</t>
  </si>
  <si>
    <t>A love for cars, trucks and SUVs is the motivating force behind the Specialty Equipment Market Association (SEMA). 
#SEMA</t>
  </si>
  <si>
    <t>FIGHT UNFAIR AUTOMOTIVE LAWS with U.S. &amp; Canadian enthusiasts united to advance automotive freedoms. Enlist: http://t.co/t27AYrm8bf  No fees, SPAM, or catch.</t>
  </si>
  <si>
    <t>Unlocking the potential of digital transformation to positively impact society. #SiemensUSA</t>
  </si>
  <si>
    <t>The NYC Mayor's Office of Minority &amp; Women-Owned Business Enterprises (M/WBEs) aims to expand economic opportunity for NYC's M/WBEs.</t>
  </si>
  <si>
    <t>MMTC is the nation’s leading advocate for the advancement of minorities and women in the #media, #telecom &amp; #tech industries. #mmtconline</t>
  </si>
  <si>
    <t>SAP Ariba helps companies buy smarter, sell faster, and manage cash better in the digital economy. | SAP privacy statement for followers: https://t.co/LChk92IgfJ</t>
  </si>
  <si>
    <t>Driven by our vision to create a world with #ZeroCrashes, #ZeroEmissions and #ZeroCongestion.
Privacy Statement: https://t.co/liHlgzEmVQ</t>
  </si>
  <si>
    <t>Palm is a mobile device about the size of a credit card. A new category of mobile, Palm was designed for life on the go. Live outside your screen with #LifeMode</t>
  </si>
  <si>
    <t>Leading global supplier of electronics and technologies for automotive, commercial vehicle and other market segments.</t>
  </si>
  <si>
    <t>Freescale enables secure, embedded processing solutions for the Internet of Tomorrow.</t>
  </si>
  <si>
    <t>America's Seed Fund Powered by the National Science Foundation, aka Small Business Innovation Research program. High tech startup $. Follows/RTs≠endorsement.</t>
  </si>
  <si>
    <t>Official Twitter of NYC Dept.of Transportation. Call 911 for emergencies &amp; DM @NYC311 for non-emergencies. Account not monitored 24/7. http://t.co/N0igPl3T7S</t>
  </si>
  <si>
    <t>Official Twitter account for the NYS Department of Motor Vehicles. Direct messages are monitored from 9 a.m. to 4:30 p.m. weekdays except for state holidays.</t>
  </si>
  <si>
    <t>The official Twitter account of the U.S. Department of Transportation.</t>
  </si>
  <si>
    <t>The official Twitter feed of the U.S. Secretary of Transportation.</t>
  </si>
  <si>
    <t>Official Twitter of #IBM #Blockchain. All blockchain all the time. DMs are open. Run by Kyle Schlapkohl &amp; Bret Bardeli.</t>
  </si>
  <si>
    <t>Official account for the @RedHat Partner Ecosystem. News, programs, events, and insights for Red Hat Partners.</t>
  </si>
  <si>
    <t>A nonprofit organization enabling mass innovation through open source. Updates on our events at @eventsLF #Linux #OpenSource #learnLinux</t>
  </si>
  <si>
    <t>What are the effects of tech upon our world? ¯\_(ツ)_/¯ (working on it, currently @CDS_GC)
Slight imperfections add character.</t>
  </si>
  <si>
    <t>Founded @GovTrack. Head of product development at a software company. Also @Mailinabox, @JoshDataTurtle. I aspire to be you at least once.</t>
  </si>
  <si>
    <t>ux, product, civic tech, haiku; now consulting w/@CalCourts; fmr chief of staff @18F; alum @codeforamerica &amp; @boltpeters. toolbox: metaphor &amp; duct tape. she/her</t>
  </si>
  <si>
    <t>Official corporate news about the AMD technology enabling today and inspiring tomorrow.</t>
  </si>
  <si>
    <t>UbuntuBot was created by @60MilesPerHour
UbuntuBot is Back Up</t>
  </si>
  <si>
    <t>Bienvenue sur le compte officiel #ViaMichelin !
Pour les professionnels, découvrez  notre service d'API sur le site https://t.co/FzgnD3aL2N</t>
  </si>
  <si>
    <t>Get walking, biking and mass transit directions in over 500 cities worldwide. Take HopStop anywhere you go with our free iPhone &amp; iPad apps.</t>
  </si>
  <si>
    <t>Attention New Yorkers: Need help finding Zagat rated food and entertainment? HopStop can help you find it!</t>
  </si>
  <si>
    <t>Providing secure and timely access to global environmental data to promote and protect the Nation's security, environment, economy, and quality of life.</t>
  </si>
  <si>
    <t>Canonical, the company behind @Ubuntu. Bringing enterprise open source to the world. #IoT #Cloud #AI #Ubuntu</t>
  </si>
  <si>
    <t>Ubuntu is an open source software operating system that runs from the desktop, to the cloud, to all your internet connected things</t>
  </si>
  <si>
    <t>The #NYCBigApps challenge asks NYC's tech innovators to find lasting blockchain solutions to some of the City's most pressing challenges.</t>
  </si>
  <si>
    <t>Bringing the best shows we can find, help to promote and even streaming some, STAY TUNED!</t>
  </si>
  <si>
    <t>Government can work for the people, by the people, in the 21st century. Help us make it so.</t>
  </si>
  <si>
    <t>ジャニーズ 林くん/JAEさん/倉木麻衣/井口裕香/コナン/ジブリ/モンチッチ/ディズニー     ぬいぐるみ、もふもふしたもの大好き
もふもふに囲まれていたいし包まれていたい
(※基本ジャニ事多め)
推し=憧れの存在であり尊敬する人
  レポは基本、誤字脱字が酷い&amp;備忘録の為、検索避けしております</t>
  </si>
  <si>
    <t>#MedicareForAll #CollegeForAll #GreenNewDeal</t>
  </si>
  <si>
    <t>Poet and Writer
Participative Democracy Activist. 
Member of Citizens Assembly, 2016/2018.  LCDC and PPN, Westmeath. Advocate at Inclusion and Social Justice.</t>
  </si>
  <si>
    <t>Product guy. Family man.
Head of Product at @blogfosterEN</t>
  </si>
  <si>
    <t>Political scientist and Deputy Director of the UCL Constitution Unit. Researching democratic reform in UK and around the world. Views expressed here are my own.</t>
  </si>
  <si>
    <t>Independent analytics consultant</t>
  </si>
  <si>
    <t>#democracy #research #participation #deliberation #governance #demopart Senior Lecturer in Public Policy, Edinburgh University +@WWScot @Smart_Urb_I @VoxLiminis</t>
  </si>
  <si>
    <t>Passionately curious, can live for a month on a good idea. Citizens Assembly Member: NDRC alumnus: Currently @tcdtangent</t>
  </si>
  <si>
    <t>Full Professor &amp; Head of School of Politics &amp; International Relations at UCD. Member of the Royal Irish Academy. This is a personal account. Views are my own.</t>
  </si>
  <si>
    <t>@volksentscheid, @SchoepflinStift, nexus, @ifok_de organisieren den ersten bundesweiten losbasierten Bürgerrat Demokratie. Gefördert von @MercatorDE. #Bürgerrat</t>
  </si>
  <si>
    <t>The only relevant questions about the future are those where we shift the focus from whether something will happen to what would we do if it did happen.</t>
  </si>
  <si>
    <t>⚡️Misfit | Latinx | Artivist ⚡️</t>
  </si>
  <si>
    <t>We are a training &amp; networking resource for leaders &amp; organizations dedicated to building fairer, more inclusive societies.</t>
  </si>
  <si>
    <t>damâgeur</t>
  </si>
  <si>
    <t>how things became how they are, and how they could stop being that way</t>
  </si>
  <si>
    <t>I was saying “Boo Urns”.</t>
  </si>
  <si>
    <t>和歌山県有田市。 反射板を持つ714席のホール(紀文ホール)のほか、各会議室を備える。２階に図書館を併設し、紀文ホールのロビーにあたるホワイエは一般開放しています。 毎週火曜日休館。 #有田市 #和歌山県 #紀文ホール</t>
  </si>
  <si>
    <t>We are the Oklahoma Etsy Street Team, promoting wonderful handmade artists in the state and the entire Etsy community. http://disciplesofetsy.blogspot.com</t>
  </si>
  <si>
    <t>Building @officialGovern |Political Communications | UN Awardee| TEDx Speaker |Ex- @politicaledge @Columbia_biz |✍️: @newslaundry @theprintindia @dailyO_ |</t>
  </si>
  <si>
    <t>We are a community of women who are passionate about the power of technology to improve the relationship between people and government.</t>
  </si>
  <si>
    <t>247 Cars are a leading taxi company in Walsall, Wolverhampton and Wednesbury the surrounding areas with 400 Drivers operating 24 hours a day,</t>
  </si>
  <si>
    <t>The largest #civictech network in the world, amplifying the impact of good ideas through a global network of local organisations.</t>
  </si>
  <si>
    <t>Providing services for people with Personality Disorder across Yorkshire and Humberside. Please note that this account is not monitored daily.</t>
  </si>
  <si>
    <t>Designer. Creative. Consumer of resources.</t>
  </si>
  <si>
    <t>世界の投資やファンドに関する英語のニュースを中心に、投資一般や投資ファンドに関するニュースを紹介していきます。</t>
  </si>
  <si>
    <t>Building the @civictechguide and (a veritable) Bad Idea Factory @biffud_xD83E__xDD14_
Voted most likely to trigger a CAPTCHA for exhibiting bot-like behavior.</t>
  </si>
  <si>
    <t>Your guide to tech for public good. By @mstem, @mlsif, and people like you. Get updates here: https://t.co/ALsp3gUZq2</t>
  </si>
  <si>
    <t>Keeping an eye on business, technology and healthcare tech. Gender Equality and Pay Equity. #TheMexicanMuseum and Latino culture. #Food truck lover</t>
  </si>
  <si>
    <t>Since 1892, the Sierra Club has been working to protect communities, wild places, and the planet itself</t>
  </si>
  <si>
    <t>Philanthropy wonk.  (avatar = resting bird face) https://t.co/XVXqiYsPG5 https://t.co/RUOUUnAnCc</t>
  </si>
  <si>
    <t>Tweeting about children &amp; young people's engagement in governance. #youth #participation #democracy. Research Fellow @ici_nyc @Amplify_App @cergNYC @GC_CUNY</t>
  </si>
  <si>
    <t>Rep19 is a community for elected women and candidates to build power and ascend to higher levels of leadership. Register for our trainings at https://t.co/zlFxAcwx01</t>
  </si>
  <si>
    <t>We train women to run for office &amp; win! _xD83D__xDDF3_ 80% of Alums advanced in 2018 Primaries. _xD83D__xDCCB_ 35,000+ Women trained (&amp; counting)! _xD83D__xDCE3_ 60% Women of Color! #RunAsYouAre</t>
  </si>
  <si>
    <t>Social Scientist / Civic Technologist. Asst. Prof. of Social and Computer Science @OlinCollege. Rolls with @HarvardEthics, @civicMIT, @AwesomeFound. he/him/his.</t>
  </si>
  <si>
    <t>We are Olin College of Engineering. Discover how #OlinFaculty and #OlinStudents are working together to Engineer a Better World. Join us.</t>
  </si>
  <si>
    <t>Discontent creator. Co-founder, Personal Democracy Media and https://t.co/JNe1rFceMK.</t>
  </si>
  <si>
    <t>#Georgetown is a major international, student-centered research institution in Washington DC and the country’s oldest #Catholic, #Jesuit university. Go #Hoyas!</t>
  </si>
  <si>
    <t>Waterbuck=B1 class Loco, unless re-tweeted photos are my own, play nicely.</t>
  </si>
  <si>
    <t>Former @ABC-er, 5-time Emmy winner, starring in my own writing and running narrative, lover of coffee and cardigans, Canadian.</t>
  </si>
  <si>
    <t>Engineering &amp; design with &amp; for humans! @olincollege ‘22. Previous: @nuvustudio, @bkcharvard. Me: https://t.co/5IdBt167NR. Pronouns: they/them or she/her ✨</t>
  </si>
  <si>
    <t>Civic tech, dogs, elephants &amp; capoeira | Former: BU Terrier, Gates Scholar | Thinking @CivicHall | Journeying @pangaeasbox | She/Her | _xD83C__xDDE8__xD83C__xDDF7_</t>
  </si>
  <si>
    <t>Truth-seeking realist. Doesn't believe the hype. Goes the extra mile. Tired of techno-utopianism &amp; commodification. Terrible at elevator pitches.</t>
  </si>
  <si>
    <t>Mother Wife Tyranny resister Community activist Women's soccer fan Retired journalist Former Arizonan Newish Portlander</t>
  </si>
  <si>
    <t>Find your perfect candidate, in every election. Voter is matchmaking for politics.</t>
  </si>
  <si>
    <t>What Gets Measured Gets Done. Tweets are my own, feel free to share them. Executive Director of GovEx</t>
  </si>
  <si>
    <t>A new breed of space investments
#spacebrainx #esainvestorforum #SDGs #SocInt #SocEnt</t>
  </si>
  <si>
    <t>NTEN is a community of people using technology to make the world a better place. Join us! #nptech #ntenjobs #nonprofit</t>
  </si>
  <si>
    <t>Nonprofit capacity builder. Techie. Creative. PMP. Content operations @MichaelJFoxOrg. Co-organizer of #501TechNYC. #NPtech #PMOT #ContentOps #LGBTQ</t>
  </si>
  <si>
    <t>Freelance Writer - Philanthropy &amp; Nonprofit Tech. Mostly birds, bees, &amp; the Monkees _xD83D__xDC1D__xD83D__xDC1D_ She/her/hers</t>
  </si>
  <si>
    <t>sc: marleybelle909 _xD83C__xDDEF__xD83C__xDDF2_ | your favorite TEX-EX | Nurse Marley _xD83D__xDC89_</t>
  </si>
  <si>
    <t>NYC Media Lab connects digital media &amp; tech companies with NYC universities to explore emerging technologies. https://t.co/1tnLoYLraM</t>
  </si>
  <si>
    <t>America’s most reliable network.</t>
  </si>
  <si>
    <t>The only thing that I still believe in is you, if you only knew | Chino is a Pterodactyl.</t>
  </si>
  <si>
    <t>Light Night is an annual multi-arts &amp; light festival which takes over Leeds City Centre for 2 amazing nights. Light Night will return 10th &amp; 11th October 2019!</t>
  </si>
  <si>
    <t>Family, friends and felines. Live in and love Leeds. Do rounders + cycling. Adore cocktails and high heeled shoes. Work in my spare time as a Project Manager.</t>
  </si>
  <si>
    <t>Don’t fear the blank page - put your mark on it. Freelance Art Ed consultant. Member of NSEAD, Association For Art History &amp; Museums Association #FreeRadical</t>
  </si>
  <si>
    <t>Gather Ye Rosebuds While Ye May'</t>
  </si>
  <si>
    <t>The official destination management organisation for Leeds!  Follow us for Leeds news, events, attractions &amp; more. #VisitLeeds</t>
  </si>
  <si>
    <t>Our mission is to give people the power to build community and bring the world closer together. Need help? Visit https://t.co/HpkLABTIyz.</t>
  </si>
  <si>
    <t>Public Knowledge promotes an open internet, accessible communications tools, and balanced copyright laws. 
RT's do not necessarily indicate endorsement.</t>
  </si>
  <si>
    <t>Senior Vice President, Public Knowledge. http://t.co/xv7DJwAAmP</t>
  </si>
  <si>
    <t>Tech policy + Human-centered design. Product Trust, @Twitter. Research on online radicalization + white supremacy. ⚡ She/Her</t>
  </si>
  <si>
    <t>Expert on Social media, AI, Empathy, Inclusion and Gun Violence| Associate Dean of Innovation and Acad.Affairs and Prof. @ColumbiaSSW |@Safelab Director|</t>
  </si>
  <si>
    <t>Founder of Civic Hall (non-profit; education/culture) • PhD researcher at Ilia State University, researching Udis and Caucasian Albania</t>
  </si>
  <si>
    <t>Lead at Data &amp; Society; Fellow at Harvard, Berkeley, and USC. Emerging technologies + human rights, policy, and social impact.</t>
  </si>
  <si>
    <t>Data enthusiast, Sr. Advisor and Director at The Rockefeller Foundation, on the Board of the American Evaluation Association (AEA). Views are mine.</t>
  </si>
  <si>
    <t>Woman-owned management consulting firm, specializing in international development, public health, monitoring, evaluation, AI, ML and Tech.</t>
  </si>
  <si>
    <t>Diapers firefighter | Often wrong, please correct me | Digital Specialist @NRC_Norway, Humanitarian Innovation Fellow @IIHA_Fordham, Fellow @InteragencyRAN</t>
  </si>
  <si>
    <t>Social change strategist - @OpenCoLab / https://t.co/lLrKPLlKHn and previously @theReboot @MercyCorps @CommonCause @NYUWagner + a few others. He/him/his.</t>
  </si>
  <si>
    <t>Changing the world at the intersection of philanthropy, business and tech, through gender lens via @LensationalOrg @TSIClondon @humanitydata. Write on @Forbes.</t>
  </si>
  <si>
    <t>We'll support your social change initiative to use tech and data strategically and effectively. #OrgSec #ResponsibleData</t>
  </si>
  <si>
    <t>ONG sin fines de lucro y apartidista. Buscamos fortalecer las democracias de Latinoamérica mediante el uso innovador de tecnologías (ex Ciudadano Inteligente)</t>
  </si>
  <si>
    <t>Journalist &amp; Researcher - MPhil Sociology @CamSociology, MSc Comparative Politics @uclspp / Digital Democracy Lab @ciudadania_i - co founder @redtactica</t>
  </si>
  <si>
    <t>‏‏‏‏‏Research and technology lab working on access to information solutions for Iranians  ایجاد راه‌های کارآمد‌تر برای دسترسی به اطلاعات آزاد و دور زدن فیلترینگ</t>
  </si>
  <si>
    <t>Exploring potential, impact &amp; risks of digital data and technology in monitoring, evaluation, research and learning in global development &amp; social impact work.</t>
  </si>
  <si>
    <t>Social entrepreneur, evidence and policy enthusiast, economist, technologist, humanist.</t>
  </si>
  <si>
    <t>US Director, @BBCMediaAction; Affiliate @BKCHarvard</t>
  </si>
  <si>
    <t>Veterans 24/7, #USC #MPA, local government enthusiast, tech and collaboration, ice cream connoisseur, science fiction, obsessed with ALL THE DOGS</t>
  </si>
  <si>
    <t>Centers for Civic Impact empowers the public sector through expertise, training, research, and collaboration.</t>
  </si>
  <si>
    <t>Working for social good at the intersection of storytelling, digital strategy and data. Runs @brightplus3. Be good to each other.</t>
  </si>
  <si>
    <t>Artist. Organizer. Worker. Fond of @_Narrative. Future for Good Fellow @IFTF. Ex @upwell @ybca @policylink.</t>
  </si>
  <si>
    <t>Photographer and Pie Eater, usually in that order. Everything has beauty, but not everyone can see it - Confucius. Most images unless stated ©iDreamofPies _xD83D__xDE00_</t>
  </si>
  <si>
    <t>Also @Wirral_Hour &amp; @Wirral_Business Part of @TheChirpNetwork Created by @SteveRichardsUK Get More Wirral Retweets via https://t.co/FXbvejxIjE</t>
  </si>
  <si>
    <t>Everything here about The #Wirral Peninsula. #Food, Drink Places to go, People to see &amp; Things to know _xD83D__xDE01_ Have A great Day! @callaghansocial @stusconsultancy</t>
  </si>
  <si>
    <t>Opinionated, argumentative,fiercely pro-justice, learner and wanderer.</t>
  </si>
  <si>
    <t>Events and Fundraising Management
#wearelivemusic #musicisnow</t>
  </si>
  <si>
    <t>The latest news for Leeds_xD83D__xDD38_Got a story? Tweet us or _xD83D__xDCE8_ news@radioaire.com_xD83D__xDD38_IRN News Team of the Year 2017 + 2018</t>
  </si>
  <si>
    <t>The official Twitter account of Leeds United #LUFC</t>
  </si>
  <si>
    <t>@Sludge, investigative journalism on money in politics. An independent newsroom.</t>
  </si>
  <si>
    <t>Civic tech news &amp; analysis from the people who brought you https://t.co/8ELIpbFAcK. Also covers happenings @CivicHall. Pronounced “Civik-ist.”</t>
  </si>
  <si>
    <t>Rogue Academic・Communication &amp; tech・Founder @AloiResearch・Instructor @USCAnnenberg・Author・Feminist・Denim believer・Newsletter https://t.co/7Pfu4O4zDE・he/him/his</t>
  </si>
  <si>
    <t>Assistant Professor @ASU. #orgcomm, technology, inclusion, justice, power/knowledge, health inequities, #mHealth</t>
  </si>
  <si>
    <t>We help governments and communities in Canada harness the power of digital. Newsletter: https://t.co/a5bxVYejLs</t>
  </si>
  <si>
    <t>[マルティン・ペレズ・コミッソ] 土 龍. Oscilator martian machine &amp; _xD83C__xDDE8__xD83C__xDDF1_ Techno- @antifutures-ist. Sociotechnical everything (STS, above and beyond) ESP + bENG</t>
  </si>
  <si>
    <t>visual artist+coder MIT Media Lab. Founder: https://t.co/a8jqXTjLTt #VR #webvr #accessibleart</t>
  </si>
  <si>
    <t>The Facebook App for advocacy, fundraising and list building. Engage Fans beyond Like, Share &amp; Comment!  #SocialGood | #nptech | #Causes</t>
  </si>
  <si>
    <t>The ocean is our client. We amplify stories, fly the ocean flag, and make change. Tweets by @rachelannyes (^RW) @rdearborn (^RD) @fitz350 (^MF)</t>
  </si>
  <si>
    <t>The accounts making the most authoritative tweets about a specific hashtag.</t>
  </si>
  <si>
    <t>The Rules is a global movement to bring power back to people, to change the rules that create inequality and poverty around the world. Join us   #GrowthorLife</t>
  </si>
  <si>
    <t>An open-source platform for studying media ecosystems. From the MIT Center for Civic Media &amp; the Berkman Klein Center for Internet &amp; Society at Harvard.</t>
  </si>
  <si>
    <t>Non-profit fighting misinformation globally. Proud engine behind CrossCheck and @comprova. Free course on verifying online media: https://t.co/J34OvUJHI1</t>
  </si>
  <si>
    <t>Global Professor #activism @NYUFlorence; Associate @ces_uc; PolicyAnalyst @EP_ThinkTank; last book: https://bit.ly/2Nexxnv; tedtalk https://youtu.be/ay4zZlaqawY</t>
  </si>
  <si>
    <t>A Code for America Brigade focused on using technology to improve the lives of the people of Portland.</t>
  </si>
  <si>
    <t>A grass-roots effort to link existing and developing talent with efforts to modernize government and do social good. info@codeformilwaukee.org</t>
  </si>
  <si>
    <t>Founder and ED of Code for America. Instigator of @usds. Mom. Keeper of chickens. Not necessarily in that order.</t>
  </si>
  <si>
    <t>Building the strength &amp; capacity of democratic organizations to envision &amp; advance a pro-worker, pro-immigrant, racial justice agenda.</t>
  </si>
  <si>
    <t>Co-founder/Exec Chair @apoliticalco https://t.co/qhvXQURP4J Is a #YGL. Tweets on #publicservice #government #women #behaviorchange. Views are my own.</t>
  </si>
  <si>
    <t>The peer-to-peer learning platform for government, sharing smart ideas in policy globally. Join public servants in 160+ countries https://t.co/rzqFwqYrWy</t>
  </si>
  <si>
    <t>Working towards a government that is built by and made for everyone.</t>
  </si>
  <si>
    <t>Look Sharp + Live Smart.</t>
  </si>
  <si>
    <t>JS, ML, datavis for participatory democracy &amp; open science • other half @christiemegill • co-founder https://t.co/Tx1klkalgC</t>
  </si>
  <si>
    <t>Principal, MASS LBP | YMCA Greater Toronto, Environics Institute, Tides Canada, Wagemark, Alternativet DK</t>
  </si>
  <si>
    <t>Organizer, writer, techie, nerd. Opinions expressed are my own.</t>
  </si>
  <si>
    <t>We are a militant debtor-powered organization. http://debtcollective.org admin at debtcollective dot org. More: @0debtzone</t>
  </si>
  <si>
    <t>A debtor-powered organization. We put student debt cancellation on the national agenda. https://t.co/LzRegqdRl3. More: @strikedebt</t>
  </si>
  <si>
    <t>U.S. Senator, Massachusetts. She/her/hers. Official Senate account.</t>
  </si>
  <si>
    <t>U.S. Senator, former teacher, and candidate for president. Wife, mom (Amelia, Alex, Bailey, @CFPB), grandmother, and Okie. She/her. Official campaign account.</t>
  </si>
  <si>
    <t>Office of United States Senator Sherrod Brown. Proud to serve Ohio. Tweets from Sherrod signed -SB.</t>
  </si>
  <si>
    <t>Congresswoman &amp; lifelong organizer. Proudly serving WA-07. Co-Chair of @USProgressives, Member of @HouseJudiciary, @EdLaborCmte and @HouseBudgetDems. She/her.</t>
  </si>
  <si>
    <t>New York City</t>
  </si>
  <si>
    <t>Dortmund / Berlin</t>
  </si>
  <si>
    <t>Ireland</t>
  </si>
  <si>
    <t>Europe</t>
  </si>
  <si>
    <t>Brussels/Strasbourg</t>
  </si>
  <si>
    <t>Norwich, England</t>
  </si>
  <si>
    <t xml:space="preserve">Pale blue dot </t>
  </si>
  <si>
    <t>London, UK</t>
  </si>
  <si>
    <t>Wallington</t>
  </si>
  <si>
    <t>North West, England</t>
  </si>
  <si>
    <t xml:space="preserve">Wirral/UK/EU </t>
  </si>
  <si>
    <t>England, United Kingdom</t>
  </si>
  <si>
    <t>London, England, UK.</t>
  </si>
  <si>
    <t>Bordeaux, Aquitaine</t>
  </si>
  <si>
    <t>Stockholm - Tabiano Castello</t>
  </si>
  <si>
    <t>Bruxelles</t>
  </si>
  <si>
    <t>Brussels, Belgium</t>
  </si>
  <si>
    <t>Brussels</t>
  </si>
  <si>
    <t>France</t>
  </si>
  <si>
    <t>Melbourne, Victoria</t>
  </si>
  <si>
    <t>New Haven, CT</t>
  </si>
  <si>
    <t>Paris</t>
  </si>
  <si>
    <t>ご意見・情報提供はDMまで</t>
  </si>
  <si>
    <t>湖のほとり</t>
  </si>
  <si>
    <t>New York, NY</t>
  </si>
  <si>
    <t>118 West 22nd St, New York, NY</t>
  </si>
  <si>
    <t>Buffalo, NY</t>
  </si>
  <si>
    <t>Anaheim, California</t>
  </si>
  <si>
    <t>Sarasota, Florida</t>
  </si>
  <si>
    <t>California, Arizona, etc.</t>
  </si>
  <si>
    <t>San Francisco</t>
  </si>
  <si>
    <t>雪の中</t>
  </si>
  <si>
    <t>Diamond Bar, CA</t>
  </si>
  <si>
    <t>Washington, DC</t>
  </si>
  <si>
    <t>USA</t>
  </si>
  <si>
    <t>Palo Alto, CA</t>
  </si>
  <si>
    <t>Detroit, MI</t>
  </si>
  <si>
    <t>San Francisco, CA</t>
  </si>
  <si>
    <t xml:space="preserve">Global </t>
  </si>
  <si>
    <t>Worldwide</t>
  </si>
  <si>
    <t>Alexandria, VA</t>
  </si>
  <si>
    <t>New York</t>
  </si>
  <si>
    <t>Global</t>
  </si>
  <si>
    <t>Ottawa, ON</t>
  </si>
  <si>
    <t>Austin, TX</t>
  </si>
  <si>
    <t>NYC</t>
  </si>
  <si>
    <t>Silver Spring, MD</t>
  </si>
  <si>
    <t>Desktop, Cloud, Server, Containers, and IoT</t>
  </si>
  <si>
    <t>San Francisco, California</t>
  </si>
  <si>
    <t>California, USA</t>
  </si>
  <si>
    <t>Mullingar-Ireland</t>
  </si>
  <si>
    <t>Oxford and London</t>
  </si>
  <si>
    <t>London, United Kingdom</t>
  </si>
  <si>
    <t>Edinburgh (Scotland, UK)</t>
  </si>
  <si>
    <t>Dublin</t>
  </si>
  <si>
    <t>Dublin, Ireland</t>
  </si>
  <si>
    <t>Berlin, Deutschland</t>
  </si>
  <si>
    <t>Wherever I hang my hat</t>
  </si>
  <si>
    <t>Witham Friary, England</t>
  </si>
  <si>
    <t>Berkeley, CA</t>
  </si>
  <si>
    <t>Columbus, OH</t>
  </si>
  <si>
    <t>和歌 有田市</t>
  </si>
  <si>
    <t>All around Oklahoma</t>
  </si>
  <si>
    <t>Chandigarh - Delhi</t>
  </si>
  <si>
    <t>Willenhall, England</t>
  </si>
  <si>
    <t>Everywhere</t>
  </si>
  <si>
    <t>Leeds, England</t>
  </si>
  <si>
    <t>about.me/lucybernholz</t>
  </si>
  <si>
    <t>New York, USA</t>
  </si>
  <si>
    <t>somerville, ma, usa</t>
  </si>
  <si>
    <t>1000 Olin Way, Needham, MA, US</t>
  </si>
  <si>
    <t>Home</t>
  </si>
  <si>
    <t>Washington, D.C.</t>
  </si>
  <si>
    <t>Instagram @amdorning</t>
  </si>
  <si>
    <t>Massachusetts, USA</t>
  </si>
  <si>
    <t>Portland</t>
  </si>
  <si>
    <t>Baltimore, MD (Best City Ever)</t>
  </si>
  <si>
    <t>UK</t>
  </si>
  <si>
    <t>Portland, OR</t>
  </si>
  <si>
    <t>Akron, Ohio</t>
  </si>
  <si>
    <t>Leeds</t>
  </si>
  <si>
    <t>Leeds, UK</t>
  </si>
  <si>
    <t>Leeeeeeds</t>
  </si>
  <si>
    <t>Leeds, West Yorkshire, UK</t>
  </si>
  <si>
    <t>Menlo Park, California</t>
  </si>
  <si>
    <t>Washington DC</t>
  </si>
  <si>
    <t>Oakland, CA</t>
  </si>
  <si>
    <t>@SafeLab @ColumbiaSSW</t>
  </si>
  <si>
    <t>Georgia</t>
  </si>
  <si>
    <t>new york</t>
  </si>
  <si>
    <t>Boise, ID</t>
  </si>
  <si>
    <t>Oslo, Norway</t>
  </si>
  <si>
    <t>Mostly London &amp; Hong Kong</t>
  </si>
  <si>
    <t>América Latina</t>
  </si>
  <si>
    <t>Chile</t>
  </si>
  <si>
    <t>Cambridge, MA</t>
  </si>
  <si>
    <t>Boston, MA</t>
  </si>
  <si>
    <t>Johns Hopkins University</t>
  </si>
  <si>
    <t>Denver, CO</t>
  </si>
  <si>
    <t>San Francisco/ Berkeley/ Oakland</t>
  </si>
  <si>
    <t>https://www.facebook.com/iDreamofPiesPics/</t>
  </si>
  <si>
    <t>Wirral</t>
  </si>
  <si>
    <t>#Wirral and #Chester</t>
  </si>
  <si>
    <t>Lahore</t>
  </si>
  <si>
    <t>England/North Wales Border</t>
  </si>
  <si>
    <t>Elland Road Stadium</t>
  </si>
  <si>
    <t>Earthseed</t>
  </si>
  <si>
    <t>In transit</t>
  </si>
  <si>
    <t>Canada</t>
  </si>
  <si>
    <t>Asteroide K-22. Above Tempe,AZ</t>
  </si>
  <si>
    <t>cambridge, ma</t>
  </si>
  <si>
    <t>Portland, OR &amp; Bellingham, WA</t>
  </si>
  <si>
    <t>Rome, Italy</t>
  </si>
  <si>
    <t>Portland, Oregon</t>
  </si>
  <si>
    <t>Milwaukee, WI</t>
  </si>
  <si>
    <t xml:space="preserve"> Berlin, London </t>
  </si>
  <si>
    <t>Australia</t>
  </si>
  <si>
    <t>Toronto | masslbp.com</t>
  </si>
  <si>
    <t>DC</t>
  </si>
  <si>
    <t>Massachusetts</t>
  </si>
  <si>
    <t>Cleveland, OH</t>
  </si>
  <si>
    <t>Seattle, WA</t>
  </si>
  <si>
    <t>https://t.co/MUF7sT1NXS</t>
  </si>
  <si>
    <t>https://t.co/iVEVmo4pbJ</t>
  </si>
  <si>
    <t>http://eudemlab.org</t>
  </si>
  <si>
    <t>http://www.ulrike-guerot.eu/</t>
  </si>
  <si>
    <t>https://t.co/EPnpdcSgvB</t>
  </si>
  <si>
    <t>http://www.compassonline.org.uk</t>
  </si>
  <si>
    <t>https://t.co/oHAh6ePp02</t>
  </si>
  <si>
    <t>http://www.eumans.eu</t>
  </si>
  <si>
    <t>http://t.co/osLlyxKfHG</t>
  </si>
  <si>
    <t>https://www.europarl.europa.eu/news/en</t>
  </si>
  <si>
    <t>https://www.mixcloud.com/SixteenMillionRising/</t>
  </si>
  <si>
    <t>https://1europe4all.wordpress.com/</t>
  </si>
  <si>
    <t>http://www.scientistsforeu.uk</t>
  </si>
  <si>
    <t>http://www.tombrake.co.uk</t>
  </si>
  <si>
    <t>http://www.julieward.org.uk</t>
  </si>
  <si>
    <t>https://pivomo.com/</t>
  </si>
  <si>
    <t>http://www.voicesforeurope.com</t>
  </si>
  <si>
    <t>http://www.emmyvandeurzen.com</t>
  </si>
  <si>
    <t>http://www.cornille-pouyanne-fouchet-avocats.fr</t>
  </si>
  <si>
    <t>http://www.europarl.europa.eu/meps/sv/96674/ANNA+MARIA_CORAZZA+BILDT_home.html</t>
  </si>
  <si>
    <t>http://t.co/fzYO1mzIpH</t>
  </si>
  <si>
    <t>https://t.co/7V0IMGPQol</t>
  </si>
  <si>
    <t>https://t.co/NAjOqBZWmZ</t>
  </si>
  <si>
    <t>https://katarina-barley.de</t>
  </si>
  <si>
    <t>https://frans4eu.eu</t>
  </si>
  <si>
    <t>http://www.joleinen.de</t>
  </si>
  <si>
    <t>http://www.socialistsanddemocrats.eu</t>
  </si>
  <si>
    <t>http://www.elysee.fr</t>
  </si>
  <si>
    <t>https://ec.europa.eu/commission/interim_en</t>
  </si>
  <si>
    <t>https://t.co/UReOEZJ22V</t>
  </si>
  <si>
    <t>http://t.co/We8z3caW</t>
  </si>
  <si>
    <t>http://t.co/9l2gPtXk5J</t>
  </si>
  <si>
    <t>https://t.co/QfeapcnNma</t>
  </si>
  <si>
    <t>http://www.davidvanreybrouck.be</t>
  </si>
  <si>
    <t>https://t.co/GktcnPVmvd</t>
  </si>
  <si>
    <t>https://t.co/tS0fU9Q99D</t>
  </si>
  <si>
    <t>http://www.forgeorganizing.org</t>
  </si>
  <si>
    <t>https://t.co/KvrhSN91n9</t>
  </si>
  <si>
    <t>http://t.co/Xes0pHzOBY</t>
  </si>
  <si>
    <t>https://t.co/DM5pYa9zqL</t>
  </si>
  <si>
    <t>http://dangillmor.com/</t>
  </si>
  <si>
    <t>http://www.tenayagroup.com</t>
  </si>
  <si>
    <t>https://t.co/ibkQAibHyE</t>
  </si>
  <si>
    <t>https://t.co/5PODotrz4B</t>
  </si>
  <si>
    <t>https://t.co/pt9WNnW5Dw</t>
  </si>
  <si>
    <t>http://t.co/EoqNkTiwTy</t>
  </si>
  <si>
    <t>https://t.co/g5mjaJxlWd</t>
  </si>
  <si>
    <t>http://t.co/nnMRlf4Dl8</t>
  </si>
  <si>
    <t>http://t.co/2svGUmxsFh</t>
  </si>
  <si>
    <t>http://developer.covisint.com</t>
  </si>
  <si>
    <t>https://t.co/eYYFEuiSf6</t>
  </si>
  <si>
    <t>http://www.mmtconline.org/mmtc19</t>
  </si>
  <si>
    <t>https://t.co/adh4DMXgi5</t>
  </si>
  <si>
    <t>http://t.co/df2H4cZfZw</t>
  </si>
  <si>
    <t>https://t.co/q5M0AoS2pP</t>
  </si>
  <si>
    <t>http://t.co/txbPx9L4DW</t>
  </si>
  <si>
    <t>http://t.co/f5nrLKwPaJ</t>
  </si>
  <si>
    <t>https://seedfund.nsf.gov/</t>
  </si>
  <si>
    <t>http://t.co/CT0tc7nmcr</t>
  </si>
  <si>
    <t>http://www.dmv.ny.gov</t>
  </si>
  <si>
    <t>https://t.co/2lpTtjT58z</t>
  </si>
  <si>
    <t>https://t.co/2lpTtjBtJZ</t>
  </si>
  <si>
    <t>https://ibm.co/2C7tIOf</t>
  </si>
  <si>
    <t>http://www.linuxfoundation.org/</t>
  </si>
  <si>
    <t>https://t.co/fHjVYb8bur</t>
  </si>
  <si>
    <t>https://t.co/gTvYayvqUv</t>
  </si>
  <si>
    <t>http://t.co/DHkNqJGy7X</t>
  </si>
  <si>
    <t>https://t.co/YWijGddRdn</t>
  </si>
  <si>
    <t>http://t.co/Unb2hMJHEn</t>
  </si>
  <si>
    <t>http://t.co/XfAfZ3uCwU</t>
  </si>
  <si>
    <t>http://www.canonical.com</t>
  </si>
  <si>
    <t>http://www.ubuntu.com</t>
  </si>
  <si>
    <t>https://www.bigapps.nyc/</t>
  </si>
  <si>
    <t>http://tsrn.work/DC</t>
  </si>
  <si>
    <t>https://t.co/l9lokka0rJ</t>
  </si>
  <si>
    <t>http://WordPress.com</t>
  </si>
  <si>
    <t>http://about.me/g.r</t>
  </si>
  <si>
    <t>https://www.ucl.ac.uk/constitution-unit/people/alan-renwick</t>
  </si>
  <si>
    <t>http://www.diametrical.co.uk</t>
  </si>
  <si>
    <t>https://t.co/6Ibujp6QKn</t>
  </si>
  <si>
    <t>https://people.ucd.ie/david.farrell</t>
  </si>
  <si>
    <t>https://t.co/DrpylnzATd</t>
  </si>
  <si>
    <t>https://t.co/HS4JjqXLgR</t>
  </si>
  <si>
    <t>https://t.co/v4UIuHDrxr</t>
  </si>
  <si>
    <t>http://whydontyoulove.me</t>
  </si>
  <si>
    <t>https://www.youtube.com/channel/UCrbaKndid9uSEIahCDHBBZg</t>
  </si>
  <si>
    <t>https://t.co/p8fjk5AMU8</t>
  </si>
  <si>
    <t>http://www.etsy.com/teams/6668/oklahoma-disciples-of-etsy</t>
  </si>
  <si>
    <t>http://www.governbetter.co</t>
  </si>
  <si>
    <t>https://t.co/a9cea64cjV</t>
  </si>
  <si>
    <t>https://t.co/jJ3OHzDedj</t>
  </si>
  <si>
    <t>http://t.co/f9bFXImORo</t>
  </si>
  <si>
    <t>https://t.co/rNm9vhImhn</t>
  </si>
  <si>
    <t>https://t.co/f3afj6GVl6</t>
  </si>
  <si>
    <t>https://t.co/ijmebVEU6O</t>
  </si>
  <si>
    <t>https://t.co/5OmNCb0EGh</t>
  </si>
  <si>
    <t>https://t.co/QVBH7DmO3K</t>
  </si>
  <si>
    <t>https://t.co/X4styilIJS</t>
  </si>
  <si>
    <t>http://bit.ly/2WbpVtM</t>
  </si>
  <si>
    <t>https://t.co/D85UTxIlGE</t>
  </si>
  <si>
    <t>https://t.co/EbbkhdAdgi</t>
  </si>
  <si>
    <t>http://t.co/TUCZv5O00y</t>
  </si>
  <si>
    <t>https://t.co/mHljuBkAmJ</t>
  </si>
  <si>
    <t>http://t.co/yp0GUY7hc1</t>
  </si>
  <si>
    <t>https://t.co/gUqUHYbU99</t>
  </si>
  <si>
    <t>https://t.co/9JoBLIIfzO</t>
  </si>
  <si>
    <t>https://t.co/X1J9doscUp</t>
  </si>
  <si>
    <t>http://t.co/roS0pV6zVj</t>
  </si>
  <si>
    <t>https://t.co/kY3zUjzxyE</t>
  </si>
  <si>
    <t>https://t.co/6WdVCViJDI</t>
  </si>
  <si>
    <t>https://t.co/HAl6UX980n</t>
  </si>
  <si>
    <t>https://t.co/3zBqVDgOqM</t>
  </si>
  <si>
    <t>https://t.co/E14ZIIIxsG</t>
  </si>
  <si>
    <t>https://www.verizonwireless.com/5G</t>
  </si>
  <si>
    <t>https://t.co/vOUYy4ML98</t>
  </si>
  <si>
    <t>https://t.co/hJtgaSj5ZY</t>
  </si>
  <si>
    <t>https://t.co/PsY1dEhfq3</t>
  </si>
  <si>
    <t>http://t.co/7bZ2KCQJ2k</t>
  </si>
  <si>
    <t>http://t.co/E8FojpuhsW</t>
  </si>
  <si>
    <t>http://t.co/ZQGvnx1W6W</t>
  </si>
  <si>
    <t>https://t.co/83KmsvqqSx</t>
  </si>
  <si>
    <t>https://t.co/iVsMrjmKQI</t>
  </si>
  <si>
    <t>https://t.co/HJQ5XSYlF6</t>
  </si>
  <si>
    <t>https://t.co/jZMZ6xW9Vj</t>
  </si>
  <si>
    <t>https://t.co/bIUdkjIicB</t>
  </si>
  <si>
    <t>https://t.co/3TJ7fF1hUq</t>
  </si>
  <si>
    <t>https://www.fordham.edu/info/23470/courses/9930/data_and_innovation_management_in_humanitarian_actio</t>
  </si>
  <si>
    <t>https://t.co/KEww47eZIJ</t>
  </si>
  <si>
    <t>https://t.co/0QbDgCf19A</t>
  </si>
  <si>
    <t>https://t.co/rbQCxoYEFe</t>
  </si>
  <si>
    <t>https://t.co/1yYkAAJHOG</t>
  </si>
  <si>
    <t>https://t.co/KZeTWGgPj6</t>
  </si>
  <si>
    <t>https://t.co/UMNNaCtiS6</t>
  </si>
  <si>
    <t>https://t.co/fsovVte5Hf</t>
  </si>
  <si>
    <t>http://t.co/e49ZC00DJ4</t>
  </si>
  <si>
    <t>https://t.co/taka7ASCLO</t>
  </si>
  <si>
    <t>http://t.co/akTJ9wzZHV</t>
  </si>
  <si>
    <t>https://t.co/W6izMX4p8p</t>
  </si>
  <si>
    <t>https://t.co/Lf1tfiEXYz</t>
  </si>
  <si>
    <t>https://t.co/aLjq5RYDR5</t>
  </si>
  <si>
    <t>https://t.co/ywygXrX7w1</t>
  </si>
  <si>
    <t>http://www.radioaire.co.uk/localnews</t>
  </si>
  <si>
    <t>https://t.co/Bw85mch82l</t>
  </si>
  <si>
    <t>https://t.co/3tYg8lhvlE</t>
  </si>
  <si>
    <t>http://t.co/LMsWU3ttHq</t>
  </si>
  <si>
    <t>https://t.co/flyHtpatTr</t>
  </si>
  <si>
    <t>https://t.co/wY7nYej0Kx</t>
  </si>
  <si>
    <t>https://t.co/OH6W3mkQVL</t>
  </si>
  <si>
    <t>https://t.co/VutNBmvPmP</t>
  </si>
  <si>
    <t>https://t.co/PX4PrB3W9Y</t>
  </si>
  <si>
    <t>http://t.co/27zzkw8zep</t>
  </si>
  <si>
    <t>http://t.co/qEOBAF0dVD</t>
  </si>
  <si>
    <t>https://t.co/DtyR9M8MbY</t>
  </si>
  <si>
    <t>http://t.co/mMwEe67ZRO</t>
  </si>
  <si>
    <t>https://t.co/idfgThYSea</t>
  </si>
  <si>
    <t>http://www.gianlucasgueo.it</t>
  </si>
  <si>
    <t>https://t.co/cL37CqyPLc</t>
  </si>
  <si>
    <t>https://t.co/yU7X3KrvnC</t>
  </si>
  <si>
    <t>http://populardemocracy.org</t>
  </si>
  <si>
    <t>https://t.co/0uoUjqHjqc</t>
  </si>
  <si>
    <t>https://t.co/OLmgaWMvpQ</t>
  </si>
  <si>
    <t>http://www.codeforaustralia.org</t>
  </si>
  <si>
    <t>https://t.co/PMHPDdnP8Z</t>
  </si>
  <si>
    <t>https://t.co/feefJZ7WoB</t>
  </si>
  <si>
    <t>https://t.co/QMVcFQBwwh</t>
  </si>
  <si>
    <t>https://t.co/5Mdt4emKjg</t>
  </si>
  <si>
    <t>http://debtcollective.org</t>
  </si>
  <si>
    <t>http://t.co/LzRegqdRl3</t>
  </si>
  <si>
    <t>http://t.co/wsbNrrUt</t>
  </si>
  <si>
    <t>https://t.co/5jpXuSnwli</t>
  </si>
  <si>
    <t>http://t.co/YX0sj7bkFG</t>
  </si>
  <si>
    <t>https://t.co/bFjm8t92H0</t>
  </si>
  <si>
    <t>Eastern Time (US &amp; Canada)</t>
  </si>
  <si>
    <t>Central Time (US &amp; Canada)</t>
  </si>
  <si>
    <t>Tijuana</t>
  </si>
  <si>
    <t>https://pbs.twimg.com/profile_banners/726680073433174016/1569070539</t>
  </si>
  <si>
    <t>https://pbs.twimg.com/profile_banners/487750139/1560199227</t>
  </si>
  <si>
    <t>https://pbs.twimg.com/profile_banners/52119203/1569328621</t>
  </si>
  <si>
    <t>https://pbs.twimg.com/profile_banners/321303495/1567070761</t>
  </si>
  <si>
    <t>https://pbs.twimg.com/profile_banners/2987419583/1509443849</t>
  </si>
  <si>
    <t>https://pbs.twimg.com/profile_banners/49383083/1557870478</t>
  </si>
  <si>
    <t>https://pbs.twimg.com/profile_banners/770272595111444480/1476285696</t>
  </si>
  <si>
    <t>https://pbs.twimg.com/profile_banners/2340094620/1462748558</t>
  </si>
  <si>
    <t>https://pbs.twimg.com/profile_banners/1098118966462042112/1553150960</t>
  </si>
  <si>
    <t>https://pbs.twimg.com/profile_banners/1127572008231997440/1562149548</t>
  </si>
  <si>
    <t>https://pbs.twimg.com/profile_banners/23437910/1406754991</t>
  </si>
  <si>
    <t>https://pbs.twimg.com/profile_banners/36329597/1499939124</t>
  </si>
  <si>
    <t>https://pbs.twimg.com/profile_banners/770768278759284736/1563496345</t>
  </si>
  <si>
    <t>https://pbs.twimg.com/profile_banners/901703629/1571164628</t>
  </si>
  <si>
    <t>https://pbs.twimg.com/profile_banners/34247411/1538328525</t>
  </si>
  <si>
    <t>https://pbs.twimg.com/profile_banners/21666641/1561377062</t>
  </si>
  <si>
    <t>https://pbs.twimg.com/profile_banners/1354570123/1569175487</t>
  </si>
  <si>
    <t>https://pbs.twimg.com/profile_banners/102659635/1562777037</t>
  </si>
  <si>
    <t>https://pbs.twimg.com/profile_banners/916364191476404224/1518196404</t>
  </si>
  <si>
    <t>https://pbs.twimg.com/profile_banners/32456965/1433276018</t>
  </si>
  <si>
    <t>https://pbs.twimg.com/profile_banners/29180679/1562050557</t>
  </si>
  <si>
    <t>https://pbs.twimg.com/profile_banners/19232649/1418456801</t>
  </si>
  <si>
    <t>https://pbs.twimg.com/profile_banners/20610385/1448959766</t>
  </si>
  <si>
    <t>https://pbs.twimg.com/profile_banners/29958529/1569756003</t>
  </si>
  <si>
    <t>https://pbs.twimg.com/profile_banners/16600393/1556993438</t>
  </si>
  <si>
    <t>https://pbs.twimg.com/profile_banners/900231078/1563718583</t>
  </si>
  <si>
    <t>https://pbs.twimg.com/profile_banners/4097559143/1569323218</t>
  </si>
  <si>
    <t>https://pbs.twimg.com/profile_banners/1391776140/1551688502</t>
  </si>
  <si>
    <t>https://pbs.twimg.com/profile_banners/19287037/1554800497</t>
  </si>
  <si>
    <t>https://pbs.twimg.com/profile_banners/1976143068/1563898101</t>
  </si>
  <si>
    <t>https://pbs.twimg.com/profile_banners/1146329871418843136/1563368524</t>
  </si>
  <si>
    <t>https://pbs.twimg.com/profile_banners/46095097/1547485711</t>
  </si>
  <si>
    <t>https://pbs.twimg.com/profile_banners/48096388/1556739564</t>
  </si>
  <si>
    <t>https://pbs.twimg.com/profile_banners/1111804016617414656/1561384873</t>
  </si>
  <si>
    <t>https://pbs.twimg.com/profile_banners/1161229545728430081/1565967147</t>
  </si>
  <si>
    <t>https://pbs.twimg.com/profile_banners/102550392/1431350067</t>
  </si>
  <si>
    <t>https://pbs.twimg.com/profile_banners/1876694372/1438901578</t>
  </si>
  <si>
    <t>https://pbs.twimg.com/profile_banners/1167605399492669441/1568042957</t>
  </si>
  <si>
    <t>https://pbs.twimg.com/profile_banners/2830254912/1569598811</t>
  </si>
  <si>
    <t>https://pbs.twimg.com/profile_banners/3343086345/1484692775</t>
  </si>
  <si>
    <t>https://pbs.twimg.com/profile_banners/67596477/1383854548</t>
  </si>
  <si>
    <t>https://pbs.twimg.com/profile_banners/78371959/1562167171</t>
  </si>
  <si>
    <t>https://pbs.twimg.com/profile_banners/577855296/1517973755</t>
  </si>
  <si>
    <t>https://pbs.twimg.com/profile_banners/6267962/1471368925</t>
  </si>
  <si>
    <t>https://pbs.twimg.com/profile_banners/38795975/1379811255</t>
  </si>
  <si>
    <t>https://pbs.twimg.com/profile_banners/890514472527253505/1547819344</t>
  </si>
  <si>
    <t>https://pbs.twimg.com/profile_banners/1076489196540448769/1567712618</t>
  </si>
  <si>
    <t>https://pbs.twimg.com/profile_banners/44917864/1441370529</t>
  </si>
  <si>
    <t>https://pbs.twimg.com/profile_banners/543826519/1448476218</t>
  </si>
  <si>
    <t>https://pbs.twimg.com/profile_banners/290165590/1532104696</t>
  </si>
  <si>
    <t>https://pbs.twimg.com/profile_banners/22191831/1401821693</t>
  </si>
  <si>
    <t>https://pbs.twimg.com/profile_banners/16578473/1566224077</t>
  </si>
  <si>
    <t>https://pbs.twimg.com/profile_banners/726134260248117249/1461959402</t>
  </si>
  <si>
    <t>https://pbs.twimg.com/profile_banners/842089527321755648/1489605580</t>
  </si>
  <si>
    <t>https://pbs.twimg.com/profile_banners/892403710059479042/1549635408</t>
  </si>
  <si>
    <t>https://pbs.twimg.com/profile_banners/41269799/1569617856</t>
  </si>
  <si>
    <t>https://pbs.twimg.com/profile_banners/19692276/1571335453</t>
  </si>
  <si>
    <t>https://pbs.twimg.com/profile_banners/10850192/1544454290</t>
  </si>
  <si>
    <t>https://pbs.twimg.com/profile_banners/1035665052110475265/1570745677</t>
  </si>
  <si>
    <t>https://pbs.twimg.com/profile_banners/815759221/1498499179</t>
  </si>
  <si>
    <t>https://pbs.twimg.com/profile_banners/3214516805/1482434871</t>
  </si>
  <si>
    <t>https://pbs.twimg.com/profile_banners/26443744/1436302504</t>
  </si>
  <si>
    <t>https://pbs.twimg.com/profile_banners/835653272/1502378868</t>
  </si>
  <si>
    <t>https://pbs.twimg.com/profile_banners/37687633/1569937770</t>
  </si>
  <si>
    <t>https://pbs.twimg.com/profile_banners/224853317/1494424231</t>
  </si>
  <si>
    <t>https://pbs.twimg.com/profile_banners/393562221/1514925049</t>
  </si>
  <si>
    <t>https://pbs.twimg.com/profile_banners/43920155/1454512326</t>
  </si>
  <si>
    <t>https://pbs.twimg.com/profile_banners/4860635361/1553101261</t>
  </si>
  <si>
    <t>https://pbs.twimg.com/profile_banners/1012111135/1556712008</t>
  </si>
  <si>
    <t>https://pbs.twimg.com/profile_banners/14706299/1559133619</t>
  </si>
  <si>
    <t>https://pbs.twimg.com/profile_banners/916648524/1398819776</t>
  </si>
  <si>
    <t>https://pbs.twimg.com/profile_banners/352686442/1507156518</t>
  </si>
  <si>
    <t>https://pbs.twimg.com/profile_banners/14861876/1565391619</t>
  </si>
  <si>
    <t>https://pbs.twimg.com/profile_banners/1047213397564043264/1555956867</t>
  </si>
  <si>
    <t>https://pbs.twimg.com/profile_banners/3963570502/1445941534</t>
  </si>
  <si>
    <t>https://pbs.twimg.com/profile_banners/36711678/1567685477</t>
  </si>
  <si>
    <t>https://pbs.twimg.com/profile_banners/169015850/1420454318</t>
  </si>
  <si>
    <t>https://pbs.twimg.com/profile_banners/2480951/1500401488</t>
  </si>
  <si>
    <t>https://pbs.twimg.com/profile_banners/52183156/1480262664</t>
  </si>
  <si>
    <t>https://pbs.twimg.com/profile_banners/1002345241242939392/1564960271</t>
  </si>
  <si>
    <t>https://pbs.twimg.com/profile_banners/64482503/1497895952</t>
  </si>
  <si>
    <t>https://pbs.twimg.com/profile_banners/882229106875670529/1499335533</t>
  </si>
  <si>
    <t>https://pbs.twimg.com/profile_banners/883145995/1561431251</t>
  </si>
  <si>
    <t>https://pbs.twimg.com/profile_banners/1995871/1561708382</t>
  </si>
  <si>
    <t>https://pbs.twimg.com/profile_banners/381417720/1449187659</t>
  </si>
  <si>
    <t>https://pbs.twimg.com/profile_banners/164706541/1401027931</t>
  </si>
  <si>
    <t>https://pbs.twimg.com/profile_banners/115523086/1463422550</t>
  </si>
  <si>
    <t>https://pbs.twimg.com/profile_banners/1115917760931008518/1555406074</t>
  </si>
  <si>
    <t>https://pbs.twimg.com/profile_banners/2858812331/1527679494</t>
  </si>
  <si>
    <t>https://pbs.twimg.com/profile_banners/1644485852/1570107677</t>
  </si>
  <si>
    <t>https://pbs.twimg.com/profile_banners/824998831443963906/1562704244</t>
  </si>
  <si>
    <t>https://pbs.twimg.com/profile_banners/971520124543995905/1549104514</t>
  </si>
  <si>
    <t>https://pbs.twimg.com/profile_banners/18538228/1559006186</t>
  </si>
  <si>
    <t>https://pbs.twimg.com/profile_banners/38746993/1466373653</t>
  </si>
  <si>
    <t>https://pbs.twimg.com/profile_banners/889347835803574272/1502361546</t>
  </si>
  <si>
    <t>https://pbs.twimg.com/profile_banners/66989330/1513352269</t>
  </si>
  <si>
    <t>https://pbs.twimg.com/profile_banners/1167524746755551232/1567633141</t>
  </si>
  <si>
    <t>https://pbs.twimg.com/profile_banners/939477757729427458/1519061715</t>
  </si>
  <si>
    <t>https://pbs.twimg.com/profile_banners/1400765198/1539929778</t>
  </si>
  <si>
    <t>https://pbs.twimg.com/profile_banners/1044833265440436225/1556804240</t>
  </si>
  <si>
    <t>https://pbs.twimg.com/profile_banners/1595882696/1373896630</t>
  </si>
  <si>
    <t>https://pbs.twimg.com/profile_banners/1637181/1550421432</t>
  </si>
  <si>
    <t>https://pbs.twimg.com/profile_banners/960940917791305730/1541519090</t>
  </si>
  <si>
    <t>https://pbs.twimg.com/profile_banners/187508852/1507754642</t>
  </si>
  <si>
    <t>https://pbs.twimg.com/profile_banners/34113439/1551198809</t>
  </si>
  <si>
    <t>https://pbs.twimg.com/profile_banners/16729309/1536531272</t>
  </si>
  <si>
    <t>https://pbs.twimg.com/profile_banners/1076158151442026497/1545934982</t>
  </si>
  <si>
    <t>https://pbs.twimg.com/profile_banners/2396505878/1558276005</t>
  </si>
  <si>
    <t>https://pbs.twimg.com/profile_banners/5721202/1399499176</t>
  </si>
  <si>
    <t>https://pbs.twimg.com/profile_banners/24135332/1570546082</t>
  </si>
  <si>
    <t>https://pbs.twimg.com/profile_banners/774909/1365273588</t>
  </si>
  <si>
    <t>https://pbs.twimg.com/profile_banners/7856542/1498223428</t>
  </si>
  <si>
    <t>https://pbs.twimg.com/profile_banners/590880796/1398269672</t>
  </si>
  <si>
    <t>https://pbs.twimg.com/profile_banners/21859847/1412377794</t>
  </si>
  <si>
    <t>https://pbs.twimg.com/profile_banners/590420265/1423352869</t>
  </si>
  <si>
    <t>https://pbs.twimg.com/profile_banners/15706834/1441137838</t>
  </si>
  <si>
    <t>https://pbs.twimg.com/profile_banners/14994363/1452956639</t>
  </si>
  <si>
    <t>https://pbs.twimg.com/profile_banners/72397855/1541788980</t>
  </si>
  <si>
    <t>https://pbs.twimg.com/profile_banners/2327689832/1452025283</t>
  </si>
  <si>
    <t>https://pbs.twimg.com/profile_banners/56951427/1398793466</t>
  </si>
  <si>
    <t>https://pbs.twimg.com/profile_banners/17835438/1563550903</t>
  </si>
  <si>
    <t>https://pbs.twimg.com/profile_banners/3023811/1564440776</t>
  </si>
  <si>
    <t>https://pbs.twimg.com/profile_banners/11299262/1556836133</t>
  </si>
  <si>
    <t>https://pbs.twimg.com/profile_banners/2970013677/1565040568</t>
  </si>
  <si>
    <t>https://pbs.twimg.com/profile_banners/169254695/1406169693</t>
  </si>
  <si>
    <t>https://pbs.twimg.com/profile_banners/209634483/1507214510</t>
  </si>
  <si>
    <t>https://pbs.twimg.com/profile_banners/59889953/1567953506</t>
  </si>
  <si>
    <t>https://pbs.twimg.com/profile_banners/53370835/1541865788</t>
  </si>
  <si>
    <t>https://pbs.twimg.com/profile_banners/169449441/1568217294</t>
  </si>
  <si>
    <t>https://pbs.twimg.com/profile_banners/401259045/1570091154</t>
  </si>
  <si>
    <t>https://pbs.twimg.com/profile_banners/2194139698/1554216542</t>
  </si>
  <si>
    <t>https://pbs.twimg.com/profile_banners/1683028742/1509816106</t>
  </si>
  <si>
    <t>https://pbs.twimg.com/profile_banners/57009086/1546510076</t>
  </si>
  <si>
    <t>https://pbs.twimg.com/profile_banners/2425151/1506715336</t>
  </si>
  <si>
    <t>https://pbs.twimg.com/profile_banners/14139811/1557329917</t>
  </si>
  <si>
    <t>https://pbs.twimg.com/profile_banners/2411373284/1561411915</t>
  </si>
  <si>
    <t>https://pbs.twimg.com/profile_banners/1096179054/1556846237</t>
  </si>
  <si>
    <t>https://pbs.twimg.com/profile_banners/895567823862243328/1562279312</t>
  </si>
  <si>
    <t>https://pbs.twimg.com/profile_banners/107576174/1565143107</t>
  </si>
  <si>
    <t>https://pbs.twimg.com/profile_banners/1054538439826309120/1546272166</t>
  </si>
  <si>
    <t>https://pbs.twimg.com/profile_banners/167425934/1420832760</t>
  </si>
  <si>
    <t>https://pbs.twimg.com/profile_banners/36488962/1532460725</t>
  </si>
  <si>
    <t>https://pbs.twimg.com/profile_banners/785306352/1509356526</t>
  </si>
  <si>
    <t>https://pbs.twimg.com/profile_banners/364511203/1470055732</t>
  </si>
  <si>
    <t>https://pbs.twimg.com/profile_banners/74205807/1564433305</t>
  </si>
  <si>
    <t>https://pbs.twimg.com/profile_banners/331843198/1554981094</t>
  </si>
  <si>
    <t>https://pbs.twimg.com/profile_banners/374702263/1522710718</t>
  </si>
  <si>
    <t>https://pbs.twimg.com/profile_banners/828282710091300864/1486340649</t>
  </si>
  <si>
    <t>https://pbs.twimg.com/profile_banners/887408872499138561/1515941278</t>
  </si>
  <si>
    <t>https://pbs.twimg.com/profile_banners/3087751372/1474385919</t>
  </si>
  <si>
    <t>https://pbs.twimg.com/profile_banners/962301/1550511669</t>
  </si>
  <si>
    <t>https://pbs.twimg.com/profile_banners/13448172/1495678704</t>
  </si>
  <si>
    <t>https://pbs.twimg.com/profile_banners/2463634590/1495785326</t>
  </si>
  <si>
    <t>https://pbs.twimg.com/profile_banners/211123475/1567144760</t>
  </si>
  <si>
    <t>https://pbs.twimg.com/profile_banners/2375413664/1569593598</t>
  </si>
  <si>
    <t>https://pbs.twimg.com/profile_banners/337736866/1537694891</t>
  </si>
  <si>
    <t>https://pbs.twimg.com/profile_banners/150775733/1508169268</t>
  </si>
  <si>
    <t>https://pbs.twimg.com/profile_banners/24919226/1486374711</t>
  </si>
  <si>
    <t>https://pbs.twimg.com/profile_banners/1024095475/1565086757</t>
  </si>
  <si>
    <t>https://pbs.twimg.com/profile_banners/96602314/1554734989</t>
  </si>
  <si>
    <t>https://pbs.twimg.com/profile_banners/14946200/1430431587</t>
  </si>
  <si>
    <t>https://pbs.twimg.com/profile_banners/14860076/1564119635</t>
  </si>
  <si>
    <t>https://pbs.twimg.com/profile_banners/2162201/1556694650</t>
  </si>
  <si>
    <t>https://pbs.twimg.com/profile_banners/1140507684/1564061694</t>
  </si>
  <si>
    <t>https://pbs.twimg.com/profile_banners/13790232/1560810042</t>
  </si>
  <si>
    <t>https://pbs.twimg.com/profile_banners/10334822/1443642500</t>
  </si>
  <si>
    <t>https://pbs.twimg.com/profile_banners/726949094/1422381671</t>
  </si>
  <si>
    <t>https://pbs.twimg.com/profile_banners/479659166/1361936403</t>
  </si>
  <si>
    <t>https://pbs.twimg.com/profile_banners/1070364368683065344/1544033126</t>
  </si>
  <si>
    <t>https://pbs.twimg.com/profile_banners/522397107/1507577943</t>
  </si>
  <si>
    <t>https://pbs.twimg.com/profile_banners/3314775459/1568298444</t>
  </si>
  <si>
    <t>https://pbs.twimg.com/profile_banners/131820370/1555522853</t>
  </si>
  <si>
    <t>https://pbs.twimg.com/profile_banners/990708696610103296/1569698472</t>
  </si>
  <si>
    <t>https://pbs.twimg.com/profile_banners/1121145183586930695/1556138339</t>
  </si>
  <si>
    <t>https://pbs.twimg.com/profile_banners/74543/1402295585</t>
  </si>
  <si>
    <t>https://pbs.twimg.com/profile_banners/425510058/1539184776</t>
  </si>
  <si>
    <t>https://pbs.twimg.com/profile_banners/15284345/1553256026</t>
  </si>
  <si>
    <t>https://pbs.twimg.com/profile_banners/3374431174/1528885225</t>
  </si>
  <si>
    <t>https://pbs.twimg.com/profile_banners/882259496/1528067938</t>
  </si>
  <si>
    <t>https://pbs.twimg.com/profile_banners/21701757/1571055201</t>
  </si>
  <si>
    <t>https://pbs.twimg.com/profile_banners/15815532/1562484521</t>
  </si>
  <si>
    <t>https://pbs.twimg.com/profile_banners/21303638/1459730007</t>
  </si>
  <si>
    <t>https://pbs.twimg.com/profile_banners/19519071/1509978083</t>
  </si>
  <si>
    <t>https://pbs.twimg.com/profile_banners/598921658/1554484230</t>
  </si>
  <si>
    <t>https://pbs.twimg.com/profile_banners/2811797779/1560505003</t>
  </si>
  <si>
    <t>https://pbs.twimg.com/profile_banners/970207298/1565529691</t>
  </si>
  <si>
    <t>https://pbs.twimg.com/profile_banners/357606935/1549675771</t>
  </si>
  <si>
    <t>https://pbs.twimg.com/profile_banners/43910797/1397501269</t>
  </si>
  <si>
    <t>https://pbs.twimg.com/profile_banners/815733290955112448/1522072475</t>
  </si>
  <si>
    <t>de</t>
  </si>
  <si>
    <t>fr</t>
  </si>
  <si>
    <t>es</t>
  </si>
  <si>
    <t>http://abs.twimg.com/images/themes/theme1/bg.png</t>
  </si>
  <si>
    <t>http://abs.twimg.com/images/themes/theme14/bg.gif</t>
  </si>
  <si>
    <t>http://pbs.twimg.com/profile_background_images/884986720/814e76f5ec1db7c0d70a90113f98407c.jpeg</t>
  </si>
  <si>
    <t>http://abs.twimg.com/images/themes/theme4/bg.gif</t>
  </si>
  <si>
    <t>http://abs.twimg.com/images/themes/theme17/bg.gif</t>
  </si>
  <si>
    <t>http://abs.twimg.com/images/themes/theme13/bg.gif</t>
  </si>
  <si>
    <t>http://abs.twimg.com/images/themes/theme3/bg.gif</t>
  </si>
  <si>
    <t>http://abs.twimg.com/images/themes/theme9/bg.gif</t>
  </si>
  <si>
    <t>http://abs.twimg.com/images/themes/theme6/bg.gif</t>
  </si>
  <si>
    <t>http://abs.twimg.com/images/themes/theme5/bg.gif</t>
  </si>
  <si>
    <t>http://pbs.twimg.com/profile_background_images/443866283604324352/SeGw9Die.jpeg</t>
  </si>
  <si>
    <t>http://pbs.twimg.com/profile_background_images/592763036449968128/jwcW6MWW.jpg</t>
  </si>
  <si>
    <t>http://pbs.twimg.com/profile_background_images/618523337010995200/PlyJo4AR.png</t>
  </si>
  <si>
    <t>http://abs.twimg.com/images/themes/theme15/bg.png</t>
  </si>
  <si>
    <t>http://pbs.twimg.com/profile_background_images/84394139/TwitterBackground.jpg</t>
  </si>
  <si>
    <t>http://pbs.twimg.com/profile_background_images/345676818/tumblr_bg.jpg</t>
  </si>
  <si>
    <t>http://pbs.twimg.com/profile_background_images/200250173/nyc-subway-map1.jpg</t>
  </si>
  <si>
    <t>http://abs.twimg.com/images/themes/theme7/bg.gif</t>
  </si>
  <si>
    <t>http://abs.twimg.com/images/themes/theme18/bg.gif</t>
  </si>
  <si>
    <t>http://abs.twimg.com/images/themes/theme2/bg.gif</t>
  </si>
  <si>
    <t>http://abs.twimg.com/images/themes/theme19/bg.gif</t>
  </si>
  <si>
    <t>http://abs.twimg.com/images/themes/theme11/bg.gif</t>
  </si>
  <si>
    <t>http://abs.twimg.com/images/themes/theme12/bg.gif</t>
  </si>
  <si>
    <t>http://pbs.twimg.com/profile_images/610875890667520000/r55dbhqC_normal.jpg</t>
  </si>
  <si>
    <t>http://pbs.twimg.com/profile_images/970386174861815808/aaCvzJuU_normal.jpg</t>
  </si>
  <si>
    <t>http://pbs.twimg.com/profile_images/1167006036982673413/aIRbRNrq_normal.jpg</t>
  </si>
  <si>
    <t>http://pbs.twimg.com/profile_images/977654206634053634/yRG58SH1_normal.jpg</t>
  </si>
  <si>
    <t>http://pbs.twimg.com/profile_images/1128416750511579136/H56JvqGL_normal.png</t>
  </si>
  <si>
    <t>http://pbs.twimg.com/profile_images/786508526701178880/VE03GmSS_normal.jpg</t>
  </si>
  <si>
    <t>http://pbs.twimg.com/profile_images/433548931234942976/EejFQF0z_normal.jpeg</t>
  </si>
  <si>
    <t>http://pbs.twimg.com/profile_images/1098119116551061504/ksqc5hUb_normal.jpg</t>
  </si>
  <si>
    <t>http://pbs.twimg.com/profile_images/1152158926227550208/A-D60NJx_normal.jpg</t>
  </si>
  <si>
    <t>http://pbs.twimg.com/profile_images/1219867613/Foto_Cato_Pixagogone_normal.jpg</t>
  </si>
  <si>
    <t>http://pbs.twimg.com/profile_images/881804457964699649/7Dm9pbIE_normal.jpg</t>
  </si>
  <si>
    <t>http://pbs.twimg.com/profile_images/1150412571452854277/quE0FB_f_normal.png</t>
  </si>
  <si>
    <t>http://pbs.twimg.com/profile_images/1175878640460029955/zkM3erw8_normal.jpg</t>
  </si>
  <si>
    <t>http://pbs.twimg.com/profile_images/1042029415482511360/M-f3-yEx_normal.jpg</t>
  </si>
  <si>
    <t>http://pbs.twimg.com/profile_images/1143124806574989312/tdv5OBXq_normal.jpg</t>
  </si>
  <si>
    <t>http://pbs.twimg.com/profile_images/1122643458408235008/5yTcrgMR_normal.jpg</t>
  </si>
  <si>
    <t>http://pbs.twimg.com/profile_images/1159534590295453697/HNQIPuXL_normal.jpg</t>
  </si>
  <si>
    <t>http://pbs.twimg.com/profile_images/962007139366584321/iwl_c60H_normal.jpg</t>
  </si>
  <si>
    <t>http://pbs.twimg.com/profile_images/1001802235368673280/pZ5LzIRs_normal.jpg</t>
  </si>
  <si>
    <t>http://pbs.twimg.com/profile_images/1011195897055760384/a2kSuXdc_normal.jpg</t>
  </si>
  <si>
    <t>http://pbs.twimg.com/profile_images/975723174288609280/IB9G0M_K_normal.jpg</t>
  </si>
  <si>
    <t>http://pbs.twimg.com/profile_images/2240716764/MargretheVestager_171_px_normal.jpg</t>
  </si>
  <si>
    <t>http://pbs.twimg.com/profile_images/994485415120900096/d2HrcJJy_normal.jpg</t>
  </si>
  <si>
    <t>http://pbs.twimg.com/profile_images/1178268177362538496/SbbfBH3K_normal.jpg</t>
  </si>
  <si>
    <t>http://pbs.twimg.com/profile_images/1124738112993792000/KtZATleF_normal.jpg</t>
  </si>
  <si>
    <t>http://pbs.twimg.com/profile_images/1152945412275429377/__cBS4A9_normal.jpg</t>
  </si>
  <si>
    <t>http://pbs.twimg.com/profile_images/1112643494710034432/oXMQS6HI_normal.png</t>
  </si>
  <si>
    <t>http://pbs.twimg.com/profile_images/1050375488974278657/FAQUJuNR_normal.jpg</t>
  </si>
  <si>
    <t>http://pbs.twimg.com/profile_images/1085569645850083329/f0rX4VHg_normal.jpg</t>
  </si>
  <si>
    <t>http://pbs.twimg.com/profile_images/875623732735168512/m4-emqZ9_normal.jpg</t>
  </si>
  <si>
    <t>http://pbs.twimg.com/profile_images/1153698365839945729/sXH9CRje_normal.jpg</t>
  </si>
  <si>
    <t>http://pbs.twimg.com/profile_images/1151477036545925121/sUDOL-vE_normal.png</t>
  </si>
  <si>
    <t>http://pbs.twimg.com/profile_images/275580329/NG_Bushes_short_normal.jpg</t>
  </si>
  <si>
    <t>http://pbs.twimg.com/profile_images/134095945/fishkin2_normal.GIF</t>
  </si>
  <si>
    <t>http://pbs.twimg.com/profile_images/1389934090/g1000-twitter-avatar2_normal.png</t>
  </si>
  <si>
    <t>http://pbs.twimg.com/profile_images/1083175184717230086/Ts8Toye3_normal.jpg</t>
  </si>
  <si>
    <t>http://pbs.twimg.com/profile_images/1030424752790429696/4MgKFqVT_normal.jpg</t>
  </si>
  <si>
    <t>http://pbs.twimg.com/profile_images/1389953516/vanreybrouck_david2010_klein_normal.jpg</t>
  </si>
  <si>
    <t>http://pbs.twimg.com/profile_images/378800000579864474/1024ab412e8de6688f461be2d892376d_normal.jpeg</t>
  </si>
  <si>
    <t>http://pbs.twimg.com/profile_images/730124272803450880/M-iJyCLy_normal.jpg</t>
  </si>
  <si>
    <t>http://pbs.twimg.com/profile_images/585671662823219201/IhkjGzyU_normal.jpg</t>
  </si>
  <si>
    <t>http://abs.twimg.com/sticky/default_profile_images/default_profile_5_normal.png</t>
  </si>
  <si>
    <t>http://pbs.twimg.com/profile_images/1332176196/SEMA_Association_logo_normal.jpg</t>
  </si>
  <si>
    <t>http://pbs.twimg.com/profile_images/453689286978596866/AcrYLgVZ_normal.jpeg</t>
  </si>
  <si>
    <t>http://pbs.twimg.com/profile_images/1145678028275683328/C6P4zgzq_normal.png</t>
  </si>
  <si>
    <t>http://pbs.twimg.com/profile_images/726137966314168320/nMKplr9h_normal.jpg</t>
  </si>
  <si>
    <t>http://pbs.twimg.com/profile_images/842093026218401792/DYMBkBvV_normal.jpg</t>
  </si>
  <si>
    <t>http://pbs.twimg.com/profile_images/963051357597990914/OdyH_Ctj_normal.jpg</t>
  </si>
  <si>
    <t>http://pbs.twimg.com/profile_images/823577512919715840/8AyZQRxp_normal.jpg</t>
  </si>
  <si>
    <t>http://pbs.twimg.com/profile_images/686560464147492864/hRYyPDwS_normal.jpg</t>
  </si>
  <si>
    <t>http://pbs.twimg.com/profile_images/1128385203687383040/gkrotM7N_normal.png</t>
  </si>
  <si>
    <t>http://pbs.twimg.com/profile_images/1146524244878057472/5CF4D1Lz_normal.png</t>
  </si>
  <si>
    <t>http://pbs.twimg.com/profile_images/688086947378507776/uzt9m8JX_normal.jpg</t>
  </si>
  <si>
    <t>http://pbs.twimg.com/profile_images/592761905476980736/p4yEQ5l6_normal.jpg</t>
  </si>
  <si>
    <t>http://pbs.twimg.com/profile_images/513051119052808192/RawSKOs0_normal.jpeg</t>
  </si>
  <si>
    <t>http://pbs.twimg.com/profile_images/722415496851759104/1AwQDq_B_normal.jpg</t>
  </si>
  <si>
    <t>http://pbs.twimg.com/profile_images/1146079516244271104/mLbQBAT1_normal.png</t>
  </si>
  <si>
    <t>http://pbs.twimg.com/profile_images/557570409554378754/V96CH0Fa_normal.jpeg</t>
  </si>
  <si>
    <t>http://pbs.twimg.com/profile_images/826446719525097473/lvKahtNP_normal.jpg</t>
  </si>
  <si>
    <t>http://pbs.twimg.com/profile_images/746015409707622400/clFVYNWs_normal.jpg</t>
  </si>
  <si>
    <t>http://pbs.twimg.com/profile_images/899525554797293569/WPmMNE9O_normal.jpg</t>
  </si>
  <si>
    <t>http://pbs.twimg.com/profile_images/1123557711889805312/8eM4SJJ__normal.png</t>
  </si>
  <si>
    <t>http://pbs.twimg.com/profile_images/701834470807064576/Qkr8CTpm_normal.png</t>
  </si>
  <si>
    <t>http://pbs.twimg.com/profile_images/893638010062983169/gs8iDRyR_normal.jpg</t>
  </si>
  <si>
    <t>http://pbs.twimg.com/profile_images/1124721401502490625/UHjagNK7_normal.png</t>
  </si>
  <si>
    <t>http://pbs.twimg.com/profile_images/1159963580319567872/FYwjYWG5_normal.jpg</t>
  </si>
  <si>
    <t>http://pbs.twimg.com/profile_images/1019495805701455872/rGsHLCCp_normal.jpg</t>
  </si>
  <si>
    <t>http://pbs.twimg.com/profile_images/2628036080/nnlt05jbni1agstypopd_normal.png</t>
  </si>
  <si>
    <t>http://pbs.twimg.com/profile_images/1232171079/hopstop-2wayalert_normal.png</t>
  </si>
  <si>
    <t>http://pbs.twimg.com/profile_images/935941984765833216/q3qxxyE6_normal.jpg</t>
  </si>
  <si>
    <t>http://pbs.twimg.com/profile_images/1399822806/canonical_aubergine_hex_normal.png</t>
  </si>
  <si>
    <t>http://pbs.twimg.com/profile_images/1486153713/cof_orange_hex_normal.jpg</t>
  </si>
  <si>
    <t>http://pbs.twimg.com/profile_images/806886660449374212/oEMZDAZg_normal.jpg</t>
  </si>
  <si>
    <t>http://pbs.twimg.com/profile_images/1144511659773440001/_aByFZA3_normal.jpg</t>
  </si>
  <si>
    <t>http://pbs.twimg.com/profile_images/1040505297549307904/_uoHJoVZ_normal.jpg</t>
  </si>
  <si>
    <t>http://pbs.twimg.com/profile_images/865205531727642626/hjmzwXFA_normal.jpg</t>
  </si>
  <si>
    <t>http://pbs.twimg.com/profile_images/1146070574029918208/tAzFDzuB_normal.png</t>
  </si>
  <si>
    <t>http://pbs.twimg.com/profile_images/1062091643568955392/8k9EW9Oq_normal.jpg</t>
  </si>
  <si>
    <t>http://pbs.twimg.com/profile_images/512306425859555328/8FdZR36Z_normal.jpeg</t>
  </si>
  <si>
    <t>http://pbs.twimg.com/profile_images/1115917969891176448/VA70BSIG_normal.png</t>
  </si>
  <si>
    <t>http://pbs.twimg.com/profile_images/935189121701695488/70WohiTm_normal.jpg</t>
  </si>
  <si>
    <t>http://pbs.twimg.com/profile_images/800163179183493121/lYGg7MGf_normal.jpg</t>
  </si>
  <si>
    <t>http://pbs.twimg.com/profile_images/70503641/DOE_normal.jpg</t>
  </si>
  <si>
    <t>http://pbs.twimg.com/profile_images/965640784711217152/Phl7PPRQ_normal.jpg</t>
  </si>
  <si>
    <t>http://pbs.twimg.com/profile_images/1051764499328487424/8s-cx8UW_normal.jpg</t>
  </si>
  <si>
    <t>http://pbs.twimg.com/profile_images/1173681910129790976/kkQFD34s_normal.jpg</t>
  </si>
  <si>
    <t>http://pbs.twimg.com/profile_images/1144353083591467009/WGhOsFX3_normal.png</t>
  </si>
  <si>
    <t>http://pbs.twimg.com/profile_images/1013865671678193664/33efOX61_normal.jpg</t>
  </si>
  <si>
    <t>http://pbs.twimg.com/profile_images/1899483763/GU_AbbreviatedMark_twitter_normal.png</t>
  </si>
  <si>
    <t>http://pbs.twimg.com/profile_images/662426331691528194/QTi1VC8p_normal.jpg</t>
  </si>
  <si>
    <t>http://pbs.twimg.com/profile_images/684471274194649088/6Y_UXIZy_normal.png</t>
  </si>
  <si>
    <t>http://pbs.twimg.com/profile_images/996030187706966016/gBATuWNj_normal.jpg</t>
  </si>
  <si>
    <t>http://pbs.twimg.com/profile_images/1064953571156754433/fGNZGcT-_normal.jpg</t>
  </si>
  <si>
    <t>http://pbs.twimg.com/profile_images/652226161506942976/qkNaVjJi_normal.png</t>
  </si>
  <si>
    <t>http://pbs.twimg.com/profile_images/1145642837054279680/u32lGoLz_normal.png</t>
  </si>
  <si>
    <t>http://pbs.twimg.com/profile_images/951525351200579584/IO-mFV_q_normal.jpg</t>
  </si>
  <si>
    <t>http://pbs.twimg.com/profile_images/1171338328173686784/fEVDOzLt_normal.jpg</t>
  </si>
  <si>
    <t>http://pbs.twimg.com/profile_images/1006255462491283457/1Fb5b00w_normal.jpg</t>
  </si>
  <si>
    <t>http://pbs.twimg.com/profile_images/1179487267188068357/7P2_WO0j_normal.jpg</t>
  </si>
  <si>
    <t>http://pbs.twimg.com/profile_images/926947708539166726/yIJwXRJc_normal.jpg</t>
  </si>
  <si>
    <t>http://pbs.twimg.com/profile_images/1164857648728158209/pCo_Ai8n_normal.jpg</t>
  </si>
  <si>
    <t>http://pbs.twimg.com/profile_images/1123287311695982594/X4G0h2LY_normal.png</t>
  </si>
  <si>
    <t>http://pbs.twimg.com/profile_images/885865845007798272/IR22WMIN_normal.jpg</t>
  </si>
  <si>
    <t>http://pbs.twimg.com/profile_images/1168369050029834241/EDAe9gLP_normal.jpg</t>
  </si>
  <si>
    <t>http://pbs.twimg.com/profile_images/1155943164278190080/hgLs0bvo_normal.jpg</t>
  </si>
  <si>
    <t>http://pbs.twimg.com/profile_images/1116297726835265536/rhFttOgX_normal.jpg</t>
  </si>
  <si>
    <t>http://pbs.twimg.com/profile_images/740604479725129729/P9sBEGsN_normal.jpg</t>
  </si>
  <si>
    <t>http://pbs.twimg.com/profile_images/459795512728621056/YsXjxCyZ_normal.jpeg</t>
  </si>
  <si>
    <t>http://pbs.twimg.com/profile_images/1688987911/images_normal.jpg</t>
  </si>
  <si>
    <t>http://pbs.twimg.com/profile_images/1139994939796918272/4bt8lkF2_normal.jpg</t>
  </si>
  <si>
    <t>http://pbs.twimg.com/profile_images/1160984924222119937/qK_NijGO_normal.png</t>
  </si>
  <si>
    <t>http://pbs.twimg.com/profile_images/593902371341783040/OEPQIQnO_normal.png</t>
  </si>
  <si>
    <t>http://pbs.twimg.com/profile_images/617020449742925824/1Emgb-io_normal.png</t>
  </si>
  <si>
    <t>http://pbs.twimg.com/profile_images/1877544344/114096527_normal.png</t>
  </si>
  <si>
    <t>http://pbs.twimg.com/profile_images/1070378626636546048/Di5M6QpK_normal.jpg</t>
  </si>
  <si>
    <t>http://pbs.twimg.com/profile_images/887729880544292867/qP-hZLjo_normal.jpg</t>
  </si>
  <si>
    <t>http://pbs.twimg.com/profile_images/1172155111117864960/na4WVp-s_normal.jpg</t>
  </si>
  <si>
    <t>http://pbs.twimg.com/profile_images/3443904569/4f03ac6ed3d8ed68227bb296c2bd6cb5_normal.jpeg</t>
  </si>
  <si>
    <t>http://pbs.twimg.com/profile_images/931041349553418240/et3pujfk_normal.jpg</t>
  </si>
  <si>
    <t>http://pbs.twimg.com/profile_images/882230526337204224/ce-jbXa__normal.jpg</t>
  </si>
  <si>
    <t>http://pbs.twimg.com/profile_images/1084883526384869376/Gdm_hxUL_normal.jpg</t>
  </si>
  <si>
    <t>http://pbs.twimg.com/profile_images/2487186800/wcgxuqgrfjcvuv3e755f_normal.jpeg</t>
  </si>
  <si>
    <t>http://pbs.twimg.com/profile_images/722044174799777792/bXaodRhx_normal.jpg</t>
  </si>
  <si>
    <t>http://pbs.twimg.com/profile_images/1160721744505769990/tWZQYbBr_normal.jpg</t>
  </si>
  <si>
    <t>http://pbs.twimg.com/profile_images/523158370333638657/cLmYIfYa_normal.jpeg</t>
  </si>
  <si>
    <t>http://pbs.twimg.com/profile_images/978268908057751552/LdIDc0tc_normal.jpg</t>
  </si>
  <si>
    <t>Open Twitter Page for This Person</t>
  </si>
  <si>
    <t>https://twitter.com/wernert_man</t>
  </si>
  <si>
    <t>https://twitter.com/pbproject</t>
  </si>
  <si>
    <t>https://twitter.com/marcobuelow</t>
  </si>
  <si>
    <t>https://twitter.com/sabinesasse</t>
  </si>
  <si>
    <t>https://twitter.com/eudemlab</t>
  </si>
  <si>
    <t>https://twitter.com/ulrikeguerot</t>
  </si>
  <si>
    <t>https://twitter.com/citizassembly</t>
  </si>
  <si>
    <t>https://twitter.com/neal_compass</t>
  </si>
  <si>
    <t>https://twitter.com/oliverpaasch</t>
  </si>
  <si>
    <t>https://twitter.com/theeumans</t>
  </si>
  <si>
    <t>https://twitter.com/catoleonard</t>
  </si>
  <si>
    <t>https://twitter.com/europarl_en</t>
  </si>
  <si>
    <t>https://twitter.com/16millionrising</t>
  </si>
  <si>
    <t>https://twitter.com/aurorablogspot</t>
  </si>
  <si>
    <t>https://twitter.com/mikegalsworthy</t>
  </si>
  <si>
    <t>https://twitter.com/thomasbrake</t>
  </si>
  <si>
    <t>https://twitter.com/julie4nw</t>
  </si>
  <si>
    <t>https://twitter.com/andrewatter</t>
  </si>
  <si>
    <t>https://twitter.com/voiceseurope</t>
  </si>
  <si>
    <t>https://twitter.com/emmyzen</t>
  </si>
  <si>
    <t>https://twitter.com/julienfouchet1</t>
  </si>
  <si>
    <t>https://twitter.com/annamariacb</t>
  </si>
  <si>
    <t>https://twitter.com/vestager</t>
  </si>
  <si>
    <t>https://twitter.com/bueti</t>
  </si>
  <si>
    <t>https://twitter.com/europeangreens</t>
  </si>
  <si>
    <t>https://twitter.com/skakeller</t>
  </si>
  <si>
    <t>https://twitter.com/iratxegarper</t>
  </si>
  <si>
    <t>https://twitter.com/katarinabarley</t>
  </si>
  <si>
    <t>https://twitter.com/timmermanseu</t>
  </si>
  <si>
    <t>https://twitter.com/jo_leinen</t>
  </si>
  <si>
    <t>https://twitter.com/theprogressives</t>
  </si>
  <si>
    <t>https://twitter.com/emmanuelmacron</t>
  </si>
  <si>
    <t>https://twitter.com/vonderleyen</t>
  </si>
  <si>
    <t>https://twitter.com/ngruen1</t>
  </si>
  <si>
    <t>https://twitter.com/jfishkin</t>
  </si>
  <si>
    <t>https://twitter.com/g1000org</t>
  </si>
  <si>
    <t>https://twitter.com/landemore</t>
  </si>
  <si>
    <t>https://twitter.com/claudiachwalisz</t>
  </si>
  <si>
    <t>https://twitter.com/davidvanrey</t>
  </si>
  <si>
    <t>https://twitter.com/grahamallenmpx</t>
  </si>
  <si>
    <t>https://twitter.com/shohta112233</t>
  </si>
  <si>
    <t>https://twitter.com/884_info</t>
  </si>
  <si>
    <t>https://twitter.com/natuki_suzu</t>
  </si>
  <si>
    <t>https://twitter.com/askthemppf</t>
  </si>
  <si>
    <t>https://twitter.com/forgeorganizing</t>
  </si>
  <si>
    <t>https://twitter.com/civichall</t>
  </si>
  <si>
    <t>https://twitter.com/nyccouncilmatic</t>
  </si>
  <si>
    <t>https://twitter.com/emendlow</t>
  </si>
  <si>
    <t>https://twitter.com/akrolikowski</t>
  </si>
  <si>
    <t>https://twitter.com/megadumbgenius</t>
  </si>
  <si>
    <t>https://twitter.com/janhartman</t>
  </si>
  <si>
    <t>https://twitter.com/dangillmor</t>
  </si>
  <si>
    <t>https://twitter.com/brandstrat</t>
  </si>
  <si>
    <t>https://twitter.com/tlyczko</t>
  </si>
  <si>
    <t>https://twitter.com/snm55_6_4</t>
  </si>
  <si>
    <t>https://twitter.com/motorious_tv</t>
  </si>
  <si>
    <t>https://twitter.com/adsksimulation</t>
  </si>
  <si>
    <t>https://twitter.com/hotimportnights</t>
  </si>
  <si>
    <t>https://twitter.com/essenmotorshow</t>
  </si>
  <si>
    <t>https://twitter.com/semamembers</t>
  </si>
  <si>
    <t>https://twitter.com/semasan</t>
  </si>
  <si>
    <t>https://twitter.com/siemensusa</t>
  </si>
  <si>
    <t>https://twitter.com/developcovisint</t>
  </si>
  <si>
    <t>https://twitter.com/nycmwbealli</t>
  </si>
  <si>
    <t>https://twitter.com/nycmwbe</t>
  </si>
  <si>
    <t>https://twitter.com/mmtconline</t>
  </si>
  <si>
    <t>https://twitter.com/sapariba</t>
  </si>
  <si>
    <t>https://twitter.com/gm</t>
  </si>
  <si>
    <t>https://twitter.com/palm</t>
  </si>
  <si>
    <t>https://twitter.com/delphiauto</t>
  </si>
  <si>
    <t>https://twitter.com/mobilee_group</t>
  </si>
  <si>
    <t>https://twitter.com/freescale</t>
  </si>
  <si>
    <t>https://twitter.com/nsfsbir</t>
  </si>
  <si>
    <t>https://twitter.com/nyc_dot</t>
  </si>
  <si>
    <t>https://twitter.com/nysdmv</t>
  </si>
  <si>
    <t>https://twitter.com/usdot</t>
  </si>
  <si>
    <t>https://twitter.com/secretaryfoxx</t>
  </si>
  <si>
    <t>https://twitter.com/ibmblockchain</t>
  </si>
  <si>
    <t>https://twitter.com/redhatpartners</t>
  </si>
  <si>
    <t>https://twitter.com/linuxfoundation</t>
  </si>
  <si>
    <t>https://twitter.com/lchski</t>
  </si>
  <si>
    <t>https://twitter.com/joshdata</t>
  </si>
  <si>
    <t>https://twitter.com/cydharrell</t>
  </si>
  <si>
    <t>https://twitter.com/amd</t>
  </si>
  <si>
    <t>https://twitter.com/ubuntubot2075</t>
  </si>
  <si>
    <t>https://twitter.com/viamichelin</t>
  </si>
  <si>
    <t>https://twitter.com/hopstop</t>
  </si>
  <si>
    <t>https://twitter.com/hopstopnyc</t>
  </si>
  <si>
    <t>https://twitter.com/noaasatellites</t>
  </si>
  <si>
    <t>https://twitter.com/canonical</t>
  </si>
  <si>
    <t>https://twitter.com/ubuntu</t>
  </si>
  <si>
    <t>https://twitter.com/nycbigapps</t>
  </si>
  <si>
    <t>https://twitter.com/spark_radio_dc</t>
  </si>
  <si>
    <t>https://twitter.com/codeforamerica</t>
  </si>
  <si>
    <t>https://twitter.com/tomofu_0208</t>
  </si>
  <si>
    <t>https://twitter.com/dwilliams1001</t>
  </si>
  <si>
    <t>https://twitter.com/kiernanmargaret</t>
  </si>
  <si>
    <t>https://twitter.com/gr</t>
  </si>
  <si>
    <t>https://twitter.com/alanjrenwick</t>
  </si>
  <si>
    <t>https://twitter.com/ajwillshire</t>
  </si>
  <si>
    <t>https://twitter.com/oliverescobar</t>
  </si>
  <si>
    <t>https://twitter.com/caldwelllouise</t>
  </si>
  <si>
    <t>https://twitter.com/dfarrell_ucd</t>
  </si>
  <si>
    <t>https://twitter.com/buergerrat_de</t>
  </si>
  <si>
    <t>https://twitter.com/volker_straub</t>
  </si>
  <si>
    <t>https://twitter.com/theworldweare</t>
  </si>
  <si>
    <t>https://twitter.com/_narrative</t>
  </si>
  <si>
    <t>https://twitter.com/antirobust</t>
  </si>
  <si>
    <t>https://twitter.com/ctbeiser</t>
  </si>
  <si>
    <t>https://twitter.com/tacticalyuppie</t>
  </si>
  <si>
    <t>https://twitter.com/arida_civichall</t>
  </si>
  <si>
    <t>https://twitter.com/disciplesofetsy</t>
  </si>
  <si>
    <t>https://twitter.com/sagarvishnoi</t>
  </si>
  <si>
    <t>https://twitter.com/womencivictech</t>
  </si>
  <si>
    <t>https://twitter.com/twofoursevecars</t>
  </si>
  <si>
    <t>https://twitter.com/codeforall</t>
  </si>
  <si>
    <t>https://twitter.com/pdmcn_leeds</t>
  </si>
  <si>
    <t>https://twitter.com/josiemasseyux</t>
  </si>
  <si>
    <t>https://twitter.com/worldifnews</t>
  </si>
  <si>
    <t>https://twitter.com/mstem</t>
  </si>
  <si>
    <t>https://twitter.com/civictechguide</t>
  </si>
  <si>
    <t>https://twitter.com/rebcruz</t>
  </si>
  <si>
    <t>https://twitter.com/sierraclub</t>
  </si>
  <si>
    <t>https://twitter.com/p2173</t>
  </si>
  <si>
    <t>https://twitter.com/youthgovern</t>
  </si>
  <si>
    <t>https://twitter.com/rep19women</t>
  </si>
  <si>
    <t>https://twitter.com/voterunlead</t>
  </si>
  <si>
    <t>https://twitter.com/erhardt</t>
  </si>
  <si>
    <t>https://twitter.com/olincollege</t>
  </si>
  <si>
    <t>https://twitter.com/mlsif</t>
  </si>
  <si>
    <t>https://twitter.com/georgetown</t>
  </si>
  <si>
    <t>https://twitter.com/waterbuck1</t>
  </si>
  <si>
    <t>https://twitter.com/bostonannemarie</t>
  </si>
  <si>
    <t>https://twitter.com/sdaitzman</t>
  </si>
  <si>
    <t>https://twitter.com/myqntm</t>
  </si>
  <si>
    <t>https://twitter.com/meowtree</t>
  </si>
  <si>
    <t>https://twitter.com/dmeganr</t>
  </si>
  <si>
    <t>https://twitter.com/voter</t>
  </si>
  <si>
    <t>https://twitter.com/biblauer</t>
  </si>
  <si>
    <t>https://twitter.com/elias_me_em</t>
  </si>
  <si>
    <t>https://twitter.com/ntenorg</t>
  </si>
  <si>
    <t>https://twitter.com/joesaidso</t>
  </si>
  <si>
    <t>https://twitter.com/bee_nerd</t>
  </si>
  <si>
    <t>https://twitter.com/perfectsin77</t>
  </si>
  <si>
    <t>https://twitter.com/nycmedialab</t>
  </si>
  <si>
    <t>https://twitter.com/verizon</t>
  </si>
  <si>
    <t>https://twitter.com/gothenelle</t>
  </si>
  <si>
    <t>https://twitter.com/lightnightleeds</t>
  </si>
  <si>
    <t>https://twitter.com/nonstickvic</t>
  </si>
  <si>
    <t>https://twitter.com/annequinton</t>
  </si>
  <si>
    <t>https://twitter.com/irenesandrad</t>
  </si>
  <si>
    <t>https://twitter.com/visitleeds</t>
  </si>
  <si>
    <t>https://twitter.com/drcpunk</t>
  </si>
  <si>
    <t>https://twitter.com/facebook</t>
  </si>
  <si>
    <t>https://twitter.com/publicknowledge</t>
  </si>
  <si>
    <t>https://twitter.com/haroldfeld</t>
  </si>
  <si>
    <t>https://twitter.com/sbadalich</t>
  </si>
  <si>
    <t>https://twitter.com/drdesmondpatton</t>
  </si>
  <si>
    <t>https://twitter.com/alexkavtar</t>
  </si>
  <si>
    <t>https://twitter.com/nacky12</t>
  </si>
  <si>
    <t>https://twitter.com/latonero</t>
  </si>
  <si>
    <t>https://twitter.com/veroviews</t>
  </si>
  <si>
    <t>https://twitter.com/clroutcomes</t>
  </si>
  <si>
    <t>https://twitter.com/giuliowolfe</t>
  </si>
  <si>
    <t>https://twitter.com/dalgoso</t>
  </si>
  <si>
    <t>https://twitter.com/bonniesychiu</t>
  </si>
  <si>
    <t>https://twitter.com/engnroom</t>
  </si>
  <si>
    <t>https://twitter.com/ciudadania_i</t>
  </si>
  <si>
    <t>https://twitter.com/auskahareli</t>
  </si>
  <si>
    <t>https://twitter.com/aslnoozdah</t>
  </si>
  <si>
    <t>https://twitter.com/merltech</t>
  </si>
  <si>
    <t>https://twitter.com/chrislrobert</t>
  </si>
  <si>
    <t>https://twitter.com/ymacpherson</t>
  </si>
  <si>
    <t>https://twitter.com/niknak_19</t>
  </si>
  <si>
    <t>https://twitter.com/civicimpact_jhu</t>
  </si>
  <si>
    <t>https://twitter.com/hayduke</t>
  </si>
  <si>
    <t>https://twitter.com/rachelannyes</t>
  </si>
  <si>
    <t>https://twitter.com/idreamofpiepics</t>
  </si>
  <si>
    <t>https://twitter.com/wirraltweets</t>
  </si>
  <si>
    <t>https://twitter.com/lovelywirral</t>
  </si>
  <si>
    <t>https://twitter.com/saqib_shabbir</t>
  </si>
  <si>
    <t>https://twitter.com/musicisnowuk</t>
  </si>
  <si>
    <t>https://twitter.com/radioairenews</t>
  </si>
  <si>
    <t>https://twitter.com/lufc</t>
  </si>
  <si>
    <t>https://twitter.com/ppolitics</t>
  </si>
  <si>
    <t>https://twitter.com/civicist</t>
  </si>
  <si>
    <t>https://twitter.com/aschrock</t>
  </si>
  <si>
    <t>https://twitter.com/hypercortex</t>
  </si>
  <si>
    <t>https://twitter.com/code4ca</t>
  </si>
  <si>
    <t>https://twitter.com/mapc</t>
  </si>
  <si>
    <t>https://twitter.com/csbishopfilm</t>
  </si>
  <si>
    <t>https://twitter.com/actionsprout</t>
  </si>
  <si>
    <t>https://twitter.com/upwell</t>
  </si>
  <si>
    <t>https://twitter.com/a_thorities</t>
  </si>
  <si>
    <t>https://twitter.com/therulesorg</t>
  </si>
  <si>
    <t>https://twitter.com/media_cloud</t>
  </si>
  <si>
    <t>https://twitter.com/firstdraftnews</t>
  </si>
  <si>
    <t>https://twitter.com/gianlucasgueo</t>
  </si>
  <si>
    <t>https://twitter.com/codeforpdx</t>
  </si>
  <si>
    <t>https://twitter.com/codeformke</t>
  </si>
  <si>
    <t>https://twitter.com/pahlkadot</t>
  </si>
  <si>
    <t>https://twitter.com/popdemoc</t>
  </si>
  <si>
    <t>https://twitter.com/lisamwitter</t>
  </si>
  <si>
    <t>https://twitter.com/apoliticalco</t>
  </si>
  <si>
    <t>https://twitter.com/codeforaus</t>
  </si>
  <si>
    <t>https://twitter.com/gqmagazine</t>
  </si>
  <si>
    <t>https://twitter.com/colinmegill</t>
  </si>
  <si>
    <t>https://twitter.com/petermacleod</t>
  </si>
  <si>
    <t>https://twitter.com/alexisgoldstein</t>
  </si>
  <si>
    <t>https://twitter.com/strikedebt</t>
  </si>
  <si>
    <t>https://twitter.com/0debtzone</t>
  </si>
  <si>
    <t>https://twitter.com/senwarren</t>
  </si>
  <si>
    <t>https://twitter.com/ewarren</t>
  </si>
  <si>
    <t>https://twitter.com/sensherrodbrown</t>
  </si>
  <si>
    <t>https://twitter.com/repjayapal</t>
  </si>
  <si>
    <t>wernert_man
@Volker_Straub @buergerrat_de @dfarrell_ucd
@kiernanmargaret @CaldwellLouise
@OliverEscobar @ajwillshire @alanjrenwick
@GrahamAllenMPX @Davidvanrey @ClaudiaChwalisz
@landemore @G1000org @jfishkin
@NGruen1 @vonderleyen @EmmanuelMacron
@TheProgressives @jo_leinen @TimmermansEU
@katarinabarley @IratxeGarper @SkaKeller
@europeangreens @bueti @vestager
@AnnaMariaCB @julienfouchet1 @emmyzen
@voiceseurope @AndrewAtter @julie4nw
@thomasbrake @mikegalsworthy @AuroraBlogspot
@16MillionRising @Europarl_EN @catoleonard
@theeumans @OliverPaasch @Neal_Compass
@CitizAssembly @ulrikeguerot @EuDemLab
@SabineSasse @marcobuelow There
is a high demand for knowledge
about deliberative democracy across
the globe. So @CaldwellLouise was
invited to New York @CivicHall
@PBProject to speak about her experiences
in the Irish @CitizAssembly #DemocracyBeyondElections
Great keynote of her! https://t.co/FTHSOPqQxo</t>
  </si>
  <si>
    <t xml:space="preserve">pbproject
</t>
  </si>
  <si>
    <t xml:space="preserve">marcobuelow
</t>
  </si>
  <si>
    <t xml:space="preserve">sabinesasse
</t>
  </si>
  <si>
    <t xml:space="preserve">eudemlab
</t>
  </si>
  <si>
    <t xml:space="preserve">ulrikeguerot
</t>
  </si>
  <si>
    <t xml:space="preserve">citizassembly
</t>
  </si>
  <si>
    <t xml:space="preserve">neal_compass
</t>
  </si>
  <si>
    <t xml:space="preserve">oliverpaasch
</t>
  </si>
  <si>
    <t xml:space="preserve">theeumans
</t>
  </si>
  <si>
    <t xml:space="preserve">catoleonard
</t>
  </si>
  <si>
    <t xml:space="preserve">europarl_en
</t>
  </si>
  <si>
    <t xml:space="preserve">16millionrising
</t>
  </si>
  <si>
    <t xml:space="preserve">aurorablogspot
</t>
  </si>
  <si>
    <t xml:space="preserve">mikegalsworthy
</t>
  </si>
  <si>
    <t xml:space="preserve">thomasbrake
</t>
  </si>
  <si>
    <t xml:space="preserve">julie4nw
</t>
  </si>
  <si>
    <t xml:space="preserve">andrewatter
</t>
  </si>
  <si>
    <t xml:space="preserve">voiceseurope
</t>
  </si>
  <si>
    <t xml:space="preserve">emmyzen
</t>
  </si>
  <si>
    <t xml:space="preserve">julienfouchet1
</t>
  </si>
  <si>
    <t xml:space="preserve">annamariacb
</t>
  </si>
  <si>
    <t xml:space="preserve">vestager
</t>
  </si>
  <si>
    <t xml:space="preserve">bueti
</t>
  </si>
  <si>
    <t xml:space="preserve">europeangreens
</t>
  </si>
  <si>
    <t xml:space="preserve">skakeller
</t>
  </si>
  <si>
    <t xml:space="preserve">iratxegarper
</t>
  </si>
  <si>
    <t xml:space="preserve">katarinabarley
</t>
  </si>
  <si>
    <t xml:space="preserve">timmermanseu
</t>
  </si>
  <si>
    <t xml:space="preserve">jo_leinen
</t>
  </si>
  <si>
    <t xml:space="preserve">theprogressives
</t>
  </si>
  <si>
    <t xml:space="preserve">emmanuelmacron
</t>
  </si>
  <si>
    <t xml:space="preserve">vonderleyen
</t>
  </si>
  <si>
    <t xml:space="preserve">ngruen1
</t>
  </si>
  <si>
    <t xml:space="preserve">jfishkin
</t>
  </si>
  <si>
    <t xml:space="preserve">g1000org
</t>
  </si>
  <si>
    <t xml:space="preserve">landemore
</t>
  </si>
  <si>
    <t xml:space="preserve">claudiachwalisz
</t>
  </si>
  <si>
    <t xml:space="preserve">davidvanrey
</t>
  </si>
  <si>
    <t xml:space="preserve">grahamallenmpx
</t>
  </si>
  <si>
    <t>shohta112233
RT @884_info: ☆明日の舞台✨☆ ミュージカル『Little
Women～若草物語～』 ［福岡］福岡市民会館 10/5 12:00開演
https://t.co/CoHCJnbZj3 https://t.co/nh518x1taR
https://t.co/nJWT…</t>
  </si>
  <si>
    <t>884_info
☆明日の舞台✨☆ ミュージカル『Little Women～若草物語～』
［福岡］福岡市民会館 10/6 12:00開演〈大千穐楽〉 https://t.co/CoHCJnbZj3
https://t.co/nh518x1taR https://t.co/nJWThVnxtm</t>
  </si>
  <si>
    <t>natuki_suzu
RT @884_info: ☆明日の舞台✨☆ ミュージカル『Little
Women～若草物語～』 ［福岡］福岡市民会館 10/5 12:00開演
https://t.co/CoHCJnbZj3 https://t.co/nh518x1taR
https://t.co/nJWT…</t>
  </si>
  <si>
    <t>askthemppf
RT @CivicHall: Say hello to @ForgeOrganizing,
a new online publication focusing
on organizing strategy and practice,
founded by @bkettenrin…</t>
  </si>
  <si>
    <t>forgeorganizing
RT @CivicHall: Say hello to @ForgeOrganizing,
a new online publication focusing
on organizing strategy and practice,
founded by @bkettenrin…</t>
  </si>
  <si>
    <t>civichall
RT @civictechguide: Take a look
at the remodeled Civic Tech Graveyard,
where you can pay your respects
to 50 projects that are no longer
wi…</t>
  </si>
  <si>
    <t>nyccouncilmatic
RT @CivicHall: Say hello to @ForgeOrganizing,
a new online publication focusing
on organizing strategy and practice,
founded by @bkettenrin…</t>
  </si>
  <si>
    <t>emendlow
RT @CivicHall: Say hello to @ForgeOrganizing,
a new online publication focusing
on organizing strategy and practice,
founded by @bkettenrin…</t>
  </si>
  <si>
    <t>akrolikowski
Looking for one of the most comprehensive
inventories of #civic #tech #tools
and #initiatives? @CivicHall has
a Field Guide for you... https://t.co/fRdld45cIl</t>
  </si>
  <si>
    <t>megadumbgenius
RT @CivicHall: Say hello to @ForgeOrganizing,
a new online publication focusing
on organizing strategy and practice,
founded by @bkettenrin…</t>
  </si>
  <si>
    <t>janhartman
RT @dangillmor: The "Civic Tech
Field Guide" -- a great compendium
of civic tech tools and project.
https://t.co/OH2YZdhgOn from @CivicHall</t>
  </si>
  <si>
    <t>dangillmor
The "Civic Tech Field Guide" --
a great compendium of civic tech
tools and project. https://t.co/OH2YZdhgOn
from @CivicHall</t>
  </si>
  <si>
    <t>brandstrat
RT @dangillmor: The "Civic Tech
Field Guide" -- a great compendium
of civic tech tools and project.
https://t.co/OH2YZdhgOn from @CivicHall</t>
  </si>
  <si>
    <t>tlyczko
RT @dangillmor: The "Civic Tech
Field Guide" -- a great compendium
of civic tech tools and project.
https://t.co/OH2YZdhgOn from @CivicHall</t>
  </si>
  <si>
    <t>snm55_6_4
RT @884_info: ☆明日の舞台✨☆ ミュージカル『Little
Women～若草物語～』 ［福岡］福岡市民会館 10/5 12:00開演
https://t.co/CoHCJnbZj3 https://t.co/nh518x1taR
https://t.co/nJWT…</t>
  </si>
  <si>
    <t>motorious_tv
RT @motorious_tv: @nycbigapps @CivicHall
@ubuntu @UbuntuBot2075 @Canonical
@NOAASatellites @HopStopNYC @HopStop
@ViaMichelin @AMD @linuxfou…</t>
  </si>
  <si>
    <t xml:space="preserve">adsksimulation
</t>
  </si>
  <si>
    <t xml:space="preserve">hotimportnights
</t>
  </si>
  <si>
    <t xml:space="preserve">essenmotorshow
</t>
  </si>
  <si>
    <t xml:space="preserve">semamembers
</t>
  </si>
  <si>
    <t xml:space="preserve">semasan
</t>
  </si>
  <si>
    <t xml:space="preserve">siemensusa
</t>
  </si>
  <si>
    <t xml:space="preserve">developcovisint
</t>
  </si>
  <si>
    <t xml:space="preserve">nycmwbealli
</t>
  </si>
  <si>
    <t xml:space="preserve">nycmwbe
</t>
  </si>
  <si>
    <t xml:space="preserve">mmtconline
</t>
  </si>
  <si>
    <t xml:space="preserve">sapariba
</t>
  </si>
  <si>
    <t xml:space="preserve">gm
</t>
  </si>
  <si>
    <t xml:space="preserve">palm
</t>
  </si>
  <si>
    <t xml:space="preserve">delphiauto
</t>
  </si>
  <si>
    <t xml:space="preserve">mobilee_group
</t>
  </si>
  <si>
    <t xml:space="preserve">freescale
</t>
  </si>
  <si>
    <t xml:space="preserve">nsfsbir
</t>
  </si>
  <si>
    <t xml:space="preserve">nyc_dot
</t>
  </si>
  <si>
    <t xml:space="preserve">nysdmv
</t>
  </si>
  <si>
    <t xml:space="preserve">usdot
</t>
  </si>
  <si>
    <t xml:space="preserve">secretaryfoxx
</t>
  </si>
  <si>
    <t xml:space="preserve">ibmblockchain
</t>
  </si>
  <si>
    <t xml:space="preserve">redhatpartners
</t>
  </si>
  <si>
    <t xml:space="preserve">linuxfoundation
</t>
  </si>
  <si>
    <t>lchski
Don’t want to shape too much, but
great prior art includes: - https://t.co/FEZh6GBpFd
by @cydharrell (including the bevy
of awesome links) - https://t.co/l1YDI9HqB9
from @CivicHall - https://t.co/mkwj7HIIGD
by @JoshData (here, too, all the
links!)</t>
  </si>
  <si>
    <t xml:space="preserve">joshdata
</t>
  </si>
  <si>
    <t xml:space="preserve">cydharrell
</t>
  </si>
  <si>
    <t xml:space="preserve">amd
</t>
  </si>
  <si>
    <t>ubuntubot2075
RT @motorious_tv: @nycbigapps @CivicHall
@ubuntu @UbuntuBot2075 @Canonical
@NOAASatellites @HopStopNYC @HopStop
@ViaMichelin @AMD @linuxfou…</t>
  </si>
  <si>
    <t xml:space="preserve">viamichelin
</t>
  </si>
  <si>
    <t xml:space="preserve">hopstop
</t>
  </si>
  <si>
    <t xml:space="preserve">hopstopnyc
</t>
  </si>
  <si>
    <t xml:space="preserve">noaasatellites
</t>
  </si>
  <si>
    <t xml:space="preserve">canonical
</t>
  </si>
  <si>
    <t xml:space="preserve">ubuntu
</t>
  </si>
  <si>
    <t xml:space="preserve">nycbigapps
</t>
  </si>
  <si>
    <t>spark_radio_dc
RT @CivicHall: #Apply The 2020
@codeforamerica Summit, which is
taking place in Washington DC March
11-13, is now accepting talk and
panel…</t>
  </si>
  <si>
    <t>codeforamerica
RT @codeformke: For those interested
in getting more background on @codeforamerica
and what led @pahlkadot to be the
catalyst for this orga…</t>
  </si>
  <si>
    <t>tomofu_0208
RT @884_info: ☆明日の舞台✨☆ ミュージカル『Little
Women～若草物語～』 ［福岡］福岡市民会館 10/6 12:00開演〈大千穐楽〉
https://t.co/CoHCJnbZj3 https://t.co/nh518x1taR
https://t.c…</t>
  </si>
  <si>
    <t>dwilliams1001
RT @CivicHall: Say hello to @ForgeOrganizing,
a new online publication focusing
on organizing strategy and practice,
founded by @bkettenrin…</t>
  </si>
  <si>
    <t>kiernanmargaret
RT @WernerT_Man: @Volker_Straub
@buergerrat_de @dfarrell_ucd @kiernanmargaret
@CaldwellLouise @OliverEscobar
@ajwillshire @alanjrenwick @Gr…</t>
  </si>
  <si>
    <t xml:space="preserve">gr
</t>
  </si>
  <si>
    <t xml:space="preserve">alanjrenwick
</t>
  </si>
  <si>
    <t xml:space="preserve">ajwillshire
</t>
  </si>
  <si>
    <t xml:space="preserve">oliverescobar
</t>
  </si>
  <si>
    <t xml:space="preserve">caldwelllouise
</t>
  </si>
  <si>
    <t xml:space="preserve">dfarrell_ucd
</t>
  </si>
  <si>
    <t xml:space="preserve">buergerrat_de
</t>
  </si>
  <si>
    <t xml:space="preserve">volker_straub
</t>
  </si>
  <si>
    <t>theworldweare
RT @_Narrative: What would durable
#NarrativeTech infrastructure look
like? How do we build it together.
Join us @CivicHall to talk about
i…</t>
  </si>
  <si>
    <t>_narrative
New York people: 2 events coming
that take on narrative from different
directions. ONE: @CivicHall is
hosting a meetup on Narrative Tech
infrastructure today (in 90 minutes!).
Here you go: https://t.co/0PdyBIDUZt</t>
  </si>
  <si>
    <t>antirobust
@ctbeiser new analytics tools that
enable media organizations to track
metrics more precisely remains
an underrated force in all of this
https://t.co/PQJvUrnxdB</t>
  </si>
  <si>
    <t xml:space="preserve">ctbeiser
</t>
  </si>
  <si>
    <t>tacticalyuppie
RT @antirobust: @ctbeiser new analytics
tools that enable media organizations
to track metrics more precisely
remains an underrated force i…</t>
  </si>
  <si>
    <t>arida_civichall
&amp;lt;配付終了のお知らせ　紀文ホール講演会　西川ヘレン「家族愛、ささえ愛、見守り愛、励まし愛」&amp;gt;
こちらの整理券は好評につき配付終了いたしました。</t>
  </si>
  <si>
    <t>disciplesofetsy
A Timeline of Civic Tech Tells
a #datadriven Story of the Field
This post is a summary of the research
we presented atThe Impacts of Civic
Tech Conference2019 at the OECD
in Paris, F .. https://t.co/RbcHYtxZiJ
https://t.co/vb3FsYTaFj</t>
  </si>
  <si>
    <t>sagarvishnoi
RT @CivicHall: Say hello to @womencivictech,
a new community organized by Phone2Action
of “women who are passionate about
the power of tech…</t>
  </si>
  <si>
    <t>womencivictech
RT @CivicHall: A civic tech acquisition;
social media news consumers; and
more on the latest edition of #FirstPost,
a digest of news and an…</t>
  </si>
  <si>
    <t>twofoursevecars
247 Cars on time, every time. Download
the app https://t.co/kHapuMTdfI
or book online https://t.co/01uxMgpouf
#wolverhampton #wolves #wwfc #wolverhampton
#civichall #marilynmanson #wolf
#wolflove #walsall #letters #post
#green #red #black #box #westmidlands
#townhall #live #smile https://t.co/XvqEJcmWtt</t>
  </si>
  <si>
    <t>codeforall
RT @CivicHall: #Apply The 2020
@codeforamerica Summit, which is
taking place in Washington DC March
11-13, is now accepting talk and
panel…</t>
  </si>
  <si>
    <t>pdmcn_leeds
Personalities in Action meets next
week. Come along to the Civic Hall
if you’re interested in getting
involved, speaking to some other
service users, and having a catch
up about things. :) #Leeds #civichall
#personalitiesinaction #personalitydisorder
#MentalHealthAwareness https://t.co/VIZrBfvTq1</t>
  </si>
  <si>
    <t>josiemasseyux
RT @CivicHall: #Apply The 2020
@codeforamerica Summit, which is
taking place in Washington DC March
11-13, is now accepting talk and
panel…</t>
  </si>
  <si>
    <t>worldifnews
First Post: Future Investments
| Civicist - Civicist https://t.co/YPzdJbtRKr</t>
  </si>
  <si>
    <t>mstem
RT @civictechguide: Our first city
page is _xD83D__xDDFD_ New York City, curated
by @CivicHall: https://t.co/UQzfIeuFSN</t>
  </si>
  <si>
    <t>civictechguide
We're lucky to have @aschrock chronicling
the first ten years of @codeforamerica.
To many more! https://t.co/jlzMbBN5fk</t>
  </si>
  <si>
    <t>rebcruz
RT @CivicHall: #InTheLoop #Apply
The @SierraClub is looking to hire
a director of digital strategies.
https://t.co/73BKCPCHJ2 https://t.co…</t>
  </si>
  <si>
    <t xml:space="preserve">sierraclub
</t>
  </si>
  <si>
    <t>p2173
RT @civictechguide: Our first city
page is _xD83D__xDDFD_ New York City, curated
by @CivicHall: https://t.co/UQzfIeuFSN</t>
  </si>
  <si>
    <t>youthgovern
RT @civictechguide: Our first city
page is _xD83D__xDDFD_ New York City, curated
by @CivicHall: https://t.co/UQzfIeuFSN</t>
  </si>
  <si>
    <t>rep19women
It's all in the data. How state
and local govs can ask the right
questions. Hear from #civictech
expert Beth Blauer. @VoteRunLead
@biblauer #TechForGood @CivicHall
https://t.co/YdoEQDvruF</t>
  </si>
  <si>
    <t xml:space="preserve">voterunlead
</t>
  </si>
  <si>
    <t>erhardt
Reporting on the #PublicInterestTech
University Network convening at
@Georgetown earlier this week,
@Mlsif covers our grant at @OlinCollege
and others and offers some pointed
reflections and questions for the
future of the PIT-UN effort. https://t.co/LzaH6Rzbfb</t>
  </si>
  <si>
    <t>olincollege
RT @erhardt: Reporting on the #PublicInterestTech
University Network convening at
@Georgetown earlier this week,
@Mlsif covers our grant at…</t>
  </si>
  <si>
    <t>mlsif
New from @aschrock on @civicist
- "Code for America at 10: Reflections
on a Decade of Tech-Driven Engagement"
https://t.co/RvPWqoIxbA #civictech</t>
  </si>
  <si>
    <t xml:space="preserve">georgetown
</t>
  </si>
  <si>
    <t>waterbuck1
#lightnightleeds2019 #Civichall
https://t.co/6LPhfW55ZB</t>
  </si>
  <si>
    <t>bostonannemarie
RT @erhardt: Reporting on the #PublicInterestTech
University Network convening at
@Georgetown earlier this week,
@Mlsif covers our grant at…</t>
  </si>
  <si>
    <t>sdaitzman
RT @erhardt: Reporting on the #PublicInterestTech
University Network convening at
@Georgetown earlier this week,
@Mlsif covers our grant at…</t>
  </si>
  <si>
    <t>myqntm
RT @meowtree: Don't forget to sign
up for Ethical Data 101 for civic
tech orgs (with me as your friendly
facilitator). Happening @CivicHall…</t>
  </si>
  <si>
    <t>meowtree
RT @veroviews: DON'T MISS OUT!
@meowtree is doing an Ethical Data
Practices 101 2-day course at Civic
Hall (in NYC) on Oct 29-30. #responsi…</t>
  </si>
  <si>
    <t>dmeganr
RT @Rep19Women: It's all in the
data. How state and local govs
can ask the right questions. Hear
from #civictech expert Beth Blauer.
@VoteR…</t>
  </si>
  <si>
    <t xml:space="preserve">voter
</t>
  </si>
  <si>
    <t xml:space="preserve">biblauer
</t>
  </si>
  <si>
    <t>elias_me_em
RT @JoeSaidSo: I'm excited to be
joining @NTENorg's NYC chapter
as a co-organizer! Join us for
our next event on Tuesday, October
15, 6-8pm…</t>
  </si>
  <si>
    <t xml:space="preserve">ntenorg
</t>
  </si>
  <si>
    <t>joesaidso
I'm excited to be joining @NTENorg's
NYC chapter as a co-organizer!
Join us for our next event on Tuesday,
October 15, 6-8pm at @CivicHall
https://t.co/FfLWGEIowC #501techNYC
#NPtech</t>
  </si>
  <si>
    <t>bee_nerd
@JoeSaidSo @NTENorg @CivicHall
Welcome! @NTENorg Tech clubs are
such a great community!</t>
  </si>
  <si>
    <t>perfectsin77
@CivicHall @verizon @nycmedialab
#cancelverizon</t>
  </si>
  <si>
    <t xml:space="preserve">nycmedialab
</t>
  </si>
  <si>
    <t xml:space="preserve">verizon
</t>
  </si>
  <si>
    <t>gothenelle
RT @NonstickVic: #RaveyBaby _xD83D__xDC76__xD83D__xDC83__xD83D__xDE01_
#LightNightLeeds2019 #CivicHall
#milleniumsquareleeds @LightNightLeeds
https://t.co/vJQrYqDc0f</t>
  </si>
  <si>
    <t>lightnightleeds
RT @NonstickVic: #RaveyBaby _xD83D__xDC76__xD83D__xDC83__xD83D__xDE01_
#LightNightLeeds2019 #CivicHall
#milleniumsquareleeds @LightNightLeeds
https://t.co/vJQrYqDc0f</t>
  </si>
  <si>
    <t>nonstickvic
#RaveyBaby _xD83D__xDC76__xD83D__xDC83__xD83D__xDE01_ #LightNightLeeds2019
#CivicHall #milleniumsquareleeds
@LightNightLeeds https://t.co/vJQrYqDc0f</t>
  </si>
  <si>
    <t>annequinton
RT @NonstickVic: #RaveyBaby _xD83D__xDC76__xD83D__xDC83__xD83D__xDE01_
#LightNightLeeds2019 #CivicHall
#milleniumsquareleeds @LightNightLeeds
https://t.co/vJQrYqDc0f</t>
  </si>
  <si>
    <t>irenesandrad
@VisitLeeds #Yorkshire The 2nd
night of #LeedsLightNight -my favourite
was the #CivicHall. All the #cafes
#restaurants #shops #Cathedral
#bars #museums #galleries, etc.
open, so very crowded but great
for the city's commerce :-) https://t.co/RGdN0xkd1c</t>
  </si>
  <si>
    <t xml:space="preserve">visitleeds
</t>
  </si>
  <si>
    <t>drcpunk
RT @CivicHall: Join Forums Civic
Hall as they host @haroldfeld of
@publicknowledge , @facebook staff,
and others in discussion about
plat…</t>
  </si>
  <si>
    <t xml:space="preserve">facebook
</t>
  </si>
  <si>
    <t xml:space="preserve">publicknowledge
</t>
  </si>
  <si>
    <t>haroldfeld
RT @CivicHall: Join Forums Civic
Hall as they host @haroldfeld of
@publicknowledge , @facebook staff,
and others in discussion about
plat…</t>
  </si>
  <si>
    <t>sbadalich
@DrDesmondPatton @Mlsif @CivicHall
Any CH members who would like to
have their app reviewed?</t>
  </si>
  <si>
    <t xml:space="preserve">drdesmondpatton
</t>
  </si>
  <si>
    <t>alexkavtar
#civichall #სამოქალაქო #დარბაზი
https://t.co/1u4d26vzYr</t>
  </si>
  <si>
    <t>nacky12
Autumn kabuki in Civic Hall. It's
rare! we can take photo session.
MC was my dear sis. #kabuki #kinshu
#civichall #Bunkyoku #Tokyo #photosession
#Nakamuraya https://t.co/bzVDYEwM3l</t>
  </si>
  <si>
    <t>latonero
RT @veroviews: DON'T MISS OUT!
@meowtree is doing an Ethical Data
Practices 101 2-day course at Civic
Hall (in NYC) on Oct 29-30. #responsi…</t>
  </si>
  <si>
    <t>veroviews
RT @MERLTech: Course on Ethical
Data coming up in NYC on Oct 29-30
at @CivicHall #MERLTech https://t.co/oDapSv8vFW</t>
  </si>
  <si>
    <t>clroutcomes
RT @veroviews: DON'T MISS OUT!
@meowtree is doing an Ethical Data
Practices 101 2-day course at Civic
Hall (in NYC) on Oct 29-30. #responsi…</t>
  </si>
  <si>
    <t>giuliowolfe
RT @veroviews: DON'T MISS OUT!
@meowtree is doing an Ethical Data
Practices 101 2-day course at Civic
Hall (in NYC) on Oct 29-30. #responsi…</t>
  </si>
  <si>
    <t>dalgoso
RT @veroviews: DON'T MISS OUT!
@meowtree is doing an Ethical Data
Practices 101 2-day course at Civic
Hall (in NYC) on Oct 29-30. #responsi…</t>
  </si>
  <si>
    <t>bonniesychiu
RT @veroviews: DON'T MISS OUT!
@meowtree is doing an Ethical Data
Practices 101 2-day course at Civic
Hall (in NYC) on Oct 29-30. #responsi…</t>
  </si>
  <si>
    <t>engnroom
Iran _xD83C__xDDEE__xD83C__xDDF7_ by @aslnoozdah - https://t.co/DL9DU6fdSA
Chile _xD83C__xDDE8__xD83C__xDDF1_ by @auskahareli &amp;amp;
@ciudadania_i - https://t.co/m5VrpvvEJX
NYC _xD83D__xDDFD_ by @CivicHall - https://t.co/u9KY7ICoDw</t>
  </si>
  <si>
    <t xml:space="preserve">ciudadania_i
</t>
  </si>
  <si>
    <t xml:space="preserve">auskahareli
</t>
  </si>
  <si>
    <t xml:space="preserve">aslnoozdah
</t>
  </si>
  <si>
    <t>merltech
Course on Ethical Data coming up
in NYC on Oct 29-30 at @CivicHall
#MERLTech https://t.co/oDapSv8vFW</t>
  </si>
  <si>
    <t>chrislrobert
RT @veroviews: DON'T MISS OUT!
@meowtree is doing an Ethical Data
Practices 101 2-day course at Civic
Hall (in NYC) on Oct 29-30. #responsi…</t>
  </si>
  <si>
    <t>ymacpherson
RT @veroviews: DON'T MISS OUT!
@meowtree is doing an Ethical Data
Practices 101 2-day course at Civic
Hall (in NYC) on Oct 29-30. #responsi…</t>
  </si>
  <si>
    <t>niknak_19
RT @CivicHall: Join this webinar
with @biblauer, Ex. Director and
Founder of the @civicimpact_jhu,
on 10/23 about how a commanding
use of d…</t>
  </si>
  <si>
    <t>civicimpact_jhu
RT @CivicHall: Join this webinar
with @biblauer, Ex. Director and
Founder of the @civicimpact_jhu,
on 10/23 about how a commanding
use of d…</t>
  </si>
  <si>
    <t>hayduke
RT @rachelannyes: Hooray! #narrativetech
case studies up @_Narrative. Thanks
to @CivicHall. Check out uses of
tech to support narrative c…</t>
  </si>
  <si>
    <t>rachelannyes
@csbishopfilm @_Narrative @CivicHall
@firstdraftnews @media_cloud @TheRulesOrg
@A_THORITIES @upwell @ActionSprout
Yep! Thanks for the correction.</t>
  </si>
  <si>
    <t>idreamofpiepics
It may not last &amp;amp; it can leave
a bit of a mess but wow how beautiful
can #Autumn be. Colour in profusion
can be found where you least expect
it. #Photography #Wirral #Seasons
#Bebington #CivicHall #colour @WirralTweets
https://t.co/O0qGu1yqNI</t>
  </si>
  <si>
    <t xml:space="preserve">wirraltweets
</t>
  </si>
  <si>
    <t>lovelywirral
RT @Idreamofpiepics: It may not
last &amp;amp; it can leave a bit of
a mess but wow how beautiful can
#Autumn be. Colour in profusion
can be found…</t>
  </si>
  <si>
    <t>saqib_shabbir
RT @CivicHall: Ethical data management
for non-profits and mission driven
organizations. Come take this in-depth
course on how to responsib…</t>
  </si>
  <si>
    <t>musicisnowuk
RT @Idreamofpiepics: It may not
last &amp;amp; it can leave a bit of
a mess but wow how beautiful can
#Autumn be. Colour in profusion
can be found…</t>
  </si>
  <si>
    <t>radioairenews
Leeds Lord Mayor, Eileen Taylor
starts off the honorary Leeds United
event at the #CivicHall. She tells
guests she hopes the club will
make their rightful return to the
Premier League. @LUFC https://t.co/NpiF6AhV9Y</t>
  </si>
  <si>
    <t xml:space="preserve">lufc
</t>
  </si>
  <si>
    <t>ppolitics
Heartened that @aschrock, in @Civicist
piece today on @CodeForAmerica,
highlights the 2010 work of Civic
Commons and Open Plans on tools
for city governments: https://t.co/PT1yUXOtxK
Still an opportunity in #civictech
for a customizable toolkit of libre,
open-source shareware.</t>
  </si>
  <si>
    <t xml:space="preserve">civicist
</t>
  </si>
  <si>
    <t>aschrock
RT @Mlsif: New from @aschrock on
@civicist - "Code for America at
10: Reflections on a Decade of
Tech-Driven Engagement" https://t.co/RvPWq…</t>
  </si>
  <si>
    <t>hypercortex
RT @aschrock: In a piece for @CivicHall
out today I reflect on the first
decade of @codeforamerica. How
have their organizational experimen…</t>
  </si>
  <si>
    <t>code4ca
RT @aschrock: In a piece for @CivicHall
out today I reflect on the first
decade of @codeforamerica. How
have their organizational experimen…</t>
  </si>
  <si>
    <t>mapc
RT @aschrock: In a piece for @CivicHall
out today I reflect on the first
decade of @codeforamerica. How
have their organizational experimen…</t>
  </si>
  <si>
    <t>csbishopfilm
@rachelannyes @_Narrative @CivicHall
@firstdraftnews @media_cloud @TheRulesOrg
@A_THORITIES @upwell @ActionSprout
awesome! can you fix MediaCloud
info? We are in Cambridge at MIT</t>
  </si>
  <si>
    <t xml:space="preserve">actionsprout
</t>
  </si>
  <si>
    <t xml:space="preserve">upwell
</t>
  </si>
  <si>
    <t xml:space="preserve">a_thorities
</t>
  </si>
  <si>
    <t>therulesorg
RT @rachelannyes: Hooray! #narrativetech
case studies up @_Narrative. Thanks
to @CivicHall. Check out uses of
tech to support narrative c…</t>
  </si>
  <si>
    <t xml:space="preserve">media_cloud
</t>
  </si>
  <si>
    <t xml:space="preserve">firstdraftnews
</t>
  </si>
  <si>
    <t>gianlucasgueo
This is the #CivicTech Field Guide
- a crowdsourced, global collection
of civic tech tools and projects
https://t.co/cxHm7Ns4C6</t>
  </si>
  <si>
    <t>codeforpdx
RT @codeformke: For those interested
in getting more background on @codeforamerica
and what led @pahlkadot to be the
catalyst for this orga…</t>
  </si>
  <si>
    <t>codeformke
For those interested in getting
more background on @codeforamerica
and what led @pahlkadot to be the
catalyst for this organization
and this sort of work around the
country: https://t.co/FthyX6eTJT</t>
  </si>
  <si>
    <t xml:space="preserve">pahlkadot
</t>
  </si>
  <si>
    <t xml:space="preserve">popdemoc
</t>
  </si>
  <si>
    <t>lisamwitter
Very excited about this! Looking
forward to being part of this community
for @apoliticalco. Thanks @CivicHall.
https://t.co/AQVsKpOy0g</t>
  </si>
  <si>
    <t xml:space="preserve">apoliticalco
</t>
  </si>
  <si>
    <t>codeforaus
We’re excited to be the curators
of the Civic Tech Field Guide here
in Australia. Have a project that’s
missing from the directory? Let
us know so we can add it in! We’re
excited to see our corner of the
civic tech world grow! @civictechguide
#CivicTech https://t.co/pDYVnQoJE2</t>
  </si>
  <si>
    <t xml:space="preserve">gqmagazine
</t>
  </si>
  <si>
    <t>colinmegill
@petermacleod All you have to do
is occupy Parliament for a few
weeks, the results get taken more
seriously _xD83D__xDE42_ Taiwan as exception
proves rule... My most recent thoughts
here: https://t.co/YRC1fTOLrk</t>
  </si>
  <si>
    <t>petermacleod
RT @colinmegill: @petermacleod
All you have to do is occupy Parliament
for a few weeks, the results get
taken more seriously _xD83D__xDE42_ Taiwan
as ex…</t>
  </si>
  <si>
    <t>alexisgoldstein
@RepJayapal @SenSherrodBrown @ewarren
@SenWarren Organizing by @0debtzone
@strikedebt is what brought us
to this moment. Former students
of #4profits who found each other,
fought together, mass submitted
borrower defense applications.
Many of them are still awaiting
debt cancellation. We owe them.
https://t.co/NlBCJEfLis</t>
  </si>
  <si>
    <t xml:space="preserve">strikedebt
</t>
  </si>
  <si>
    <t>0debtzone
RT @alexisgoldstein: @RepJayapal
@SenSherrodBrown @ewarren @SenWarren
Organizing by @0debtzone @strikedebt
is what brought us to this momen…</t>
  </si>
  <si>
    <t xml:space="preserve">senwarren
</t>
  </si>
  <si>
    <t xml:space="preserve">ewarren
</t>
  </si>
  <si>
    <t xml:space="preserve">sensherrodbrown
</t>
  </si>
  <si>
    <t xml:space="preserve">repjayapal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</si>
  <si>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</si>
  <si>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</si>
  <si>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</si>
  <si>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</si>
  <si>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</si>
  <si>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</si>
  <si>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</si>
  <si>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</si>
  <si>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</si>
  <si>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</si>
  <si>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</si>
  <si>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</si>
  <si>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</si>
  <si>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</si>
  <si>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</si>
  <si>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</si>
  <si>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</si>
  <si>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</si>
  <si>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</si>
  <si>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</si>
  <si>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</si>
  <si>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</si>
  <si>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</si>
  <si>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</si>
  <si>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</si>
  <si>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</si>
  <si>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</si>
  <si>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</si>
  <si>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</si>
  <si>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</si>
  <si>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</si>
  <si>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</si>
  <si>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</si>
  <si>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</si>
  <si>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</si>
  <si>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</si>
  <si>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</si>
  <si>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</si>
  <si>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</si>
  <si>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</si>
  <si>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</si>
  <si>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</si>
  <si>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</si>
  <si>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</si>
  <si>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</si>
  <si>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</si>
  <si>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</si>
  <si>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</si>
  <si>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</si>
  <si>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</si>
  <si>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</si>
  <si>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</si>
  <si>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</si>
  <si>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</si>
  <si>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</si>
  <si>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</si>
  <si>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</si>
  <si>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</si>
  <si>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</si>
  <si>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</si>
  <si>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</si>
  <si>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</si>
  <si>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</si>
  <si>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</si>
  <si>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</si>
  <si>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</si>
  <si>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</si>
  <si>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</si>
  <si>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</si>
  <si>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</si>
  <si>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</si>
  <si>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</si>
  <si>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https://www.tohostage.com/littlewomen/index.html</t>
  </si>
  <si>
    <t>https://fukuoka-civichall.jp/event/%e3%83%aa%e3%83%88%e3%83%ab-%e3%82%a6%e3%82%a3%e3%83%a1%e3%83%b3%e8%8b%a5%e8%8d%89%e7%89%a9%e8%aa%9e</t>
  </si>
  <si>
    <t>Entire Graph Count</t>
  </si>
  <si>
    <t>Top URLs in Tweet in G1</t>
  </si>
  <si>
    <t>Top URLs in Tweet in G2</t>
  </si>
  <si>
    <t>G1 Count</t>
  </si>
  <si>
    <t>Top URLs in Tweet in G3</t>
  </si>
  <si>
    <t>G2 Count</t>
  </si>
  <si>
    <t>https://www.transit.dot.gov/funding/smartroute-systems-jeff-larson</t>
  </si>
  <si>
    <t>https://patents.justia.com/patent/20020169882</t>
  </si>
  <si>
    <t>Top URLs in Tweet in G4</t>
  </si>
  <si>
    <t>G3 Count</t>
  </si>
  <si>
    <t>Top URLs in Tweet in G5</t>
  </si>
  <si>
    <t>G4 Count</t>
  </si>
  <si>
    <t>https://civictech.guide/iran/</t>
  </si>
  <si>
    <t>https://civictech.guide/chile/</t>
  </si>
  <si>
    <t>Top URLs in Tweet in G6</t>
  </si>
  <si>
    <t>G5 Count</t>
  </si>
  <si>
    <t>Top URLs in Tweet in G7</t>
  </si>
  <si>
    <t>G6 Count</t>
  </si>
  <si>
    <t>http://247-247.net/download-app/</t>
  </si>
  <si>
    <t>https://book.autocab.net/36088</t>
  </si>
  <si>
    <t>Top URLs in Tweet in G8</t>
  </si>
  <si>
    <t>G7 Count</t>
  </si>
  <si>
    <t>Top URLs in Tweet in G9</t>
  </si>
  <si>
    <t>G8 Count</t>
  </si>
  <si>
    <t>https://www.hakataza.co.jp/sp/lineup/201910/littlewomen/index.php</t>
  </si>
  <si>
    <t>Top URLs in Tweet in G10</t>
  </si>
  <si>
    <t>G9 Count</t>
  </si>
  <si>
    <t>G10 Count</t>
  </si>
  <si>
    <t>Top URLs in Tweet</t>
  </si>
  <si>
    <t>https://civictech.guide/ https://www.eventbrite.com/e/ethical-data-practices-101-tickets-73174315347 https://www.eventbrite.com/e/who-should-make-the-rules-the-question-of-platform-regulation-tickets-75178199017 https://nycmedialab.org/verizon-5g-retail https://chm.tbe.taleo.net/chm01/ats/careers/v2/viewRequisition?org=SIERRACLUB&amp;cws=39&amp;rid=1392 https://www.gq.com/story/debt-collective-union-organizing https://civichall.org/civicist/future-investments/ https://civichall.org/civicist/tipping-the-scales/ https://www.2020census.gov/ https://twitter.com/MERLTech/status/1184118299518480384</t>
  </si>
  <si>
    <t>https://civichall.org/civicist/code-america-10-reflections-decade-tech-driven-engagement/ https://civictech.guide/nyc/ https://civictech.guide/australia/ https://civictech.guide/graveyard/ https://okt.to/32pyqf https://civictech.guide/ https://civichall.org/civicist/future-investments/</t>
  </si>
  <si>
    <t>https://twitter.com/veroviews/status/1183850162046820354 https://civichall.org/eventbrite-event/ethical-data-practices-101/ https://civictech.guide/iran/ https://civictech.guide/chile/ https://civictech.guide/nyc/</t>
  </si>
  <si>
    <t>https://www.eventbrite.com/e/narrative-tech-meet-up-building-infrastructure-tickets-74625443711 https://narrativeinitiative.org/resource/narrative-technology-case-studies/</t>
  </si>
  <si>
    <t>https://eplus.jp/sf/detail/3089080001-P0030001P021001 https://www.city.arida.lg.jp/kurashi/sportsbunka/bunka/1000905/1000907.html https://civichall.org/civicist/how-civic-tech-has-evolved-over-the-last-25-years/ http://247-247.net/download-app/ https://book.autocab.net/36088 https://civichall.org/civicist/future-investments/?utm_source=dlvr.it&amp;utm_medium=twitter https://www.facebook.com/371003420295880/posts/480004119395809?sfns=mo https://www.instagram.com/p/B3oWMatAlDI/?igshid=xx9jeg82t0xl</t>
  </si>
  <si>
    <t>Top Domains in Tweet in Entire Graph</t>
  </si>
  <si>
    <t>tohostage.com</t>
  </si>
  <si>
    <t>fukuoka-civichall.jp</t>
  </si>
  <si>
    <t>medium.com</t>
  </si>
  <si>
    <t>co.jp</t>
  </si>
  <si>
    <t>Top Domains in Tweet in G1</t>
  </si>
  <si>
    <t>Top Domains in Tweet in G2</t>
  </si>
  <si>
    <t>Top Domains in Tweet in G3</t>
  </si>
  <si>
    <t>dot.gov</t>
  </si>
  <si>
    <t>justia.com</t>
  </si>
  <si>
    <t>Top Domains in Tweet in G4</t>
  </si>
  <si>
    <t>Top Domains in Tweet in G5</t>
  </si>
  <si>
    <t>Top Domains in Tweet in G6</t>
  </si>
  <si>
    <t>Top Domains in Tweet in G7</t>
  </si>
  <si>
    <t>247-247.net</t>
  </si>
  <si>
    <t>autocab.net</t>
  </si>
  <si>
    <t>Top Domains in Tweet in G8</t>
  </si>
  <si>
    <t>Top Domains in Tweet in G9</t>
  </si>
  <si>
    <t>Top Domains in Tweet in G10</t>
  </si>
  <si>
    <t>Top Domains in Tweet</t>
  </si>
  <si>
    <t>eventbrite.com civictech.guide twitter.com civichall.org nycmedialab.org taleo.net gq.com 2020census.gov codeforamerica.org womenincivictech.com</t>
  </si>
  <si>
    <t>civictech.guide civichall.org okt.to</t>
  </si>
  <si>
    <t>civictech.guide twitter.com civichall.org</t>
  </si>
  <si>
    <t>eventbrite.com narrativeinitiative.org</t>
  </si>
  <si>
    <t>civichall.org eplus.jp lg.jp 247-247.net autocab.net facebook.com instagram.com</t>
  </si>
  <si>
    <t>medium.com civictech.guide</t>
  </si>
  <si>
    <t>Top Hashtags in Tweet in Entire Graph</t>
  </si>
  <si>
    <t>lightnightleeds2019</t>
  </si>
  <si>
    <t>raveybaby</t>
  </si>
  <si>
    <t>milleniumsquareleeds</t>
  </si>
  <si>
    <t>Top Hashtags in Tweet in G1</t>
  </si>
  <si>
    <t>Top Hashtags in Tweet in G2</t>
  </si>
  <si>
    <t>techforgood</t>
  </si>
  <si>
    <t>intheloop</t>
  </si>
  <si>
    <t>Top Hashtags in Tweet in G3</t>
  </si>
  <si>
    <t>Top Hashtags in Tweet in G4</t>
  </si>
  <si>
    <t>Top Hashtags in Tweet in G5</t>
  </si>
  <si>
    <t>responsible_data</t>
  </si>
  <si>
    <t>data</t>
  </si>
  <si>
    <t>nyc</t>
  </si>
  <si>
    <t>responsibledata</t>
  </si>
  <si>
    <t>ethics</t>
  </si>
  <si>
    <t>Top Hashtags in Tweet in G6</t>
  </si>
  <si>
    <t>Top Hashtags in Tweet in G7</t>
  </si>
  <si>
    <t>紀文ホール</t>
  </si>
  <si>
    <t>wolverhampton</t>
  </si>
  <si>
    <t>დარბაზი</t>
  </si>
  <si>
    <t>コンサート</t>
  </si>
  <si>
    <t>北海道歌旅座</t>
  </si>
  <si>
    <t>グリーンブック</t>
  </si>
  <si>
    <t>有田市</t>
  </si>
  <si>
    <t>wolves</t>
  </si>
  <si>
    <t>Top Hashtags in Tweet in G8</t>
  </si>
  <si>
    <t>Top Hashtags in Tweet in G9</t>
  </si>
  <si>
    <t>Top Hashtags in Tweet in G10</t>
  </si>
  <si>
    <t>photography</t>
  </si>
  <si>
    <t>wirral</t>
  </si>
  <si>
    <t>seasons</t>
  </si>
  <si>
    <t>bebington</t>
  </si>
  <si>
    <t>colour</t>
  </si>
  <si>
    <t>Top Hashtags in Tweet</t>
  </si>
  <si>
    <t>civictech firstpost apply techforgood intheloop 5gretailchallenge icymi 2020census cfasummit narrativetech</t>
  </si>
  <si>
    <t>civictech apply publicinteresttech firstpost cfasummit</t>
  </si>
  <si>
    <t>merltech responsible_data data nyc responsibledata ethics</t>
  </si>
  <si>
    <t>civichall 紀文ホール wolverhampton დარბაზი コンサート 北海道歌旅座 グリーンブック 有田市 datadriven wolves</t>
  </si>
  <si>
    <t>Top Words in Tweet in Entire Graph</t>
  </si>
  <si>
    <t>Words in Sentiment List#1: Positive</t>
  </si>
  <si>
    <t>Words in Sentiment List#2: Negative</t>
  </si>
  <si>
    <t>Words in Sentiment List#3: Angry/Violent</t>
  </si>
  <si>
    <t>Non-categorized Words</t>
  </si>
  <si>
    <t>Total Words</t>
  </si>
  <si>
    <t>civic</t>
  </si>
  <si>
    <t>tech</t>
  </si>
  <si>
    <t>new</t>
  </si>
  <si>
    <t>Top Words in Tweet in G1</t>
  </si>
  <si>
    <t>Top Words in Tweet in G2</t>
  </si>
  <si>
    <t>join</t>
  </si>
  <si>
    <t>hello</t>
  </si>
  <si>
    <t>#civictech</t>
  </si>
  <si>
    <t>online</t>
  </si>
  <si>
    <t>10</t>
  </si>
  <si>
    <t>Top Words in Tweet in G3</t>
  </si>
  <si>
    <t>Top Words in Tweet in G4</t>
  </si>
  <si>
    <t>first</t>
  </si>
  <si>
    <t>more</t>
  </si>
  <si>
    <t>Top Words in Tweet in G5</t>
  </si>
  <si>
    <t>ethical</t>
  </si>
  <si>
    <t>101</t>
  </si>
  <si>
    <t>oct</t>
  </si>
  <si>
    <t>29</t>
  </si>
  <si>
    <t>30</t>
  </si>
  <si>
    <t>course</t>
  </si>
  <si>
    <t>Top Words in Tweet in G6</t>
  </si>
  <si>
    <t>#narrativetech</t>
  </si>
  <si>
    <t>narrative</t>
  </si>
  <si>
    <t>thanks</t>
  </si>
  <si>
    <t>Top Words in Tweet in G7</t>
  </si>
  <si>
    <t>#civichall</t>
  </si>
  <si>
    <t>lt</t>
  </si>
  <si>
    <t>gt</t>
  </si>
  <si>
    <t>日</t>
  </si>
  <si>
    <t>紀文ホール講演会</t>
  </si>
  <si>
    <t>西川ヘレン</t>
  </si>
  <si>
    <t>家族愛</t>
  </si>
  <si>
    <t>ささえ愛</t>
  </si>
  <si>
    <t>見守り愛</t>
  </si>
  <si>
    <t>Top Words in Tweet in G8</t>
  </si>
  <si>
    <t>organizing</t>
  </si>
  <si>
    <t>brought</t>
  </si>
  <si>
    <t>Top Words in Tweet in G9</t>
  </si>
  <si>
    <t>明日の舞台</t>
  </si>
  <si>
    <t>ミュージカル</t>
  </si>
  <si>
    <t>little</t>
  </si>
  <si>
    <t>women</t>
  </si>
  <si>
    <t>若草物語</t>
  </si>
  <si>
    <t>福岡</t>
  </si>
  <si>
    <t>福岡市民会館</t>
  </si>
  <si>
    <t>12</t>
  </si>
  <si>
    <t>00開演</t>
  </si>
  <si>
    <t>Top Words in Tweet in G10</t>
  </si>
  <si>
    <t>last</t>
  </si>
  <si>
    <t>leave</t>
  </si>
  <si>
    <t>bit</t>
  </si>
  <si>
    <t>mess</t>
  </si>
  <si>
    <t>wow</t>
  </si>
  <si>
    <t>beautiful</t>
  </si>
  <si>
    <t>#autumn</t>
  </si>
  <si>
    <t>profusion</t>
  </si>
  <si>
    <t>found</t>
  </si>
  <si>
    <t>Top Words in Tweet</t>
  </si>
  <si>
    <t>caldwelllouise volker_straub buergerrat_de dfarrell_ucd kiernanmargaret oliverescobar ajwillshire alanjrenwick citizassembly</t>
  </si>
  <si>
    <t>civichall civic tech new join data hello #civictech online 10</t>
  </si>
  <si>
    <t>nycbigapps ubuntu hopstop viamichelin civichall ubuntubot2075 canonical noaasatellites hopstopnyc amd</t>
  </si>
  <si>
    <t>civichall codeforamerica city tech first civic aschrock more new #civictech</t>
  </si>
  <si>
    <t>ethical data 101 civic meowtree nyc oct 29 30 course</t>
  </si>
  <si>
    <t>civichall _narrative #narrativetech narrative thanks tech firstdraftnews media_cloud therulesorg a_thorities</t>
  </si>
  <si>
    <t>#civichall lt gt civic 日 紀文ホール講演会 西川ヘレン 家族愛 ささえ愛 見守り愛</t>
  </si>
  <si>
    <t>repjayapal sensherrodbrown ewarren senwarren organizing 0debtzone strikedebt brought</t>
  </si>
  <si>
    <t>明日の舞台 ミュージカル little women 若草物語 福岡 福岡市民会館 10 12 00開演</t>
  </si>
  <si>
    <t>last leave bit mess wow beautiful #autumn colour profusion found</t>
  </si>
  <si>
    <t>#raveybaby #lightnightleeds2019 #civichall #milleniumsquareleeds lightnightleeds nonstickvic</t>
  </si>
  <si>
    <t>ctbeiser new analytics tools enable media organizations track metrics more</t>
  </si>
  <si>
    <t>links</t>
  </si>
  <si>
    <t>petermacleod occupy parliament few weeks results taken more seriously taiwan</t>
  </si>
  <si>
    <t>leeds</t>
  </si>
  <si>
    <t>Top Word Pairs in Tweet in Entire Graph</t>
  </si>
  <si>
    <t>civic,tech</t>
  </si>
  <si>
    <t>ethical,data</t>
  </si>
  <si>
    <t>civic,hall</t>
  </si>
  <si>
    <t>oct,29</t>
  </si>
  <si>
    <t>29,30</t>
  </si>
  <si>
    <t>nyc,oct</t>
  </si>
  <si>
    <t>day,course</t>
  </si>
  <si>
    <t>miss,out</t>
  </si>
  <si>
    <t>out,meowtree</t>
  </si>
  <si>
    <t>meowtree,doing</t>
  </si>
  <si>
    <t>Top Word Pairs in Tweet in G1</t>
  </si>
  <si>
    <t>volker_straub,buergerrat_de</t>
  </si>
  <si>
    <t>buergerrat_de,dfarrell_ucd</t>
  </si>
  <si>
    <t>dfarrell_ucd,kiernanmargaret</t>
  </si>
  <si>
    <t>kiernanmargaret,caldwelllouise</t>
  </si>
  <si>
    <t>caldwelllouise,oliverescobar</t>
  </si>
  <si>
    <t>oliverescobar,ajwillshire</t>
  </si>
  <si>
    <t>ajwillshire,alanjrenwick</t>
  </si>
  <si>
    <t>Top Word Pairs in Tweet in G2</t>
  </si>
  <si>
    <t>civichall,hello</t>
  </si>
  <si>
    <t>hello,forgeorganizing</t>
  </si>
  <si>
    <t>forgeorganizing,new</t>
  </si>
  <si>
    <t>new,online</t>
  </si>
  <si>
    <t>online,publication</t>
  </si>
  <si>
    <t>publication,focusing</t>
  </si>
  <si>
    <t>focusing,organizing</t>
  </si>
  <si>
    <t>organizing,strategy</t>
  </si>
  <si>
    <t>strategy,practice</t>
  </si>
  <si>
    <t>Top Word Pairs in Tweet in G3</t>
  </si>
  <si>
    <t>nycbigapps,civichall</t>
  </si>
  <si>
    <t>civichall,ubuntu</t>
  </si>
  <si>
    <t>ubuntu,ubuntubot2075</t>
  </si>
  <si>
    <t>ubuntubot2075,canonical</t>
  </si>
  <si>
    <t>canonical,noaasatellites</t>
  </si>
  <si>
    <t>noaasatellites,hopstopnyc</t>
  </si>
  <si>
    <t>hopstopnyc,hopstop</t>
  </si>
  <si>
    <t>hopstop,viamichelin</t>
  </si>
  <si>
    <t>viamichelin,amd</t>
  </si>
  <si>
    <t>motorious_tv,nycbigapps</t>
  </si>
  <si>
    <t>Top Word Pairs in Tweet in G4</t>
  </si>
  <si>
    <t>first,city</t>
  </si>
  <si>
    <t>city,page</t>
  </si>
  <si>
    <t>page,new</t>
  </si>
  <si>
    <t>new,york</t>
  </si>
  <si>
    <t>york,city</t>
  </si>
  <si>
    <t>city,curated</t>
  </si>
  <si>
    <t>curated,civichall</t>
  </si>
  <si>
    <t>civichall,#apply</t>
  </si>
  <si>
    <t>#apply,2020</t>
  </si>
  <si>
    <t>Top Word Pairs in Tweet in G5</t>
  </si>
  <si>
    <t>doing,ethical</t>
  </si>
  <si>
    <t>data,practices</t>
  </si>
  <si>
    <t>practices,101</t>
  </si>
  <si>
    <t>Top Word Pairs in Tweet in G6</t>
  </si>
  <si>
    <t>firstdraftnews,media_cloud</t>
  </si>
  <si>
    <t>media_cloud,therulesorg</t>
  </si>
  <si>
    <t>therulesorg,a_thorities</t>
  </si>
  <si>
    <t>a_thorities,upwell</t>
  </si>
  <si>
    <t>upwell,actionsprout</t>
  </si>
  <si>
    <t>hooray,#narrativetech</t>
  </si>
  <si>
    <t>#narrativetech,case</t>
  </si>
  <si>
    <t>case,studies</t>
  </si>
  <si>
    <t>studies,up</t>
  </si>
  <si>
    <t>up,_narrative</t>
  </si>
  <si>
    <t>Top Word Pairs in Tweet in G7</t>
  </si>
  <si>
    <t>紀文ホール講演会,西川ヘレン</t>
  </si>
  <si>
    <t>西川ヘレン,家族愛</t>
  </si>
  <si>
    <t>家族愛,ささえ愛</t>
  </si>
  <si>
    <t>ささえ愛,見守り愛</t>
  </si>
  <si>
    <t>本日より有田市民会館窓口にて入場整理券を配付しております,お1人2枚まで</t>
  </si>
  <si>
    <t>日,映画会</t>
  </si>
  <si>
    <t>Top Word Pairs in Tweet in G8</t>
  </si>
  <si>
    <t>repjayapal,sensherrodbrown</t>
  </si>
  <si>
    <t>sensherrodbrown,ewarren</t>
  </si>
  <si>
    <t>ewarren,senwarren</t>
  </si>
  <si>
    <t>senwarren,organizing</t>
  </si>
  <si>
    <t>organizing,0debtzone</t>
  </si>
  <si>
    <t>0debtzone,strikedebt</t>
  </si>
  <si>
    <t>strikedebt,brought</t>
  </si>
  <si>
    <t>Top Word Pairs in Tweet in G9</t>
  </si>
  <si>
    <t>明日の舞台,ミュージカル</t>
  </si>
  <si>
    <t>ミュージカル,little</t>
  </si>
  <si>
    <t>little,women</t>
  </si>
  <si>
    <t>women,若草物語</t>
  </si>
  <si>
    <t>若草物語,福岡</t>
  </si>
  <si>
    <t>福岡,福岡市民会館</t>
  </si>
  <si>
    <t>福岡市民会館,10</t>
  </si>
  <si>
    <t>12,00開演</t>
  </si>
  <si>
    <t>884_info,明日の舞台</t>
  </si>
  <si>
    <t>10,5</t>
  </si>
  <si>
    <t>Top Word Pairs in Tweet in G10</t>
  </si>
  <si>
    <t>last,leave</t>
  </si>
  <si>
    <t>leave,bit</t>
  </si>
  <si>
    <t>bit,mess</t>
  </si>
  <si>
    <t>mess,wow</t>
  </si>
  <si>
    <t>wow,beautiful</t>
  </si>
  <si>
    <t>beautiful,#autumn</t>
  </si>
  <si>
    <t>#autumn,colour</t>
  </si>
  <si>
    <t>colour,profusion</t>
  </si>
  <si>
    <t>profusion,found</t>
  </si>
  <si>
    <t>idreamofpiepics,last</t>
  </si>
  <si>
    <t>Top Word Pairs in Tweet</t>
  </si>
  <si>
    <t>volker_straub,buergerrat_de  buergerrat_de,dfarrell_ucd  dfarrell_ucd,kiernanmargaret  kiernanmargaret,caldwelllouise  caldwelllouise,oliverescobar  oliverescobar,ajwillshire  ajwillshire,alanjrenwick</t>
  </si>
  <si>
    <t>civic,tech  civichall,hello  hello,forgeorganizing  forgeorganizing,new  new,online  online,publication  publication,focusing  focusing,organizing  organizing,strategy  strategy,practice</t>
  </si>
  <si>
    <t>nycbigapps,civichall  civichall,ubuntu  ubuntu,ubuntubot2075  ubuntubot2075,canonical  canonical,noaasatellites  noaasatellites,hopstopnyc  hopstopnyc,hopstop  hopstop,viamichelin  viamichelin,amd  motorious_tv,nycbigapps</t>
  </si>
  <si>
    <t>civic,tech  first,city  city,page  page,new  new,york  york,city  city,curated  curated,civichall  civichall,#apply  #apply,2020</t>
  </si>
  <si>
    <t>ethical,data  oct,29  29,30  nyc,oct  miss,out  out,meowtree  meowtree,doing  doing,ethical  data,practices  practices,101</t>
  </si>
  <si>
    <t>firstdraftnews,media_cloud  media_cloud,therulesorg  therulesorg,a_thorities  a_thorities,upwell  upwell,actionsprout  hooray,#narrativetech  #narrativetech,case  case,studies  studies,up  up,_narrative</t>
  </si>
  <si>
    <t>紀文ホール講演会,西川ヘレン  西川ヘレン,家族愛  家族愛,ささえ愛  ささえ愛,見守り愛  本日より有田市民会館窓口にて入場整理券を配付しております,お1人2枚まで  日,映画会  civic,tech  civic,hall</t>
  </si>
  <si>
    <t>repjayapal,sensherrodbrown  sensherrodbrown,ewarren  ewarren,senwarren  senwarren,organizing  organizing,0debtzone  0debtzone,strikedebt  strikedebt,brought</t>
  </si>
  <si>
    <t>明日の舞台,ミュージカル  ミュージカル,little  little,women  women,若草物語  若草物語,福岡  福岡,福岡市民会館  福岡市民会館,10  12,00開演  884_info,明日の舞台  10,5</t>
  </si>
  <si>
    <t>last,leave  leave,bit  bit,mess  mess,wow  wow,beautiful  beautiful,#autumn  #autumn,colour  colour,profusion  profusion,found  idreamofpiepics,last</t>
  </si>
  <si>
    <t>#raveybaby,#lightnightleeds2019  #lightnightleeds2019,#civichall  #civichall,#milleniumsquareleeds  #milleniumsquareleeds,lightnightleeds  nonstickvic,#raveybaby</t>
  </si>
  <si>
    <t>ctbeiser,new  new,analytics  analytics,tools  tools,enable  enable,media  media,organizations  organizations,track  track,metrics  metrics,more  more,precisely</t>
  </si>
  <si>
    <t>petermacleod,occupy  occupy,parliament  parliament,few  few,weeks  weeks,results  results,taken  taken,more  more,seriously  seriously,taiwan</t>
  </si>
  <si>
    <t>Top Replied-To in Entire Graph</t>
  </si>
  <si>
    <t>Top Mentioned in Entire Graph</t>
  </si>
  <si>
    <t>bkettenrin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</si>
  <si>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</si>
  <si>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</si>
  <si>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</si>
  <si>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</si>
  <si>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</si>
  <si>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</si>
  <si>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</si>
  <si>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</si>
  <si>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</si>
  <si>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</si>
  <si>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</si>
  <si>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</si>
  <si>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</si>
  <si>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</si>
  <si>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</si>
  <si>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</si>
  <si>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</si>
  <si>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</si>
  <si>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</si>
  <si>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</si>
  <si>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</si>
  <si>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civichall joesaidso</t>
  </si>
  <si>
    <t>csbishopfilm rachelannyes</t>
  </si>
  <si>
    <t>Top Mentioned in Tweet</t>
  </si>
  <si>
    <t>buergerrat_de dfarrell_ucd kiernanmargaret caldwelllouise oliverescobar ajwillshire alanjrenwick wernert_man volker_straub gr</t>
  </si>
  <si>
    <t>civichall forgeorganizing bkettenrin civictechguide ntenorg verizon nycmedialab facebook biblauer womencivictech</t>
  </si>
  <si>
    <t>civichall ubuntu ubuntubot2075 canonical noaasatellites hopstopnyc hopstop viamichelin amd motorious_tv</t>
  </si>
  <si>
    <t>civichall codeforamerica aschrock mlsif civictechguide georgetown pahlkadot civicist erhardt codeformke</t>
  </si>
  <si>
    <t>meowtree veroviews civichall merltech aslnoozdah auskahareli ciudadania_i</t>
  </si>
  <si>
    <t>civichall _narrative firstdraftnews media_cloud therulesorg a_thorities upwell actionsprout rachelannyes</t>
  </si>
  <si>
    <t>sensherrodbrown ewarren senwarren 0debtzone strikedebt alexisgoldstein repjayapal</t>
  </si>
  <si>
    <t>idreamofpiepics wirraltweets</t>
  </si>
  <si>
    <t>lightnightleeds nonstickvic</t>
  </si>
  <si>
    <t>antirobust ctbeiser</t>
  </si>
  <si>
    <t>cydharrell civichall joshdata</t>
  </si>
  <si>
    <t>colinmegill petermacleod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</si>
  <si>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</si>
  <si>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</si>
  <si>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</si>
  <si>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</si>
  <si>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</si>
  <si>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</si>
  <si>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</si>
  <si>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</si>
  <si>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</si>
  <si>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</si>
  <si>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</si>
  <si>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</si>
  <si>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aurorablogspot emmyzen andrewatter julie4nw voiceseurope dfarrell_ucd bueti wernert_man mikegalsworthy theprogressives</t>
  </si>
  <si>
    <t>dwilliams1001 sierraclub verizon gqmagazine rebcruz tlyczko janhartman elias_me_em haroldfeld drcpunk</t>
  </si>
  <si>
    <t>motorious_tv nyc_dot linuxfoundation ubuntubot2075 gm mmtconline redhatpartners sapariba noaasatellites freescale</t>
  </si>
  <si>
    <t>mapc gianlucasgueo aschrock p2173 codeforpdx ppolitics mstem codeforamerica mlsif pahlkadot</t>
  </si>
  <si>
    <t>meowtree ciudadania_i giuliowolfe dalgoso engnroom aslnoozdah latonero bonniesychiu myqntm merltech</t>
  </si>
  <si>
    <t>rachelannyes theworldweare therulesorg hayduke firstdraftnews upwell csbishopfilm actionsprout _narrative media_cloud</t>
  </si>
  <si>
    <t>worldifnews waterbuck1 nacky12 disciplesofetsy pdmcn_leeds arida_civichall twofoursevecars alexkavtar</t>
  </si>
  <si>
    <t>strikedebt repjayapal alexisgoldstein sensherrodbrown ewarren senwarren 0debtzone</t>
  </si>
  <si>
    <t>natuki_suzu snm55_6_4 tomofu_0208 shohta112233 884_info</t>
  </si>
  <si>
    <t>wirraltweets musicisnowuk lovelywirral idreamofpiepics</t>
  </si>
  <si>
    <t>annequinton gothenelle lightnightleeds nonstickvic</t>
  </si>
  <si>
    <t>tacticalyuppie ctbeiser antirobust</t>
  </si>
  <si>
    <t>cydharrell joshdata lchski</t>
  </si>
  <si>
    <t>lufc radioairenews</t>
  </si>
  <si>
    <t>visitleeds irenesandrad</t>
  </si>
  <si>
    <t>Top URLs in Tweet by Count</t>
  </si>
  <si>
    <t>https://www.eventbrite.com/e/who-should-make-the-rules-the-question-of-platform-regulation-tickets-75178199017 https://nycmedialab.org/verizon-5g-retail https://www.eventbrite.com/e/ethical-data-practices-101-tickets-73174315347 https://www.gq.com/story/debt-collective-union-organizing https://forgeorganizing.org/ https://twitter.com/aschrock/status/1184841161828995073 https://docs.google.com/forms/d/18DldEplZKdZPTYG7SxnCgW_3wszHWCFrbACTptMul_A/viewform?edit_requested=true https://chm.tbe.taleo.net/chm01/ats/careers/v2/viewRequisition?org=SIERRACLUB&amp;cws=39&amp;rid=1392 https://civictechfield.wpengine.com/ https://twitter.com/johnpaulfarmer/status/1182345752225472513</t>
  </si>
  <si>
    <t>https://www.city.arida.lg.jp/kurashi/sportsbunka/bunka/1000905/1000907.html https://eplus.jp/sf/detail/3089080001-P0030001P021001</t>
  </si>
  <si>
    <t>https://civichall.org/civicist/code-america-10-reflections-decade-tech-driven-engagement/ https://civictech.guide/graveyard/ https://civictech.guide/nyc/</t>
  </si>
  <si>
    <t>https://twitter.com/veroviews/status/1183850162046820354 https://civichall.org/eventbrite-event/ethical-data-practices-101/</t>
  </si>
  <si>
    <t>https://twitter.com/civichall/status/1177327305926021130 https://twitter.com/civictechguide/status/1174674995995402240</t>
  </si>
  <si>
    <t>Top URLs in Tweet by Salience</t>
  </si>
  <si>
    <t>Top Domains in Tweet by Count</t>
  </si>
  <si>
    <t>eventbrite.com civichall.org twitter.com nycmedialab.org gq.com forgeorganizing.org google.com taleo.net wpengine.com civictech.guide</t>
  </si>
  <si>
    <t>lg.jp eplus.jp</t>
  </si>
  <si>
    <t>civictech.guide civichall.org</t>
  </si>
  <si>
    <t>twitter.com civichall.org</t>
  </si>
  <si>
    <t>Top Domains in Tweet by Salience</t>
  </si>
  <si>
    <t>civichall.org civictech.guide</t>
  </si>
  <si>
    <t>Top Hashtags in Tweet by Count</t>
  </si>
  <si>
    <t>civictech firstpost 5gretailchallenge apply icymi civicist narrativetech intheloop techforgood cfasummit</t>
  </si>
  <si>
    <t>cfasummit apply</t>
  </si>
  <si>
    <t>紀文ホール グリーンブック 有田市 コンサート 北海道歌旅座</t>
  </si>
  <si>
    <t>wolverhampton wolves wwfc civichall marilynmanson wolf wolflove walsall letters post</t>
  </si>
  <si>
    <t>civichall დარბაზი სამოქალაქო</t>
  </si>
  <si>
    <t>merltech responsible_data data</t>
  </si>
  <si>
    <t>firstpost apply civictech</t>
  </si>
  <si>
    <t>Top Hashtags in Tweet by Salience</t>
  </si>
  <si>
    <t>グリーンブック 有田市 コンサート 北海道歌旅座 紀文ホール</t>
  </si>
  <si>
    <t>სამოქალაქო civichall დარბაზი</t>
  </si>
  <si>
    <t>Top Words in Tweet by Count</t>
  </si>
  <si>
    <t>caldwelllouise citizassembly volker_straub buergerrat_de dfarrell_ucd kiernanmargaret oliverescobar ajwillshire alanjrenwick grahamallenmpx</t>
  </si>
  <si>
    <t>884_info 明日の舞台 ミュージカル little women 若草物語 福岡 福岡市民会館 10 5</t>
  </si>
  <si>
    <t>hello forgeorganizing new online publication focusing organizing strategy practice founded</t>
  </si>
  <si>
    <t>civic data tech latest join 10 rsvp #civictech new management</t>
  </si>
  <si>
    <t>looking one comprehensive inventories #civic #tech #tools #initiatives field guide</t>
  </si>
  <si>
    <t>civic tech dangillmor field guide great compendium tools project</t>
  </si>
  <si>
    <t>civic tech field guide great compendium tools project</t>
  </si>
  <si>
    <t>nycbigapps ubuntu hopstop viamichelin ubuntubot2075 canonical noaasatellites hopstopnyc amd motorious_tv</t>
  </si>
  <si>
    <t>links don t want shape much great prior art includes</t>
  </si>
  <si>
    <t>motorious_tv nycbigapps ubuntu ubuntubot2075 canonical noaasatellites hopstopnyc hopstop viamichelin amd</t>
  </si>
  <si>
    <t>#apply 2020 codeforamerica summit taking place washington dc march 11</t>
  </si>
  <si>
    <t>more codeforamerica submit 2020 codeformke those interested getting background led</t>
  </si>
  <si>
    <t>884_info 明日の舞台 ミュージカル little women 若草物語 福岡 福岡市民会館 10 12</t>
  </si>
  <si>
    <t>wernert_man volker_straub buergerrat_de dfarrell_ucd kiernanmargaret caldwelllouise oliverescobar ajwillshire alanjrenwick gr</t>
  </si>
  <si>
    <t>_narrative durable #narrativetech infrastructure look build together join talk</t>
  </si>
  <si>
    <t>narrative infrastructure new york people 2 events coming take different</t>
  </si>
  <si>
    <t>antirobust ctbeiser new analytics tools enable media organizations track metrics</t>
  </si>
  <si>
    <t>lt gt 日 紀文ホール講演会 西川ヘレン 家族愛 ささえ愛 見守り愛 チケット販売中 北海道歌旅座</t>
  </si>
  <si>
    <t>civic tech timeline tells #datadriven story field post summary research</t>
  </si>
  <si>
    <t>hello womencivictech new community organized phone2action women passionate power tech</t>
  </si>
  <si>
    <t>tech news civic acquisition social media consumers more latest edition</t>
  </si>
  <si>
    <t>time #wolverhampton 247 cars download app book online #wolves #wwfc</t>
  </si>
  <si>
    <t>personalities action meets next week come along civic hall re</t>
  </si>
  <si>
    <t>civicist first post future investments</t>
  </si>
  <si>
    <t>city civictechguide first page new york curated</t>
  </si>
  <si>
    <t>first more civic tech news city lucky aschrock chronicling ten</t>
  </si>
  <si>
    <t>#intheloop #apply sierraclub looking hire director digital strategies</t>
  </si>
  <si>
    <t>data state local govs ask right questions hear #civictech expert</t>
  </si>
  <si>
    <t>reporting #publicinteresttech university network convening georgetown earlier week mlsif covers</t>
  </si>
  <si>
    <t>erhardt reporting #publicinteresttech university network convening georgetown earlier week mlsif</t>
  </si>
  <si>
    <t>new aschrock civicist code america 10 reflections decade tech driven</t>
  </si>
  <si>
    <t>#lightnightleeds2019 #civichall</t>
  </si>
  <si>
    <t>meowtree forget sign up ethical data 101 civic tech orgs</t>
  </si>
  <si>
    <t>ethical data 101 civic oct 29 30 veroviews miss out</t>
  </si>
  <si>
    <t>rep19women data state local govs ask right questions hear #civictech</t>
  </si>
  <si>
    <t>joesaidso excited joining ntenorg's nyc chapter co organizer join next</t>
  </si>
  <si>
    <t>excited joining ntenorg's nyc chapter co organizer join next event</t>
  </si>
  <si>
    <t>ntenorg joesaidso welcome tech clubs such great community</t>
  </si>
  <si>
    <t>verizon nycmedialab #cancelverizon</t>
  </si>
  <si>
    <t>nonstickvic #raveybaby #lightnightleeds2019 #civichall #milleniumsquareleeds lightnightleeds</t>
  </si>
  <si>
    <t>#raveybaby #lightnightleeds2019 #civichall #milleniumsquareleeds lightnightleeds</t>
  </si>
  <si>
    <t>visitleeds #yorkshire 2nd night #leedslightnight favourite #civichall #cafes #restaurants #shops</t>
  </si>
  <si>
    <t>join forums civic hall host haroldfeld publicknowledge facebook staff others</t>
  </si>
  <si>
    <t>drdesmondpatton mlsif ch members app reviewed</t>
  </si>
  <si>
    <t>#civichall #დარბაზი #სამოქალაქო</t>
  </si>
  <si>
    <t>autumn kabuki civic hall rare take photo session mc dear</t>
  </si>
  <si>
    <t>veroviews miss out meowtree doing ethical data practices 101 2</t>
  </si>
  <si>
    <t>course ethical data nyc oct 29 30 miss out meowtree</t>
  </si>
  <si>
    <t>meowtree ethical data 101 civic veroviews miss out doing practices</t>
  </si>
  <si>
    <t>iran aslnoozdah chile auskahareli ciudadania_i nyc meowtree forget sign up</t>
  </si>
  <si>
    <t>course ethical data coming up nyc oct 29 30 #merltech</t>
  </si>
  <si>
    <t>join webinar biblauer ex director founder civicimpact_jhu 10 23 commanding</t>
  </si>
  <si>
    <t>rachelannyes hooray #narrativetech case studies up _narrative thanks check out</t>
  </si>
  <si>
    <t>_narrative firstdraftnews media_cloud therulesorg a_thorities upwell actionsprout thanks csbishopfilm yep</t>
  </si>
  <si>
    <t>idreamofpiepics last leave bit mess wow beautiful #autumn colour profusion</t>
  </si>
  <si>
    <t>ethical data management non profits mission driven organizations come take</t>
  </si>
  <si>
    <t>leeds lord mayor eileen taylor starts honorary united event #civichall</t>
  </si>
  <si>
    <t>open heartened aschrock civicist piece today codeforamerica highlights 2010 work</t>
  </si>
  <si>
    <t>decade tech piece out today reflect first codeforamerica organizational experiments</t>
  </si>
  <si>
    <t>aschrock piece out today reflect first decade codeforamerica organizational experimen</t>
  </si>
  <si>
    <t>rachelannyes _narrative firstdraftnews media_cloud therulesorg a_thorities upwell actionsprout awesome fix</t>
  </si>
  <si>
    <t>#civictech field guide crowdsourced global collection civic tech tools projects</t>
  </si>
  <si>
    <t>more codeforamerica civic tech news city codeformke those interested getting</t>
  </si>
  <si>
    <t>those interested getting more background codeforamerica led pahlkadot catalyst organization</t>
  </si>
  <si>
    <t>apoliticalco very excited looking forward being part community thanks cool</t>
  </si>
  <si>
    <t>re excited civic tech curators field guide here australia project</t>
  </si>
  <si>
    <t>colinmegill petermacleod occupy parliament few weeks results taken more seriously</t>
  </si>
  <si>
    <t>repjayapal sensherrodbrown ewarren senwarren organizing 0debtzone strikedebt brought moment former</t>
  </si>
  <si>
    <t>alexisgoldstein repjayapal sensherrodbrown ewarren senwarren organizing 0debtzone strikedebt brought momen</t>
  </si>
  <si>
    <t>Top Words in Tweet by Salience</t>
  </si>
  <si>
    <t>6 大千穐楽 5 明日の舞台 ミュージカル little women 若草物語 福岡 福岡市民会館</t>
  </si>
  <si>
    <t>data 5g civic management news tech latest join 10 rsvp</t>
  </si>
  <si>
    <t>motorious_tv linuxfou linuxfoundation redhatpartners ibmblockchain secretaryfoxx usdot nysdmv nyc_dot nsfsbir</t>
  </si>
  <si>
    <t>submit codeformke those interested getting background led pahlkadot catalyst orga</t>
  </si>
  <si>
    <t>6 大千穐楽 5 884_info 明日の舞台 ミュージカル little women 若草物語 福岡</t>
  </si>
  <si>
    <t>narrative new york people 2 events coming take different directions</t>
  </si>
  <si>
    <t>日 映画会 紀文ホール講演会 西川ヘレン 家族愛 ささえ愛 見守り愛 チケット販売中 北海道歌旅座 時代</t>
  </si>
  <si>
    <t>news civic acquisition social media consumers more latest edition #firstpost</t>
  </si>
  <si>
    <t>news city first more civic tech lucky aschrock chronicling ten</t>
  </si>
  <si>
    <t>veroviews miss out meowtree doing practices 2 day course hall</t>
  </si>
  <si>
    <t>#სამოქალაქო #civichall #დარბაზი</t>
  </si>
  <si>
    <t>merltech coming up #merltech veroviews #responsi #responsible_data #data miss out</t>
  </si>
  <si>
    <t>veroviews miss out doing practices 2 day course hall nyc</t>
  </si>
  <si>
    <t>csbishopfilm yep correction hooray #narrativetech case studies up check out</t>
  </si>
  <si>
    <t>piece out today reflect first codeforamerica organizational experiments resulted largest</t>
  </si>
  <si>
    <t>news city more codeforamerica civic tech codeformke those interested getting</t>
  </si>
  <si>
    <t>very excited looking forward being part community thanks cool visual</t>
  </si>
  <si>
    <t>Top Word Pairs in Tweet by Count</t>
  </si>
  <si>
    <t>volker_straub,buergerrat_de  buergerrat_de,dfarrell_ucd  dfarrell_ucd,kiernanmargaret  kiernanmargaret,caldwelllouise  caldwelllouise,oliverescobar  oliverescobar,ajwillshire  ajwillshire,alanjrenwick  alanjrenwick,grahamallenmpx  grahamallenmpx,davidvanrey  davidvanrey,claudiachwalisz</t>
  </si>
  <si>
    <t>884_info,明日の舞台  明日の舞台,ミュージカル  ミュージカル,little  little,women  women,若草物語  若草物語,福岡  福岡,福岡市民会館  福岡市民会館,10  10,5  5,12</t>
  </si>
  <si>
    <t>明日の舞台,ミュージカル  ミュージカル,little  little,women  women,若草物語  若草物語,福岡  福岡,福岡市民会館  福岡市民会館,10  12,00開演  10,6  6,12</t>
  </si>
  <si>
    <t>civichall,hello  hello,forgeorganizing  forgeorganizing,new  new,online  online,publication  publication,focusing  focusing,organizing  organizing,strategy  strategy,practice  practice,founded</t>
  </si>
  <si>
    <t>civic,tech  more,latest  latest,edition  edition,#firstpost  #firstpost,digest  digest,news  news,analysis  analysis,#civictech  #civictech,world  ethical,data</t>
  </si>
  <si>
    <t>looking,one  one,comprehensive  comprehensive,inventories  inventories,#civic  #civic,#tech  #tech,#tools  #tools,#initiatives  #initiatives,civichall  civichall,field  field,guide</t>
  </si>
  <si>
    <t>civic,tech  dangillmor,civic  tech,field  field,guide  guide,great  great,compendium  compendium,civic  tech,tools  tools,project  project,civichall</t>
  </si>
  <si>
    <t>civic,tech  tech,field  field,guide  guide,great  great,compendium  compendium,civic  tech,tools  tools,project  project,civichall</t>
  </si>
  <si>
    <t>don,t  t,want  want,shape  shape,much  much,great  great,prior  prior,art  art,includes  includes,cydharrell  cydharrell,including</t>
  </si>
  <si>
    <t>motorious_tv,nycbigapps  nycbigapps,civichall  civichall,ubuntu  ubuntu,ubuntubot2075  ubuntubot2075,canonical  canonical,noaasatellites  noaasatellites,hopstopnyc  hopstopnyc,hopstop  hopstop,viamichelin  viamichelin,amd</t>
  </si>
  <si>
    <t>civichall,#apply  #apply,2020  2020,codeforamerica  codeforamerica,summit  summit,taking  taking,place  place,washington  washington,dc  dc,march  march,11</t>
  </si>
  <si>
    <t>codeformke,those  those,interested  interested,getting  getting,more  more,background  background,codeforamerica  codeforamerica,led  led,pahlkadot  pahlkadot,catalyst  catalyst,orga</t>
  </si>
  <si>
    <t>884_info,明日の舞台  明日の舞台,ミュージカル  ミュージカル,little  little,women  women,若草物語  若草物語,福岡  福岡,福岡市民会館  福岡市民会館,10  12,00開演  10,6</t>
  </si>
  <si>
    <t>wernert_man,volker_straub  volker_straub,buergerrat_de  buergerrat_de,dfarrell_ucd  dfarrell_ucd,kiernanmargaret  kiernanmargaret,caldwelllouise  caldwelllouise,oliverescobar  oliverescobar,ajwillshire  ajwillshire,alanjrenwick  alanjrenwick,gr</t>
  </si>
  <si>
    <t>_narrative,durable  durable,#narrativetech  #narrativetech,infrastructure  infrastructure,look  look,build  build,together  together,join  join,civichall  civichall,talk</t>
  </si>
  <si>
    <t>new,york  york,people  people,2  2,events  events,coming  coming,take  take,narrative  narrative,different  different,directions  directions,one</t>
  </si>
  <si>
    <t>antirobust,ctbeiser  ctbeiser,new  new,analytics  analytics,tools  tools,enable  enable,media  media,organizations  organizations,track  track,metrics  metrics,more</t>
  </si>
  <si>
    <t>紀文ホール講演会,西川ヘレン  西川ヘレン,家族愛  家族愛,ささえ愛  ささえ愛,見守り愛  日,映画会  本日より有田市民会館窓口にて入場整理券を配付しております,お1人2枚まで  lt,配付終了のお知らせ  配付終了のお知らせ,紀文ホール講演会  見守り愛,励まし愛  励まし愛,gt</t>
  </si>
  <si>
    <t>civic,tech  timeline,civic  tech,tells  tells,#datadriven  #datadriven,story  story,field  field,post  post,summary  summary,research  research,presented</t>
  </si>
  <si>
    <t>civichall,hello  hello,womencivictech  womencivictech,new  new,community  community,organized  organized,phone2action  phone2action,women  women,passionate  passionate,power  power,tech</t>
  </si>
  <si>
    <t>civichall,civic  civic,tech  tech,acquisition  acquisition,social  social,media  media,news  news,consumers  consumers,more  more,latest  latest,edition</t>
  </si>
  <si>
    <t>247,cars  cars,time  time,time  time,download  download,app  app,book  book,online  online,#wolverhampton  #wolverhampton,#wolves  #wolves,#wwfc</t>
  </si>
  <si>
    <t>personalities,action  action,meets  meets,next  next,week  week,come  come,along  along,civic  civic,hall  hall,re  re,interested</t>
  </si>
  <si>
    <t>first,post  post,future  future,investments  investments,civicist  civicist,civicist</t>
  </si>
  <si>
    <t>civictechguide,first  first,city  city,page  page,new  new,york  york,city  city,curated  curated,civichall</t>
  </si>
  <si>
    <t>civic,tech  lucky,aschrock  aschrock,chronicling  chronicling,first  first,ten  ten,years  years,codeforamerica  codeforamerica,many  many,more  take,look</t>
  </si>
  <si>
    <t>civichall,#intheloop  #intheloop,#apply  #apply,sierraclub  sierraclub,looking  looking,hire  hire,director  director,digital  digital,strategies</t>
  </si>
  <si>
    <t>data,state  state,local  local,govs  govs,ask  ask,right  right,questions  questions,hear  hear,#civictech  #civictech,expert  expert,beth</t>
  </si>
  <si>
    <t>reporting,#publicinteresttech  #publicinteresttech,university  university,network  network,convening  convening,georgetown  georgetown,earlier  earlier,week  week,mlsif  mlsif,covers  covers,grant</t>
  </si>
  <si>
    <t>erhardt,reporting  reporting,#publicinteresttech  #publicinteresttech,university  university,network  network,convening  convening,georgetown  georgetown,earlier  earlier,week  week,mlsif  mlsif,covers</t>
  </si>
  <si>
    <t>new,aschrock  aschrock,civicist  civicist,code  code,america  america,10  10,reflections  reflections,decade  decade,tech  tech,driven  driven,engagement</t>
  </si>
  <si>
    <t>#lightnightleeds2019,#civichall</t>
  </si>
  <si>
    <t>meowtree,forget  forget,sign  sign,up  up,ethical  ethical,data  data,101  101,civic  civic,tech  tech,orgs  orgs,friendly</t>
  </si>
  <si>
    <t>ethical,data  oct,29  29,30  veroviews,miss  miss,out  out,meowtree  meowtree,doing  doing,ethical  data,practices  practices,101</t>
  </si>
  <si>
    <t>rep19women,data  data,state  state,local  local,govs  govs,ask  ask,right  right,questions  questions,hear  hear,#civictech  #civictech,expert</t>
  </si>
  <si>
    <t>joesaidso,excited  excited,joining  joining,ntenorg's  ntenorg's,nyc  nyc,chapter  chapter,co  co,organizer  organizer,join  join,next  next,event</t>
  </si>
  <si>
    <t>excited,joining  joining,ntenorg's  ntenorg's,nyc  nyc,chapter  chapter,co  co,organizer  organizer,join  join,next  next,event  event,tuesday</t>
  </si>
  <si>
    <t>joesaidso,ntenorg  ntenorg,civichall  civichall,welcome  welcome,ntenorg  ntenorg,tech  tech,clubs  clubs,such  such,great  great,community</t>
  </si>
  <si>
    <t>civichall,verizon  verizon,nycmedialab  nycmedialab,#cancelverizon</t>
  </si>
  <si>
    <t>nonstickvic,#raveybaby  #raveybaby,#lightnightleeds2019  #lightnightleeds2019,#civichall  #civichall,#milleniumsquareleeds  #milleniumsquareleeds,lightnightleeds</t>
  </si>
  <si>
    <t>#raveybaby,#lightnightleeds2019  #lightnightleeds2019,#civichall  #civichall,#milleniumsquareleeds  #milleniumsquareleeds,lightnightleeds</t>
  </si>
  <si>
    <t>visitleeds,#yorkshire  #yorkshire,2nd  2nd,night  night,#leedslightnight  #leedslightnight,favourite  favourite,#civichall  #civichall,#cafes  #cafes,#restaurants  #restaurants,#shops  #shops,#cathedral</t>
  </si>
  <si>
    <t>civichall,join  join,forums  forums,civic  civic,hall  hall,host  host,haroldfeld  haroldfeld,publicknowledge  publicknowledge,facebook  facebook,staff  staff,others</t>
  </si>
  <si>
    <t>drdesmondpatton,mlsif  mlsif,civichall  civichall,ch  ch,members  members,app  app,reviewed</t>
  </si>
  <si>
    <t>#civichall,#სამოქალაქო  #სამოქალაქო,#დარბაზი  #დარბაზი,#civichall</t>
  </si>
  <si>
    <t>autumn,kabuki  kabuki,civic  civic,hall  hall,rare  rare,take  take,photo  photo,session  session,mc  mc,dear  dear,sis</t>
  </si>
  <si>
    <t>veroviews,miss  miss,out  out,meowtree  meowtree,doing  doing,ethical  ethical,data  data,practices  practices,101  101,2  2,day</t>
  </si>
  <si>
    <t>ethical,data  nyc,oct  oct,29  29,30  miss,out  out,meowtree  meowtree,doing  doing,ethical  data,practices  practices,101</t>
  </si>
  <si>
    <t>ethical,data  veroviews,miss  miss,out  out,meowtree  meowtree,doing  doing,ethical  data,practices  practices,101  101,2  2,day</t>
  </si>
  <si>
    <t>iran,aslnoozdah  aslnoozdah,chile  chile,auskahareli  auskahareli,ciudadania_i  ciudadania_i,nyc  nyc,civichall  meowtree,forget  forget,sign  sign,up  up,ethical</t>
  </si>
  <si>
    <t>course,ethical  ethical,data  data,coming  coming,up  up,nyc  nyc,oct  oct,29  29,30  30,civichall  civichall,#merltech</t>
  </si>
  <si>
    <t>civichall,join  join,webinar  webinar,biblauer  biblauer,ex  ex,director  director,founder  founder,civicimpact_jhu  civicimpact_jhu,10  10,23  23,commanding</t>
  </si>
  <si>
    <t>rachelannyes,hooray  hooray,#narrativetech  #narrativetech,case  case,studies  studies,up  up,_narrative  _narrative,thanks  thanks,civichall  civichall,check  check,out</t>
  </si>
  <si>
    <t>firstdraftnews,media_cloud  media_cloud,therulesorg  therulesorg,a_thorities  a_thorities,upwell  upwell,actionsprout  csbishopfilm,_narrative  _narrative,civichall  civichall,firstdraftnews  actionsprout,yep  yep,thanks</t>
  </si>
  <si>
    <t>last,leave  leave,bit  bit,mess  mess,wow  wow,beautiful  beautiful,#autumn  #autumn,colour  colour,profusion  profusion,found  found,expect</t>
  </si>
  <si>
    <t>idreamofpiepics,last  last,leave  leave,bit  bit,mess  mess,wow  wow,beautiful  beautiful,#autumn  #autumn,colour  colour,profusion  profusion,found</t>
  </si>
  <si>
    <t>civichall,ethical  ethical,data  data,management  management,non  non,profits  profits,mission  mission,driven  driven,organizations  organizations,come  come,take</t>
  </si>
  <si>
    <t>leeds,lord  lord,mayor  mayor,eileen  eileen,taylor  taylor,starts  starts,honorary  honorary,leeds  leeds,united  united,event  event,#civichall</t>
  </si>
  <si>
    <t>heartened,aschrock  aschrock,civicist  civicist,piece  piece,today  today,codeforamerica  codeforamerica,highlights  highlights,2010  2010,work  work,civic  civic,commons</t>
  </si>
  <si>
    <t>piece,civichall  civichall,out  out,today  today,reflect  reflect,first  first,decade  decade,codeforamerica  codeforamerica,organizational  organizational,experiments  experiments,resulted</t>
  </si>
  <si>
    <t>aschrock,piece  piece,civichall  civichall,out  out,today  today,reflect  reflect,first  first,decade  decade,codeforamerica  codeforamerica,organizational  organizational,experimen</t>
  </si>
  <si>
    <t>rachelannyes,_narrative  _narrative,civichall  civichall,firstdraftnews  firstdraftnews,media_cloud  media_cloud,therulesorg  therulesorg,a_thorities  a_thorities,upwell  upwell,actionsprout  actionsprout,awesome  awesome,fix</t>
  </si>
  <si>
    <t>#civictech,field  field,guide  guide,crowdsourced  crowdsourced,global  global,collection  collection,civic  civic,tech  tech,tools  tools,projects</t>
  </si>
  <si>
    <t>civic,tech  codeformke,those  those,interested  interested,getting  getting,more  more,background  background,codeforamerica  codeforamerica,led  led,pahlkadot  pahlkadot,catalyst</t>
  </si>
  <si>
    <t>those,interested  interested,getting  getting,more  more,background  background,codeforamerica  codeforamerica,led  led,pahlkadot  pahlkadot,catalyst  catalyst,organization  organization,sort</t>
  </si>
  <si>
    <t>very,excited  excited,looking  looking,forward  forward,being  being,part  part,community  community,apoliticalco  apoliticalco,thanks  thanks,civichall  cool,visual</t>
  </si>
  <si>
    <t>re,excited  civic,tech  excited,curators  curators,civic  tech,field  field,guide  guide,here  here,australia  australia,project  project,s</t>
  </si>
  <si>
    <t>petermacleod,occupy  occupy,parliament  parliament,few  few,weeks  weeks,results  results,taken  taken,more  more,seriously  seriously,taiwan  taiwan,exception</t>
  </si>
  <si>
    <t>colinmegill,petermacleod  petermacleod,occupy  occupy,parliament  parliament,few  few,weeks  weeks,results  results,taken  taken,more  more,seriously  seriously,taiwan</t>
  </si>
  <si>
    <t>repjayapal,sensherrodbrown  sensherrodbrown,ewarren  ewarren,senwarren  senwarren,organizing  organizing,0debtzone  0debtzone,strikedebt  strikedebt,brought  brought,moment  moment,former  former,students</t>
  </si>
  <si>
    <t>alexisgoldstein,repjayapal  repjayapal,sensherrodbrown  sensherrodbrown,ewarren  ewarren,senwarren  senwarren,organizing  organizing,0debtzone  0debtzone,strikedebt  strikedebt,brought  brought,momen</t>
  </si>
  <si>
    <t>Top Word Pairs in Tweet by Salience</t>
  </si>
  <si>
    <t>10,6  6,12  00開演,大千穐楽  10,5  5,12  明日の舞台,ミュージカル  ミュージカル,little  little,women  women,若草物語  若草物語,福岡</t>
  </si>
  <si>
    <t>ethical,data  data,management  civic,tech  more,latest  latest,edition  edition,#firstpost  #firstpost,digest  digest,news  news,analysis  analysis,#civictech</t>
  </si>
  <si>
    <t>motorious_tv,nycbigapps  amd,linuxfou  amd,linuxfoundation  linuxfoundation,redhatpartners  redhatpartners,ibmblockchain  ibmblockchain,secretaryfoxx  secretaryfoxx,usdot  usdot,nysdmv  nysdmv,nyc_dot  nyc_dot,nsfsbir</t>
  </si>
  <si>
    <t>10,6  6,12  00開演,大千穐楽  10,5  5,12  884_info,明日の舞台  明日の舞台,ミュージカル  ミュージカル,little  little,women  women,若草物語</t>
  </si>
  <si>
    <t>日,映画会  紀文ホール講演会,西川ヘレン  西川ヘレン,家族愛  家族愛,ささえ愛  ささえ愛,見守り愛  本日より有田市民会館窓口にて入場整理券を配付しております,お1人2枚まで  lt,配付終了のお知らせ  配付終了のお知らせ,紀文ホール講演会  見守り愛,励まし愛  励まし愛,gt</t>
  </si>
  <si>
    <t>veroviews,miss  miss,out  out,meowtree  meowtree,doing  doing,ethical  data,practices  practices,101  101,2  2,day  day,course</t>
  </si>
  <si>
    <t>merltech,course  course,ethical  data,coming  coming,up  up,nyc  30,civichall  civichall,#merltech  veroviews,miss  30,#responsi  30,#responsible_data</t>
  </si>
  <si>
    <t>csbishopfilm,_narrative  _narrative,civichall  civichall,firstdraftnews  actionsprout,yep  yep,thanks  thanks,correction  hooray,#narrativetech  #narrativetech,case  case,studies  studies,up</t>
  </si>
  <si>
    <t>Word</t>
  </si>
  <si>
    <t>out</t>
  </si>
  <si>
    <t>hall</t>
  </si>
  <si>
    <t>news</t>
  </si>
  <si>
    <t>tools</t>
  </si>
  <si>
    <t>up</t>
  </si>
  <si>
    <t>2</t>
  </si>
  <si>
    <t>day</t>
  </si>
  <si>
    <t>field</t>
  </si>
  <si>
    <t>miss</t>
  </si>
  <si>
    <t>doing</t>
  </si>
  <si>
    <t>practices</t>
  </si>
  <si>
    <t>here</t>
  </si>
  <si>
    <t>guide</t>
  </si>
  <si>
    <t>latest</t>
  </si>
  <si>
    <t>#responsi</t>
  </si>
  <si>
    <t>strategy</t>
  </si>
  <si>
    <t>york</t>
  </si>
  <si>
    <t>#apply</t>
  </si>
  <si>
    <t>2020</t>
  </si>
  <si>
    <t>talk</t>
  </si>
  <si>
    <t>great</t>
  </si>
  <si>
    <t>excited</t>
  </si>
  <si>
    <t>publication</t>
  </si>
  <si>
    <t>focusing</t>
  </si>
  <si>
    <t>practice</t>
  </si>
  <si>
    <t>founded</t>
  </si>
  <si>
    <t>edition</t>
  </si>
  <si>
    <t>#firstpost</t>
  </si>
  <si>
    <t>digest</t>
  </si>
  <si>
    <t>11</t>
  </si>
  <si>
    <t>now</t>
  </si>
  <si>
    <t>today</t>
  </si>
  <si>
    <t>take</t>
  </si>
  <si>
    <t>week</t>
  </si>
  <si>
    <t>re</t>
  </si>
  <si>
    <t>project</t>
  </si>
  <si>
    <t>projects</t>
  </si>
  <si>
    <t>media</t>
  </si>
  <si>
    <t>page</t>
  </si>
  <si>
    <t>curated</t>
  </si>
  <si>
    <t>summit</t>
  </si>
  <si>
    <t>taking</t>
  </si>
  <si>
    <t>place</t>
  </si>
  <si>
    <t>washington</t>
  </si>
  <si>
    <t>dc</t>
  </si>
  <si>
    <t>march</t>
  </si>
  <si>
    <t>13</t>
  </si>
  <si>
    <t>accepting</t>
  </si>
  <si>
    <t>panel</t>
  </si>
  <si>
    <t>check</t>
  </si>
  <si>
    <t>piece</t>
  </si>
  <si>
    <t>decade</t>
  </si>
  <si>
    <t>management</t>
  </si>
  <si>
    <t>rsvp</t>
  </si>
  <si>
    <t>next</t>
  </si>
  <si>
    <t>world</t>
  </si>
  <si>
    <t>community</t>
  </si>
  <si>
    <t>support</t>
  </si>
  <si>
    <t>organizations</t>
  </si>
  <si>
    <t>director</t>
  </si>
  <si>
    <t>#lightnightleeds2019</t>
  </si>
  <si>
    <t>learn</t>
  </si>
  <si>
    <t>october</t>
  </si>
  <si>
    <t>6</t>
  </si>
  <si>
    <t>university</t>
  </si>
  <si>
    <t>network</t>
  </si>
  <si>
    <t>5</t>
  </si>
  <si>
    <t>ex</t>
  </si>
  <si>
    <t>looking</t>
  </si>
  <si>
    <t>interested</t>
  </si>
  <si>
    <t>getting</t>
  </si>
  <si>
    <t>background</t>
  </si>
  <si>
    <t>acquisition</t>
  </si>
  <si>
    <t>social</t>
  </si>
  <si>
    <t>consumers</t>
  </si>
  <si>
    <t>hooray</t>
  </si>
  <si>
    <t>case</t>
  </si>
  <si>
    <t>studies</t>
  </si>
  <si>
    <t>uses</t>
  </si>
  <si>
    <t>reflect</t>
  </si>
  <si>
    <t>organizational</t>
  </si>
  <si>
    <t>driven</t>
  </si>
  <si>
    <t>event</t>
  </si>
  <si>
    <t>forget</t>
  </si>
  <si>
    <t>sign</t>
  </si>
  <si>
    <t>orgs</t>
  </si>
  <si>
    <t>friendly</t>
  </si>
  <si>
    <t>facilitator</t>
  </si>
  <si>
    <t>happening</t>
  </si>
  <si>
    <t>others</t>
  </si>
  <si>
    <t>tickets</t>
  </si>
  <si>
    <t>#raveybaby</t>
  </si>
  <si>
    <t>#milleniumsquareleeds</t>
  </si>
  <si>
    <t>5g</t>
  </si>
  <si>
    <t>co</t>
  </si>
  <si>
    <t>deadline</t>
  </si>
  <si>
    <t>questions</t>
  </si>
  <si>
    <t>reporting</t>
  </si>
  <si>
    <t>#publicinteresttech</t>
  </si>
  <si>
    <t>convening</t>
  </si>
  <si>
    <t>earlier</t>
  </si>
  <si>
    <t>covers</t>
  </si>
  <si>
    <t>grant</t>
  </si>
  <si>
    <t>look</t>
  </si>
  <si>
    <t>compendium</t>
  </si>
  <si>
    <t>analysis</t>
  </si>
  <si>
    <t>together</t>
  </si>
  <si>
    <t>still</t>
  </si>
  <si>
    <t>s</t>
  </si>
  <si>
    <t>interest</t>
  </si>
  <si>
    <t>members</t>
  </si>
  <si>
    <t>those</t>
  </si>
  <si>
    <t>led</t>
  </si>
  <si>
    <t>catalyst</t>
  </si>
  <si>
    <t>work</t>
  </si>
  <si>
    <t>c</t>
  </si>
  <si>
    <t>experimen</t>
  </si>
  <si>
    <t>non</t>
  </si>
  <si>
    <t>code</t>
  </si>
  <si>
    <t>america</t>
  </si>
  <si>
    <t>reflections</t>
  </si>
  <si>
    <t>open</t>
  </si>
  <si>
    <t>come</t>
  </si>
  <si>
    <t>webinar</t>
  </si>
  <si>
    <t>founder</t>
  </si>
  <si>
    <t>23</t>
  </si>
  <si>
    <t>commanding</t>
  </si>
  <si>
    <t>use</t>
  </si>
  <si>
    <t>coming</t>
  </si>
  <si>
    <t>session</t>
  </si>
  <si>
    <t>forums</t>
  </si>
  <si>
    <t>host</t>
  </si>
  <si>
    <t>staff</t>
  </si>
  <si>
    <t>discussion</t>
  </si>
  <si>
    <t>platform</t>
  </si>
  <si>
    <t>regulation</t>
  </si>
  <si>
    <t>startups</t>
  </si>
  <si>
    <t>space</t>
  </si>
  <si>
    <t>expert</t>
  </si>
  <si>
    <t>technology</t>
  </si>
  <si>
    <t>build</t>
  </si>
  <si>
    <t>joining</t>
  </si>
  <si>
    <t>ntenorg's</t>
  </si>
  <si>
    <t>chapter</t>
  </si>
  <si>
    <t>organizer</t>
  </si>
  <si>
    <t>tuesday</t>
  </si>
  <si>
    <t>15</t>
  </si>
  <si>
    <t>8pm</t>
  </si>
  <si>
    <t>ask</t>
  </si>
  <si>
    <t>time</t>
  </si>
  <si>
    <t>organized</t>
  </si>
  <si>
    <t>phone2action</t>
  </si>
  <si>
    <t>passionate</t>
  </si>
  <si>
    <t>power</t>
  </si>
  <si>
    <t>infrastructure</t>
  </si>
  <si>
    <t>submit</t>
  </si>
  <si>
    <t>proposals</t>
  </si>
  <si>
    <t>many</t>
  </si>
  <si>
    <t>occupy</t>
  </si>
  <si>
    <t>parliament</t>
  </si>
  <si>
    <t>few</t>
  </si>
  <si>
    <t>weeks</t>
  </si>
  <si>
    <t>results</t>
  </si>
  <si>
    <t>taken</t>
  </si>
  <si>
    <t>seriously</t>
  </si>
  <si>
    <t>taiwan</t>
  </si>
  <si>
    <t>curators</t>
  </si>
  <si>
    <t>australia</t>
  </si>
  <si>
    <t>missing</t>
  </si>
  <si>
    <t>cool</t>
  </si>
  <si>
    <t>visual</t>
  </si>
  <si>
    <t>big</t>
  </si>
  <si>
    <t>very</t>
  </si>
  <si>
    <t>part</t>
  </si>
  <si>
    <t>orga</t>
  </si>
  <si>
    <t>organization</t>
  </si>
  <si>
    <t>country</t>
  </si>
  <si>
    <t>crowdsourced</t>
  </si>
  <si>
    <t>global</t>
  </si>
  <si>
    <t>collection</t>
  </si>
  <si>
    <t>awesome</t>
  </si>
  <si>
    <t>public</t>
  </si>
  <si>
    <t>make</t>
  </si>
  <si>
    <t>engagement</t>
  </si>
  <si>
    <t>tells</t>
  </si>
  <si>
    <t>profits</t>
  </si>
  <si>
    <t>mission</t>
  </si>
  <si>
    <t>depth</t>
  </si>
  <si>
    <t>d</t>
  </si>
  <si>
    <t>#merltech</t>
  </si>
  <si>
    <t>#დარბაზი</t>
  </si>
  <si>
    <t>app</t>
  </si>
  <si>
    <t>24</t>
  </si>
  <si>
    <t>plat</t>
  </si>
  <si>
    <t>selling</t>
  </si>
  <si>
    <t>fast</t>
  </si>
  <si>
    <t>retail</t>
  </si>
  <si>
    <t>7</t>
  </si>
  <si>
    <t>prototyping</t>
  </si>
  <si>
    <t>sprint</t>
  </si>
  <si>
    <t>working</t>
  </si>
  <si>
    <t>high</t>
  </si>
  <si>
    <t>#5gretailchallenge</t>
  </si>
  <si>
    <t>10k</t>
  </si>
  <si>
    <t>want</t>
  </si>
  <si>
    <t>state</t>
  </si>
  <si>
    <t>local</t>
  </si>
  <si>
    <t>govs</t>
  </si>
  <si>
    <t>right</t>
  </si>
  <si>
    <t>hear</t>
  </si>
  <si>
    <t>beth</t>
  </si>
  <si>
    <t>blauer</t>
  </si>
  <si>
    <t>#techforgood</t>
  </si>
  <si>
    <t>future</t>
  </si>
  <si>
    <t>#intheloop</t>
  </si>
  <si>
    <t>hire</t>
  </si>
  <si>
    <t>digital</t>
  </si>
  <si>
    <t>strategies</t>
  </si>
  <si>
    <t>remodeled</t>
  </si>
  <si>
    <t>graveyard</t>
  </si>
  <si>
    <t>pay</t>
  </si>
  <si>
    <t>respects</t>
  </si>
  <si>
    <t>50</t>
  </si>
  <si>
    <t>longer</t>
  </si>
  <si>
    <t>post</t>
  </si>
  <si>
    <t>#wolverhampton</t>
  </si>
  <si>
    <t>people</t>
  </si>
  <si>
    <t>チケット販売中</t>
  </si>
  <si>
    <t>時代</t>
  </si>
  <si>
    <t>映画会</t>
  </si>
  <si>
    <t>本日より有田市民会館窓口にて入場整理券を配付しております</t>
  </si>
  <si>
    <t>お1人2枚まで</t>
  </si>
  <si>
    <t>analytics</t>
  </si>
  <si>
    <t>enable</t>
  </si>
  <si>
    <t>track</t>
  </si>
  <si>
    <t>metrics</t>
  </si>
  <si>
    <t>precisely</t>
  </si>
  <si>
    <t>remains</t>
  </si>
  <si>
    <t>underrated</t>
  </si>
  <si>
    <t>force</t>
  </si>
  <si>
    <t>one</t>
  </si>
  <si>
    <t>durable</t>
  </si>
  <si>
    <t>democracy</t>
  </si>
  <si>
    <t>大千穐楽</t>
  </si>
  <si>
    <t>announcement</t>
  </si>
  <si>
    <t>#cfasummit</t>
  </si>
  <si>
    <t>extended</t>
  </si>
  <si>
    <t>friday</t>
  </si>
  <si>
    <t>linuxfou</t>
  </si>
  <si>
    <t>responsibly</t>
  </si>
  <si>
    <t>ethically</t>
  </si>
  <si>
    <t>manage</t>
  </si>
  <si>
    <t>soon</t>
  </si>
  <si>
    <t>better</t>
  </si>
  <si>
    <t>understanding</t>
  </si>
  <si>
    <t>concepts</t>
  </si>
  <si>
    <t>related</t>
  </si>
  <si>
    <t>practical</t>
  </si>
  <si>
    <t>resources</t>
  </si>
  <si>
    <t>skills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</si>
  <si>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</si>
  <si>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</si>
  <si>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</si>
  <si>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</si>
  <si>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</si>
  <si>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</si>
  <si>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</si>
  <si>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</si>
  <si>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</si>
  <si>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</si>
  <si>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</si>
  <si>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</si>
  <si>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</si>
  <si>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</si>
  <si>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</si>
  <si>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</si>
  <si>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</si>
  <si>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</si>
  <si>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</si>
  <si>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</si>
  <si>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</si>
  <si>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</si>
  <si>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</si>
  <si>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</si>
  <si>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</si>
  <si>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</si>
  <si>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</si>
  <si>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</si>
  <si>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</si>
  <si>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</si>
  <si>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</si>
  <si>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</si>
  <si>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</si>
  <si>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</si>
  <si>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</si>
  <si>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</si>
  <si>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</si>
  <si>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</si>
  <si>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</si>
  <si>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</si>
  <si>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</si>
  <si>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</si>
  <si>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</si>
  <si>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</si>
  <si>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</si>
  <si>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</si>
  <si>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</si>
  <si>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</si>
  <si>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</si>
  <si>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</si>
  <si>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</si>
  <si>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</si>
  <si>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</si>
  <si>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</si>
  <si>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</si>
  <si>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</si>
  <si>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</si>
  <si>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</si>
  <si>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</si>
  <si>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</si>
  <si>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</si>
  <si>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6-Jun</t>
  </si>
  <si>
    <t>7 PM</t>
  </si>
  <si>
    <t>Jul</t>
  </si>
  <si>
    <t>23-Jul</t>
  </si>
  <si>
    <t>2 PM</t>
  </si>
  <si>
    <t>Aug</t>
  </si>
  <si>
    <t>18-Aug</t>
  </si>
  <si>
    <t>4 AM</t>
  </si>
  <si>
    <t>Sep</t>
  </si>
  <si>
    <t>26-Sep</t>
  </si>
  <si>
    <t>9 PM</t>
  </si>
  <si>
    <t>Oct</t>
  </si>
  <si>
    <t>4-Oct</t>
  </si>
  <si>
    <t>12 PM</t>
  </si>
  <si>
    <t>1 PM</t>
  </si>
  <si>
    <t>4 PM</t>
  </si>
  <si>
    <t>5 PM</t>
  </si>
  <si>
    <t>10 PM</t>
  </si>
  <si>
    <t>11 PM</t>
  </si>
  <si>
    <t>5-Oct</t>
  </si>
  <si>
    <t>2 AM</t>
  </si>
  <si>
    <t>9 AM</t>
  </si>
  <si>
    <t>3 PM</t>
  </si>
  <si>
    <t>6-Oct</t>
  </si>
  <si>
    <t>12 AM</t>
  </si>
  <si>
    <t>3 AM</t>
  </si>
  <si>
    <t>6 PM</t>
  </si>
  <si>
    <t>8 PM</t>
  </si>
  <si>
    <t>7-Oct</t>
  </si>
  <si>
    <t>6 AM</t>
  </si>
  <si>
    <t>8-Oct</t>
  </si>
  <si>
    <t>9-Oct</t>
  </si>
  <si>
    <t>10-Oct</t>
  </si>
  <si>
    <t>11-Oct</t>
  </si>
  <si>
    <t>1 AM</t>
  </si>
  <si>
    <t>11 AM</t>
  </si>
  <si>
    <t>12-Oct</t>
  </si>
  <si>
    <t>13-Oct</t>
  </si>
  <si>
    <t>14-Oct</t>
  </si>
  <si>
    <t>15-Oct</t>
  </si>
  <si>
    <t>7 AM</t>
  </si>
  <si>
    <t>16-Oct</t>
  </si>
  <si>
    <t>17-Oct</t>
  </si>
  <si>
    <t>128, 128, 128</t>
  </si>
  <si>
    <t>193, 62, 62</t>
  </si>
  <si>
    <t>Red</t>
  </si>
  <si>
    <t>G1: caldwelllouise volker_straub buergerrat_de dfarrell_ucd kiernanmargaret oliverescobar ajwillshire alanjrenwick citizassembly</t>
  </si>
  <si>
    <t>G2: civichall civic tech new join data hello #civictech online 10</t>
  </si>
  <si>
    <t>G3: nycbigapps ubuntu hopstop viamichelin civichall ubuntubot2075 canonical noaasatellites hopstopnyc amd</t>
  </si>
  <si>
    <t>G4: civichall codeforamerica city tech first civic aschrock more new #civictech</t>
  </si>
  <si>
    <t>G5: ethical data 101 civic meowtree nyc oct 29 30 course</t>
  </si>
  <si>
    <t>G6: civichall _narrative #narrativetech narrative thanks tech firstdraftnews media_cloud therulesorg a_thorities</t>
  </si>
  <si>
    <t>G7: #civichall lt gt civic 日 紀文ホール講演会 西川ヘレン 家族愛 ささえ愛 見守り愛</t>
  </si>
  <si>
    <t>G8: repjayapal sensherrodbrown ewarren senwarren organizing 0debtzone strikedebt brought</t>
  </si>
  <si>
    <t>G9: 明日の舞台 ミュージカル little women 若草物語 福岡 福岡市民会館 10 12 00開演</t>
  </si>
  <si>
    <t>G10: last leave bit mess wow beautiful #autumn colour profusion found</t>
  </si>
  <si>
    <t>G11: #raveybaby #lightnightleeds2019 #civichall #milleniumsquareleeds lightnightleeds nonstickvic</t>
  </si>
  <si>
    <t>G12: ctbeiser new analytics tools enable media organizations track metrics more</t>
  </si>
  <si>
    <t>G13: links</t>
  </si>
  <si>
    <t>G14: petermacleod occupy parliament few weeks results taken more seriously taiwan</t>
  </si>
  <si>
    <t>G15: leeds</t>
  </si>
  <si>
    <t>Autofill Workbook Results</t>
  </si>
  <si>
    <t>Edge Weight▓1▓3▓0▓True▓Gray▓Red▓▓Edge Weight▓1▓3▓0▓3▓10▓False▓Edge Weight▓1▓3▓0▓35▓12▓False▓▓0▓0▓0▓True▓Black▓Black▓▓Followers▓16▓763996▓0▓162▓1000▓False▓▓0▓0▓0▓0▓0▓False▓▓0▓0▓0▓0▓0▓False▓▓0▓0▓0▓0▓0▓False</t>
  </si>
  <si>
    <t>GraphSource░GraphServerTwitterSearch▓GraphTerm░civichall▓ImportDescription░The graph represents a network of 215 Twitter users whose tweets in the requested range contained "civichall", or who were replied to or mentioned in those tweets.  The network was obtained from the NodeXL Graph Server on Friday, 18 October 2019 at 12:05 UTC.
The requested start date was Friday, 18 October 2019 at 00:01 UTC and the maximum number of days (going backward) was 14.
The maximum number of tweets collected was 5,000.
The tweets in the network were tweeted over the 13-day, 9-hour, 25-minute period from Friday, 04 October 2019 at 12:42 UTC to Thursday, 17 October 2019 at 22:07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</si>
</sst>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69994"/>
        <c:axId val="51029947"/>
      </c:barChart>
      <c:catAx>
        <c:axId val="56699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029947"/>
        <c:crosses val="autoZero"/>
        <c:auto val="1"/>
        <c:lblOffset val="100"/>
        <c:noMultiLvlLbl val="0"/>
      </c:catAx>
      <c:valAx>
        <c:axId val="51029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civichall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95"/>
                <c:pt idx="0">
                  <c:v>7 PM
6-Jun
Jun
2019</c:v>
                </c:pt>
                <c:pt idx="1">
                  <c:v>2 PM
23-Jul
Jul</c:v>
                </c:pt>
                <c:pt idx="2">
                  <c:v>4 AM
18-Aug
Aug</c:v>
                </c:pt>
                <c:pt idx="3">
                  <c:v>9 PM
26-Sep
Sep</c:v>
                </c:pt>
                <c:pt idx="4">
                  <c:v>12 PM
4-Oct
Oct</c:v>
                </c:pt>
                <c:pt idx="5">
                  <c:v>1 PM</c:v>
                </c:pt>
                <c:pt idx="6">
                  <c:v>4 PM</c:v>
                </c:pt>
                <c:pt idx="7">
                  <c:v>5 PM</c:v>
                </c:pt>
                <c:pt idx="8">
                  <c:v>7 PM</c:v>
                </c:pt>
                <c:pt idx="9">
                  <c:v>9 PM</c:v>
                </c:pt>
                <c:pt idx="10">
                  <c:v>10 PM</c:v>
                </c:pt>
                <c:pt idx="11">
                  <c:v>11 PM</c:v>
                </c:pt>
                <c:pt idx="12">
                  <c:v>2 AM
5-Oct</c:v>
                </c:pt>
                <c:pt idx="13">
                  <c:v>9 AM</c:v>
                </c:pt>
                <c:pt idx="14">
                  <c:v>1 PM</c:v>
                </c:pt>
                <c:pt idx="15">
                  <c:v>3 PM</c:v>
                </c:pt>
                <c:pt idx="16">
                  <c:v>4 PM</c:v>
                </c:pt>
                <c:pt idx="17">
                  <c:v>12 AM
6-Oct</c:v>
                </c:pt>
                <c:pt idx="18">
                  <c:v>2 AM</c:v>
                </c:pt>
                <c:pt idx="19">
                  <c:v>3 AM</c:v>
                </c:pt>
                <c:pt idx="20">
                  <c:v>3 PM</c:v>
                </c:pt>
                <c:pt idx="21">
                  <c:v>6 PM</c:v>
                </c:pt>
                <c:pt idx="22">
                  <c:v>8 PM</c:v>
                </c:pt>
                <c:pt idx="23">
                  <c:v>12 AM
7-Oct</c:v>
                </c:pt>
                <c:pt idx="24">
                  <c:v>3 AM</c:v>
                </c:pt>
                <c:pt idx="25">
                  <c:v>6 AM</c:v>
                </c:pt>
                <c:pt idx="26">
                  <c:v>9 AM</c:v>
                </c:pt>
                <c:pt idx="27">
                  <c:v>12 PM</c:v>
                </c:pt>
                <c:pt idx="28">
                  <c:v>2 PM</c:v>
                </c:pt>
                <c:pt idx="29">
                  <c:v>4 PM</c:v>
                </c:pt>
                <c:pt idx="30">
                  <c:v>5 PM</c:v>
                </c:pt>
                <c:pt idx="31">
                  <c:v>10 PM</c:v>
                </c:pt>
                <c:pt idx="32">
                  <c:v>3 AM
8-Oct</c:v>
                </c:pt>
                <c:pt idx="33">
                  <c:v>12 PM</c:v>
                </c:pt>
                <c:pt idx="34">
                  <c:v>12 AM
9-Oct</c:v>
                </c:pt>
                <c:pt idx="35">
                  <c:v>3 AM</c:v>
                </c:pt>
                <c:pt idx="36">
                  <c:v>6 AM</c:v>
                </c:pt>
                <c:pt idx="37">
                  <c:v>4 PM</c:v>
                </c:pt>
                <c:pt idx="38">
                  <c:v>12 PM
10-Oct</c:v>
                </c:pt>
                <c:pt idx="39">
                  <c:v>3 PM</c:v>
                </c:pt>
                <c:pt idx="40">
                  <c:v>4 PM</c:v>
                </c:pt>
                <c:pt idx="41">
                  <c:v>5 PM</c:v>
                </c:pt>
                <c:pt idx="42">
                  <c:v>6 PM</c:v>
                </c:pt>
                <c:pt idx="43">
                  <c:v>7 PM</c:v>
                </c:pt>
                <c:pt idx="44">
                  <c:v>8 PM</c:v>
                </c:pt>
                <c:pt idx="45">
                  <c:v>9 PM</c:v>
                </c:pt>
                <c:pt idx="46">
                  <c:v>10 PM</c:v>
                </c:pt>
                <c:pt idx="47">
                  <c:v>11 PM</c:v>
                </c:pt>
                <c:pt idx="48">
                  <c:v>12 AM
11-Oct</c:v>
                </c:pt>
                <c:pt idx="49">
                  <c:v>1 AM</c:v>
                </c:pt>
                <c:pt idx="50">
                  <c:v>11 AM</c:v>
                </c:pt>
                <c:pt idx="51">
                  <c:v>2 PM</c:v>
                </c:pt>
                <c:pt idx="52">
                  <c:v>3 PM</c:v>
                </c:pt>
                <c:pt idx="53">
                  <c:v>4 PM</c:v>
                </c:pt>
                <c:pt idx="54">
                  <c:v>8 PM</c:v>
                </c:pt>
                <c:pt idx="55">
                  <c:v>9 PM</c:v>
                </c:pt>
                <c:pt idx="56">
                  <c:v>6 AM
12-Oct</c:v>
                </c:pt>
                <c:pt idx="57">
                  <c:v>4 PM</c:v>
                </c:pt>
                <c:pt idx="58">
                  <c:v>5 PM</c:v>
                </c:pt>
                <c:pt idx="59">
                  <c:v>9 PM</c:v>
                </c:pt>
                <c:pt idx="60">
                  <c:v>11 PM</c:v>
                </c:pt>
                <c:pt idx="61">
                  <c:v>6 AM
13-Oct</c:v>
                </c:pt>
                <c:pt idx="62">
                  <c:v>4 PM</c:v>
                </c:pt>
                <c:pt idx="63">
                  <c:v>7 PM</c:v>
                </c:pt>
                <c:pt idx="64">
                  <c:v>9 PM</c:v>
                </c:pt>
                <c:pt idx="65">
                  <c:v>4 PM
14-Oct</c:v>
                </c:pt>
                <c:pt idx="66">
                  <c:v>5 PM</c:v>
                </c:pt>
                <c:pt idx="67">
                  <c:v>7 PM</c:v>
                </c:pt>
                <c:pt idx="68">
                  <c:v>9 PM</c:v>
                </c:pt>
                <c:pt idx="69">
                  <c:v>3 AM
15-Oct</c:v>
                </c:pt>
                <c:pt idx="70">
                  <c:v>7 AM</c:v>
                </c:pt>
                <c:pt idx="71">
                  <c:v>11 AM</c:v>
                </c:pt>
                <c:pt idx="72">
                  <c:v>12 PM</c:v>
                </c:pt>
                <c:pt idx="73">
                  <c:v>1 PM</c:v>
                </c:pt>
                <c:pt idx="74">
                  <c:v>2 PM</c:v>
                </c:pt>
                <c:pt idx="75">
                  <c:v>3 PM</c:v>
                </c:pt>
                <c:pt idx="76">
                  <c:v>4 PM</c:v>
                </c:pt>
                <c:pt idx="77">
                  <c:v>6 PM</c:v>
                </c:pt>
                <c:pt idx="78">
                  <c:v>8 PM</c:v>
                </c:pt>
                <c:pt idx="79">
                  <c:v>9 PM</c:v>
                </c:pt>
                <c:pt idx="80">
                  <c:v>9 AM
16-Oct</c:v>
                </c:pt>
                <c:pt idx="81">
                  <c:v>3 PM</c:v>
                </c:pt>
                <c:pt idx="82">
                  <c:v>4 PM</c:v>
                </c:pt>
                <c:pt idx="83">
                  <c:v>7 PM</c:v>
                </c:pt>
                <c:pt idx="84">
                  <c:v>8 PM</c:v>
                </c:pt>
                <c:pt idx="85">
                  <c:v>9 PM</c:v>
                </c:pt>
                <c:pt idx="86">
                  <c:v>11 PM</c:v>
                </c:pt>
                <c:pt idx="87">
                  <c:v>12 PM
17-Oct</c:v>
                </c:pt>
                <c:pt idx="88">
                  <c:v>1 PM</c:v>
                </c:pt>
                <c:pt idx="89">
                  <c:v>2 PM</c:v>
                </c:pt>
                <c:pt idx="90">
                  <c:v>3 PM</c:v>
                </c:pt>
                <c:pt idx="91">
                  <c:v>4 PM</c:v>
                </c:pt>
                <c:pt idx="92">
                  <c:v>5 PM</c:v>
                </c:pt>
                <c:pt idx="93">
                  <c:v>6 PM</c:v>
                </c:pt>
                <c:pt idx="94">
                  <c:v>10 PM</c:v>
                </c:pt>
              </c:strCache>
            </c:strRef>
          </c:cat>
          <c:val>
            <c:numRef>
              <c:f>'Time Series'!$B$26:$B$145</c:f>
              <c:numCache>
                <c:formatCode>General</c:formatCode>
                <c:ptCount val="95"/>
                <c:pt idx="0">
                  <c:v>1</c:v>
                </c:pt>
                <c:pt idx="1">
                  <c:v>1</c:v>
                </c:pt>
                <c:pt idx="2">
                  <c:v>1</c:v>
                </c:pt>
                <c:pt idx="3">
                  <c:v>1</c:v>
                </c:pt>
                <c:pt idx="4">
                  <c:v>3</c:v>
                </c:pt>
                <c:pt idx="5">
                  <c:v>1</c:v>
                </c:pt>
                <c:pt idx="6">
                  <c:v>5</c:v>
                </c:pt>
                <c:pt idx="7">
                  <c:v>1</c:v>
                </c:pt>
                <c:pt idx="8">
                  <c:v>1</c:v>
                </c:pt>
                <c:pt idx="9">
                  <c:v>3</c:v>
                </c:pt>
                <c:pt idx="10">
                  <c:v>1</c:v>
                </c:pt>
                <c:pt idx="11">
                  <c:v>1</c:v>
                </c:pt>
                <c:pt idx="12">
                  <c:v>2</c:v>
                </c:pt>
                <c:pt idx="13">
                  <c:v>1</c:v>
                </c:pt>
                <c:pt idx="14">
                  <c:v>1</c:v>
                </c:pt>
                <c:pt idx="15">
                  <c:v>2</c:v>
                </c:pt>
                <c:pt idx="16">
                  <c:v>3</c:v>
                </c:pt>
                <c:pt idx="17">
                  <c:v>1</c:v>
                </c:pt>
                <c:pt idx="18">
                  <c:v>1</c:v>
                </c:pt>
                <c:pt idx="19">
                  <c:v>1</c:v>
                </c:pt>
                <c:pt idx="20">
                  <c:v>1</c:v>
                </c:pt>
                <c:pt idx="21">
                  <c:v>1</c:v>
                </c:pt>
                <c:pt idx="22">
                  <c:v>1</c:v>
                </c:pt>
                <c:pt idx="23">
                  <c:v>1</c:v>
                </c:pt>
                <c:pt idx="24">
                  <c:v>1</c:v>
                </c:pt>
                <c:pt idx="25">
                  <c:v>2</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pt idx="41">
                  <c:v>3</c:v>
                </c:pt>
                <c:pt idx="42">
                  <c:v>5</c:v>
                </c:pt>
                <c:pt idx="43">
                  <c:v>2</c:v>
                </c:pt>
                <c:pt idx="44">
                  <c:v>1</c:v>
                </c:pt>
                <c:pt idx="45">
                  <c:v>1</c:v>
                </c:pt>
                <c:pt idx="46">
                  <c:v>1</c:v>
                </c:pt>
                <c:pt idx="47">
                  <c:v>2</c:v>
                </c:pt>
                <c:pt idx="48">
                  <c:v>1</c:v>
                </c:pt>
                <c:pt idx="49">
                  <c:v>2</c:v>
                </c:pt>
                <c:pt idx="50">
                  <c:v>2</c:v>
                </c:pt>
                <c:pt idx="51">
                  <c:v>2</c:v>
                </c:pt>
                <c:pt idx="52">
                  <c:v>1</c:v>
                </c:pt>
                <c:pt idx="53">
                  <c:v>2</c:v>
                </c:pt>
                <c:pt idx="54">
                  <c:v>1</c:v>
                </c:pt>
                <c:pt idx="55">
                  <c:v>2</c:v>
                </c:pt>
                <c:pt idx="56">
                  <c:v>1</c:v>
                </c:pt>
                <c:pt idx="57">
                  <c:v>1</c:v>
                </c:pt>
                <c:pt idx="58">
                  <c:v>1</c:v>
                </c:pt>
                <c:pt idx="59">
                  <c:v>1</c:v>
                </c:pt>
                <c:pt idx="60">
                  <c:v>1</c:v>
                </c:pt>
                <c:pt idx="61">
                  <c:v>1</c:v>
                </c:pt>
                <c:pt idx="62">
                  <c:v>1</c:v>
                </c:pt>
                <c:pt idx="63">
                  <c:v>1</c:v>
                </c:pt>
                <c:pt idx="64">
                  <c:v>1</c:v>
                </c:pt>
                <c:pt idx="65">
                  <c:v>1</c:v>
                </c:pt>
                <c:pt idx="66">
                  <c:v>2</c:v>
                </c:pt>
                <c:pt idx="67">
                  <c:v>1</c:v>
                </c:pt>
                <c:pt idx="68">
                  <c:v>3</c:v>
                </c:pt>
                <c:pt idx="69">
                  <c:v>1</c:v>
                </c:pt>
                <c:pt idx="70">
                  <c:v>1</c:v>
                </c:pt>
                <c:pt idx="71">
                  <c:v>1</c:v>
                </c:pt>
                <c:pt idx="72">
                  <c:v>1</c:v>
                </c:pt>
                <c:pt idx="73">
                  <c:v>1</c:v>
                </c:pt>
                <c:pt idx="74">
                  <c:v>3</c:v>
                </c:pt>
                <c:pt idx="75">
                  <c:v>6</c:v>
                </c:pt>
                <c:pt idx="76">
                  <c:v>5</c:v>
                </c:pt>
                <c:pt idx="77">
                  <c:v>3</c:v>
                </c:pt>
                <c:pt idx="78">
                  <c:v>2</c:v>
                </c:pt>
                <c:pt idx="79">
                  <c:v>1</c:v>
                </c:pt>
                <c:pt idx="80">
                  <c:v>1</c:v>
                </c:pt>
                <c:pt idx="81">
                  <c:v>1</c:v>
                </c:pt>
                <c:pt idx="82">
                  <c:v>2</c:v>
                </c:pt>
                <c:pt idx="83">
                  <c:v>1</c:v>
                </c:pt>
                <c:pt idx="84">
                  <c:v>4</c:v>
                </c:pt>
                <c:pt idx="85">
                  <c:v>2</c:v>
                </c:pt>
                <c:pt idx="86">
                  <c:v>1</c:v>
                </c:pt>
                <c:pt idx="87">
                  <c:v>1</c:v>
                </c:pt>
                <c:pt idx="88">
                  <c:v>1</c:v>
                </c:pt>
                <c:pt idx="89">
                  <c:v>5</c:v>
                </c:pt>
                <c:pt idx="90">
                  <c:v>4</c:v>
                </c:pt>
                <c:pt idx="91">
                  <c:v>3</c:v>
                </c:pt>
                <c:pt idx="92">
                  <c:v>2</c:v>
                </c:pt>
                <c:pt idx="93">
                  <c:v>2</c:v>
                </c:pt>
                <c:pt idx="94">
                  <c:v>2</c:v>
                </c:pt>
              </c:numCache>
            </c:numRef>
          </c:val>
        </c:ser>
        <c:axId val="8933220"/>
        <c:axId val="13290117"/>
      </c:barChart>
      <c:catAx>
        <c:axId val="8933220"/>
        <c:scaling>
          <c:orientation val="minMax"/>
        </c:scaling>
        <c:axPos val="b"/>
        <c:delete val="0"/>
        <c:numFmt formatCode="General" sourceLinked="1"/>
        <c:majorTickMark val="out"/>
        <c:minorTickMark val="none"/>
        <c:tickLblPos val="nextTo"/>
        <c:crossAx val="13290117"/>
        <c:crosses val="autoZero"/>
        <c:auto val="1"/>
        <c:lblOffset val="100"/>
        <c:noMultiLvlLbl val="0"/>
      </c:catAx>
      <c:valAx>
        <c:axId val="13290117"/>
        <c:scaling>
          <c:orientation val="minMax"/>
        </c:scaling>
        <c:axPos val="l"/>
        <c:majorGridlines/>
        <c:delete val="0"/>
        <c:numFmt formatCode="General" sourceLinked="1"/>
        <c:majorTickMark val="out"/>
        <c:minorTickMark val="none"/>
        <c:tickLblPos val="nextTo"/>
        <c:crossAx val="89332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616340"/>
        <c:axId val="39785013"/>
      </c:barChart>
      <c:catAx>
        <c:axId val="56616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85013"/>
        <c:crosses val="autoZero"/>
        <c:auto val="1"/>
        <c:lblOffset val="100"/>
        <c:noMultiLvlLbl val="0"/>
      </c:catAx>
      <c:valAx>
        <c:axId val="39785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2520798"/>
        <c:axId val="1360591"/>
      </c:barChart>
      <c:catAx>
        <c:axId val="22520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0591"/>
        <c:crosses val="autoZero"/>
        <c:auto val="1"/>
        <c:lblOffset val="100"/>
        <c:noMultiLvlLbl val="0"/>
      </c:catAx>
      <c:valAx>
        <c:axId val="136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0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245320"/>
        <c:axId val="43099017"/>
      </c:barChart>
      <c:catAx>
        <c:axId val="12245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09818"/>
        <c:axId val="53188363"/>
      </c:barChart>
      <c:catAx>
        <c:axId val="5909818"/>
        <c:scaling>
          <c:orientation val="minMax"/>
        </c:scaling>
        <c:axPos val="b"/>
        <c:delete val="1"/>
        <c:majorTickMark val="out"/>
        <c:minorTickMark val="none"/>
        <c:tickLblPos val="none"/>
        <c:crossAx val="53188363"/>
        <c:crosses val="autoZero"/>
        <c:auto val="1"/>
        <c:lblOffset val="100"/>
        <c:noMultiLvlLbl val="0"/>
      </c:catAx>
      <c:valAx>
        <c:axId val="53188363"/>
        <c:scaling>
          <c:orientation val="minMax"/>
        </c:scaling>
        <c:axPos val="l"/>
        <c:delete val="1"/>
        <c:majorTickMark val="out"/>
        <c:minorTickMark val="none"/>
        <c:tickLblPos val="none"/>
        <c:crossAx val="5909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Smith" refreshedVersion="5">
  <cacheSource type="worksheet">
    <worksheetSource ref="A2:BL1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democracybeyondelections"/>
        <m/>
        <s v="civic tech tools initiatives"/>
        <s v="masscustomizationpatent"/>
        <s v="apply"/>
        <s v="narrativetech"/>
        <s v="紀文ホール コンサート 北海道歌旅座"/>
        <s v="グリーンブック 有田市 紀文ホール"/>
        <s v="datadriven"/>
        <s v="wolverhampton wolves wwfc wolverhampton civichall marilynmanson wolf wolflove walsall letters post green red black box westmidlands townhall live smile"/>
        <s v="leeds civichall personalitiesinaction personalitydisorder mentalhealthawareness"/>
        <s v="intheloop apply"/>
        <s v="civictech techforgood"/>
        <s v="publicinteresttech"/>
        <s v="lightnightleeds2019 civichall"/>
        <s v="civictech"/>
        <s v="cancelverizon"/>
        <s v="raveybaby lightnightleeds2019 civichall milleniumsquareleeds"/>
        <s v="yorkshire leedslightnight civichall cafes restaurants shops cathedral bars museums galleries"/>
        <s v="დარბაზი civichall"/>
        <s v="civichall სამოქალაქო დარბაზი"/>
        <s v="kabuki kinshu civichall bunkyoku tokyo photosession nakamuraya"/>
        <s v="merltech"/>
        <s v="nyc responsibledata ethics"/>
        <s v="responsible_data data"/>
        <s v="autumn photography wirral seasons bebington civichall colour"/>
        <s v="autumn"/>
        <s v="civichall"/>
        <s v="firstpost"/>
        <s v="501technyc nptech"/>
        <s v="icymi"/>
        <s v="5gretailchallenge"/>
        <s v="firstpost civictech"/>
        <s v="2020census"/>
        <s v="cfasummit"/>
        <s v="civicist"/>
        <s v="4profi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19-07-23T14:07:00.000"/>
        <d v="2019-10-04T12:44:40.000"/>
        <d v="2019-10-04T12:53:21.000"/>
        <d v="2019-10-04T16:07:45.000"/>
        <d v="2019-10-04T16:08:03.000"/>
        <d v="2019-10-04T16:22:05.000"/>
        <d v="2019-10-04T17:54:42.000"/>
        <d v="2019-10-04T19:59:26.000"/>
        <d v="2019-10-04T21:13:26.000"/>
        <d v="2019-10-04T21:41:46.000"/>
        <d v="2019-10-04T21:10:01.000"/>
        <d v="2019-10-04T22:13:23.000"/>
        <d v="2019-10-04T23:45:12.000"/>
        <d v="2019-08-18T04:42:35.000"/>
        <d v="2019-10-05T15:56:30.000"/>
        <d v="2019-10-05T15:43:56.000"/>
        <d v="2019-10-05T16:00:04.000"/>
        <d v="2019-10-05T16:03:01.000"/>
        <d v="2019-10-04T12:42:00.000"/>
        <d v="2019-10-05T13:39:00.000"/>
        <d v="2019-10-04T13:17:26.000"/>
        <d v="2019-10-06T00:01:40.000"/>
        <d v="2019-10-06T03:40:04.000"/>
        <d v="2019-10-06T18:41:57.000"/>
        <d v="2019-10-07T00:54:56.000"/>
        <d v="2019-06-06T19:08:32.000"/>
        <d v="2019-10-07T03:25:47.000"/>
        <d v="2019-10-05T02:45:03.000"/>
        <d v="2019-10-05T02:48:23.000"/>
        <d v="2019-10-06T02:02:29.000"/>
        <d v="2019-10-07T06:04:52.000"/>
        <d v="2019-10-07T06:18:17.000"/>
        <d v="2019-10-07T12:31:58.000"/>
        <d v="2019-10-07T14:49:56.000"/>
        <d v="2019-10-07T17:05:22.000"/>
        <d v="2019-10-08T03:36:17.000"/>
        <d v="2019-10-08T12:00:37.000"/>
        <d v="2019-10-09T03:53:07.000"/>
        <d v="2019-10-09T06:46:03.000"/>
        <d v="2019-10-10T17:03:17.000"/>
        <d v="2019-10-10T17:16:27.000"/>
        <d v="2019-10-10T18:32:29.000"/>
        <d v="2019-10-10T18:43:16.000"/>
        <d v="2019-10-10T19:34:38.000"/>
        <d v="2019-10-10T17:48:58.000"/>
        <d v="2019-10-10T22:51:56.000"/>
        <d v="2019-10-10T23:11:52.000"/>
        <d v="2019-10-10T23:23:26.000"/>
        <d v="2019-10-11T00:52:25.000"/>
        <d v="2019-10-11T01:05:57.000"/>
        <d v="2019-10-11T01:18:56.000"/>
        <d v="2019-10-11T11:49:14.000"/>
        <d v="2019-10-11T15:35:43.000"/>
        <d v="2019-10-11T16:21:47.000"/>
        <d v="2019-10-11T21:48:40.000"/>
        <d v="2019-10-11T20:45:05.000"/>
        <d v="2019-10-11T21:21:57.000"/>
        <d v="2019-10-12T06:32:27.000"/>
        <d v="2019-10-12T17:06:23.000"/>
        <d v="2019-10-13T06:04:26.000"/>
        <d v="2019-10-14T17:55:24.000"/>
        <d v="2019-10-13T19:58:24.000"/>
        <d v="2019-10-14T19:34:30.000"/>
        <d v="2019-10-15T07:26:34.000"/>
        <d v="2019-10-15T11:06:36.000"/>
        <d v="2019-10-10T18:48:10.000"/>
        <d v="2019-10-15T12:23:44.000"/>
        <d v="2019-10-15T14:23:08.000"/>
        <d v="2019-10-15T14:47:13.000"/>
        <d v="2019-10-15T15:41:42.000"/>
        <d v="2019-10-15T15:45:22.000"/>
        <d v="2019-10-10T20:54:10.000"/>
        <d v="2019-10-15T14:46:17.000"/>
        <d v="2019-10-15T18:18:11.000"/>
        <d v="2019-10-15T20:04:30.000"/>
        <d v="2019-10-10T16:04:32.000"/>
        <d v="2019-10-15T03:24:47.000"/>
        <d v="2019-10-14T21:00:48.000"/>
        <d v="2019-10-15T13:44:27.000"/>
        <d v="2019-10-16T16:15:07.000"/>
        <d v="2019-10-16T20:23:05.000"/>
        <d v="2019-10-16T20:32:07.000"/>
        <d v="2019-10-16T20:44:00.000"/>
        <d v="2019-10-16T20:46:01.000"/>
        <d v="2019-10-16T21:05:32.000"/>
        <d v="2019-10-16T23:04:21.000"/>
        <d v="2019-10-17T12:49:29.000"/>
        <d v="2019-10-17T14:14:46.000"/>
        <d v="2019-10-17T14:48:02.000"/>
        <d v="2019-10-17T14:50:12.000"/>
        <d v="2019-10-17T15:56:17.000"/>
        <d v="2019-10-17T15:08:01.000"/>
        <d v="2019-10-17T15:57:41.000"/>
        <d v="2019-10-15T20:30:11.000"/>
        <d v="2019-10-15T15:55:01.000"/>
        <d v="2019-10-17T15:59:54.000"/>
        <d v="2019-10-15T18:53:16.000"/>
        <d v="2019-10-05T09:25:02.000"/>
        <d v="2019-10-09T00:20:00.000"/>
        <d v="2019-10-17T13:10:26.000"/>
        <d v="2019-10-17T16:50:10.000"/>
        <d v="2019-10-17T16:51:35.000"/>
        <d v="2019-10-06T15:33:34.000"/>
        <d v="2019-10-10T15:50:49.000"/>
        <d v="2019-10-15T16:32:31.000"/>
        <d v="2019-10-07T22:22:23.000"/>
        <d v="2019-10-15T16:28:38.000"/>
        <d v="2019-09-26T21:01:18.000"/>
        <d v="2019-10-04T16:03:20.000"/>
        <d v="2019-10-04T16:53:42.000"/>
        <d v="2019-10-10T16:02:54.000"/>
        <d v="2019-10-07T09:47:49.000"/>
        <d v="2019-10-07T09:46:15.000"/>
        <d v="2019-10-10T18:30:48.000"/>
        <d v="2019-10-11T11:07:43.000"/>
        <d v="2019-10-11T14:41:45.000"/>
        <d v="2019-10-12T23:38:02.000"/>
        <d v="2019-10-12T21:00:40.000"/>
        <d v="2019-10-13T21:00:07.000"/>
        <d v="2019-10-14T21:35:02.000"/>
        <d v="2019-10-15T15:26:39.000"/>
        <d v="2019-10-06T20:54:22.000"/>
        <d v="2019-10-10T19:28:21.000"/>
        <d v="2019-10-15T18:28:25.000"/>
        <d v="2019-10-16T19:07:29.000"/>
        <d v="2019-10-15T21:00:40.000"/>
        <d v="2019-10-16T15:27:24.000"/>
        <d v="2019-10-11T16:02:51.000"/>
        <d v="2019-10-14T16:03:12.000"/>
        <d v="2019-10-16T16:03:15.000"/>
        <d v="2019-10-17T14:38:40.000"/>
        <d v="2019-10-07T16:05:00.000"/>
        <d v="2019-10-05T16:01:34.000"/>
        <d v="2019-10-09T16:03:26.000"/>
        <d v="2019-10-10T18:30:01.000"/>
        <d v="2019-10-10T21:01:24.000"/>
        <d v="2019-10-11T14:44:13.000"/>
        <d v="2019-10-12T16:01:30.000"/>
        <d v="2019-10-13T16:01:17.000"/>
        <d v="2019-10-14T21:01:16.000"/>
        <d v="2019-10-15T15:25:32.000"/>
        <d v="2019-10-15T15:26:21.000"/>
        <d v="2019-10-15T16:01:59.000"/>
        <d v="2019-10-15T16:02:54.000"/>
        <d v="2019-10-16T21:01:30.000"/>
        <d v="2019-10-17T14:49:00.000"/>
        <d v="2019-10-17T16:30:33.000"/>
        <d v="2019-10-17T17:30:55.000"/>
        <d v="2019-10-10T12:38:43.000"/>
        <d v="2019-10-15T16:39:40.000"/>
        <d v="2019-10-14T17:38:06.000"/>
        <d v="2019-10-17T17:42:33.000"/>
        <d v="2019-10-16T09:59:21.000"/>
        <d v="2019-10-17T18:32:11.000"/>
        <d v="2019-10-17T18:46:52.000"/>
        <d v="2019-10-17T22:02:21.000"/>
        <d v="2019-10-17T22:07:13.000"/>
      </sharedItems>
      <fieldGroup par="66" base="22">
        <rangePr groupBy="hours" autoEnd="1" autoStart="1" startDate="2019-06-06T19:08:32.000" endDate="2019-10-17T22:07:13.000"/>
        <groupItems count="26">
          <s v="&lt;6/6/2019"/>
          <s v="12 AM"/>
          <s v="1 AM"/>
          <s v="2 AM"/>
          <s v="3 AM"/>
          <s v="4 AM"/>
          <s v="5 AM"/>
          <s v="6 AM"/>
          <s v="7 AM"/>
          <s v="8 AM"/>
          <s v="9 AM"/>
          <s v="10 AM"/>
          <s v="11 AM"/>
          <s v="12 PM"/>
          <s v="1 PM"/>
          <s v="2 PM"/>
          <s v="3 PM"/>
          <s v="4 PM"/>
          <s v="5 PM"/>
          <s v="6 PM"/>
          <s v="7 PM"/>
          <s v="8 PM"/>
          <s v="9 PM"/>
          <s v="10 PM"/>
          <s v="11 PM"/>
          <s v="&gt;10/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6T19:08:32.000" endDate="2019-10-17T22:07:13.000"/>
        <groupItems count="368">
          <s v="&lt;6/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7/2019"/>
        </groupItems>
      </fieldGroup>
    </cacheField>
    <cacheField name="Months" databaseField="0">
      <sharedItems containsMixedTypes="0" count="0"/>
      <fieldGroup base="22">
        <rangePr groupBy="months" autoEnd="1" autoStart="1" startDate="2019-06-06T19:08:32.000" endDate="2019-10-17T22:07:13.000"/>
        <groupItems count="14">
          <s v="&lt;6/6/2019"/>
          <s v="Jan"/>
          <s v="Feb"/>
          <s v="Mar"/>
          <s v="Apr"/>
          <s v="May"/>
          <s v="Jun"/>
          <s v="Jul"/>
          <s v="Aug"/>
          <s v="Sep"/>
          <s v="Oct"/>
          <s v="Nov"/>
          <s v="Dec"/>
          <s v="&gt;10/17/2019"/>
        </groupItems>
      </fieldGroup>
    </cacheField>
    <cacheField name="Years" databaseField="0">
      <sharedItems containsMixedTypes="0" count="0"/>
      <fieldGroup base="22">
        <rangePr groupBy="years" autoEnd="1" autoStart="1" startDate="2019-06-06T19:08:32.000" endDate="2019-10-17T22:07:13.000"/>
        <groupItems count="3">
          <s v="&lt;6/6/2019"/>
          <s v="2019"/>
          <s v="&gt;10/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wernert_man"/>
    <s v="pbproject"/>
    <m/>
    <m/>
    <m/>
    <m/>
    <m/>
    <m/>
    <m/>
    <m/>
    <s v="No"/>
    <n v="3"/>
    <m/>
    <m/>
    <x v="0"/>
    <d v="2019-07-23T14:07:00.000"/>
    <s v="@Volker_Straub @buergerrat_de @dfarrell_ucd @kiernanmargaret @CaldwellLouise @OliverEscobar @ajwillshire @alanjrenwick @GrahamAllenMPX @Davidvanrey @ClaudiaChwalisz @landemore @G1000org @jfishkin @NGruen1 @vonderleyen @EmmanuelMacron @TheProgressives @jo_leinen @TimmermansEU @katarinabarley @IratxeGarper @SkaKeller @europeangreens @bueti @vestager @AnnaMariaCB @julienfouchet1 @emmyzen @voiceseurope @AndrewAtter @julie4nw @thomasbrake @mikegalsworthy @AuroraBlogspot @16MillionRising @Europarl_EN @catoleonard @theeumans @OliverPaasch @Neal_Compass @CitizAssembly @ulrikeguerot @EuDemLab @SabineSasse @marcobuelow There is a high demand for knowledge about deliberative democracy across the globe. So_x000a_@CaldwellLouise was invited to New York @CivicHall @PBProject  to speak about her experiences in the Irish @CitizAssembly #DemocracyBeyondElections_x000a_Great keynote of her! https://t.co/FTHSOPqQxo"/>
    <s v="https://www.youtube.com/watch?v=5mMzb39jFQI"/>
    <s v="youtube.com"/>
    <x v="0"/>
    <m/>
    <s v="http://pbs.twimg.com/profile_images/1176010235271667713/mZBUNVj1_normal.jpg"/>
    <x v="0"/>
    <s v="https://twitter.com/#!/wernert_man/status/1153667836084183041"/>
    <m/>
    <m/>
    <s v="1153667836084183041"/>
    <s v="1153597067832504320"/>
    <b v="0"/>
    <n v="8"/>
    <s v="726680073433174016"/>
    <b v="0"/>
    <s v="en"/>
    <m/>
    <s v=""/>
    <b v="0"/>
    <n v="3"/>
    <s v=""/>
    <s v="Twitter for Android"/>
    <b v="0"/>
    <s v="1153597067832504320"/>
    <s v="Retweet"/>
    <n v="0"/>
    <n v="0"/>
    <m/>
    <m/>
    <m/>
    <m/>
    <m/>
    <m/>
    <m/>
    <m/>
    <n v="1"/>
    <s v="1"/>
    <s v="1"/>
    <m/>
    <m/>
    <m/>
    <m/>
    <m/>
    <m/>
    <m/>
    <m/>
    <m/>
  </r>
  <r>
    <s v="shohta112233"/>
    <s v="884_info"/>
    <m/>
    <m/>
    <m/>
    <m/>
    <m/>
    <m/>
    <m/>
    <m/>
    <s v="No"/>
    <n v="42"/>
    <m/>
    <m/>
    <x v="0"/>
    <d v="2019-10-04T12:44:40.000"/>
    <s v="RT @884_info: ☆明日の舞台✨☆_x000a_ミュージカル『Little Women～若草物語～』_x000a_［福岡］福岡市民会館_x000a_10/5_x000a_12:00開演_x000a_https://t.co/CoHCJnbZj3_x000a_https://t.co/nh518x1taR_x000a_https://t.co/nJWT…"/>
    <s v="https://www.tohostage.com/littlewomen/index.html https://fukuoka-civichall.jp/event/%e3%83%aa%e3%83%88%e3%83%ab-%e3%82%a6%e3%82%a3%e3%83%a1%e3%83%b3%e8%8b%a5%e8%8d%89%e7%89%a9%e8%aa%9e"/>
    <s v="tohostage.com fukuoka-civichall.jp"/>
    <x v="1"/>
    <m/>
    <s v="http://pbs.twimg.com/profile_images/1111804604583305216/EQ35Ips2_normal.jpg"/>
    <x v="1"/>
    <s v="https://twitter.com/#!/shohta112233/status/1180101426724257792"/>
    <m/>
    <m/>
    <s v="1180101426724257792"/>
    <m/>
    <b v="0"/>
    <n v="0"/>
    <s v=""/>
    <b v="0"/>
    <s v="ja"/>
    <m/>
    <s v=""/>
    <b v="0"/>
    <n v="3"/>
    <s v="1180100758231900160"/>
    <s v="Twitter for iPhone"/>
    <b v="0"/>
    <s v="1180100758231900160"/>
    <s v="Tweet"/>
    <n v="0"/>
    <n v="0"/>
    <m/>
    <m/>
    <m/>
    <m/>
    <m/>
    <m/>
    <m/>
    <m/>
    <n v="1"/>
    <s v="9"/>
    <s v="9"/>
    <n v="0"/>
    <n v="0"/>
    <n v="0"/>
    <n v="0"/>
    <n v="0"/>
    <n v="0"/>
    <n v="13"/>
    <n v="100"/>
    <n v="13"/>
  </r>
  <r>
    <s v="natuki_suzu"/>
    <s v="884_info"/>
    <m/>
    <m/>
    <m/>
    <m/>
    <m/>
    <m/>
    <m/>
    <m/>
    <s v="No"/>
    <n v="43"/>
    <m/>
    <m/>
    <x v="0"/>
    <d v="2019-10-04T12:53:21.000"/>
    <s v="RT @884_info: ☆明日の舞台✨☆_x000a_ミュージカル『Little Women～若草物語～』_x000a_［福岡］福岡市民会館_x000a_10/5_x000a_12:00開演_x000a_https://t.co/CoHCJnbZj3_x000a_https://t.co/nh518x1taR_x000a_https://t.co/nJWT…"/>
    <s v="https://www.tohostage.com/littlewomen/index.html https://fukuoka-civichall.jp/event/%e3%83%aa%e3%83%88%e3%83%ab-%e3%82%a6%e3%82%a3%e3%83%a1%e3%83%b3%e8%8b%a5%e8%8d%89%e7%89%a9%e8%aa%9e"/>
    <s v="tohostage.com fukuoka-civichall.jp"/>
    <x v="1"/>
    <m/>
    <s v="http://pbs.twimg.com/profile_images/609360532378796032/CiXFeY2O_normal.jpg"/>
    <x v="2"/>
    <s v="https://twitter.com/#!/natuki_suzu/status/1180103614376755201"/>
    <m/>
    <m/>
    <s v="1180103614376755201"/>
    <m/>
    <b v="0"/>
    <n v="0"/>
    <s v=""/>
    <b v="0"/>
    <s v="ja"/>
    <m/>
    <s v=""/>
    <b v="0"/>
    <n v="3"/>
    <s v="1180100758231900160"/>
    <s v="Twitter for iPhone"/>
    <b v="0"/>
    <s v="1180100758231900160"/>
    <s v="Tweet"/>
    <n v="0"/>
    <n v="0"/>
    <m/>
    <m/>
    <m/>
    <m/>
    <m/>
    <m/>
    <m/>
    <m/>
    <n v="1"/>
    <s v="9"/>
    <s v="9"/>
    <n v="0"/>
    <n v="0"/>
    <n v="0"/>
    <n v="0"/>
    <n v="0"/>
    <n v="0"/>
    <n v="13"/>
    <n v="100"/>
    <n v="13"/>
  </r>
  <r>
    <s v="askthemppf"/>
    <s v="forgeorganizing"/>
    <m/>
    <m/>
    <m/>
    <m/>
    <m/>
    <m/>
    <m/>
    <m/>
    <s v="No"/>
    <n v="44"/>
    <m/>
    <m/>
    <x v="0"/>
    <d v="2019-10-04T16:07:45.000"/>
    <s v="RT @CivicHall: Say hello to @ForgeOrganizing, a new online publication focusing on organizing strategy and practice, founded by @bkettenrin…"/>
    <m/>
    <m/>
    <x v="1"/>
    <m/>
    <s v="http://pbs.twimg.com/profile_images/430795171593080832/_HY8TXhc_normal.png"/>
    <x v="3"/>
    <s v="https://twitter.com/#!/askthemppf/status/1180152537384665088"/>
    <m/>
    <m/>
    <s v="1180152537384665088"/>
    <m/>
    <b v="0"/>
    <n v="0"/>
    <s v=""/>
    <b v="0"/>
    <s v="en"/>
    <m/>
    <s v=""/>
    <b v="0"/>
    <n v="5"/>
    <s v="1180151423323066373"/>
    <s v="Twitter for iPhone"/>
    <b v="0"/>
    <s v="1180151423323066373"/>
    <s v="Tweet"/>
    <n v="0"/>
    <n v="0"/>
    <m/>
    <m/>
    <m/>
    <m/>
    <m/>
    <m/>
    <m/>
    <m/>
    <n v="1"/>
    <s v="2"/>
    <s v="2"/>
    <m/>
    <m/>
    <m/>
    <m/>
    <m/>
    <m/>
    <m/>
    <m/>
    <m/>
  </r>
  <r>
    <s v="nyccouncilmatic"/>
    <s v="forgeorganizing"/>
    <m/>
    <m/>
    <m/>
    <m/>
    <m/>
    <m/>
    <m/>
    <m/>
    <s v="No"/>
    <n v="46"/>
    <m/>
    <m/>
    <x v="0"/>
    <d v="2019-10-04T16:08:03.000"/>
    <s v="RT @CivicHall: Say hello to @ForgeOrganizing, a new online publication focusing on organizing strategy and practice, founded by @bkettenrin…"/>
    <m/>
    <m/>
    <x v="1"/>
    <m/>
    <s v="http://pbs.twimg.com/profile_images/613457895011786752/OT_O8TQW_normal.jpg"/>
    <x v="4"/>
    <s v="https://twitter.com/#!/nyccouncilmatic/status/1180152612529885184"/>
    <m/>
    <m/>
    <s v="1180152612529885184"/>
    <m/>
    <b v="0"/>
    <n v="0"/>
    <s v=""/>
    <b v="0"/>
    <s v="en"/>
    <m/>
    <s v=""/>
    <b v="0"/>
    <n v="5"/>
    <s v="1180151423323066373"/>
    <s v="Twitter for iPhone"/>
    <b v="0"/>
    <s v="1180151423323066373"/>
    <s v="Tweet"/>
    <n v="0"/>
    <n v="0"/>
    <m/>
    <m/>
    <m/>
    <m/>
    <m/>
    <m/>
    <m/>
    <m/>
    <n v="1"/>
    <s v="2"/>
    <s v="2"/>
    <m/>
    <m/>
    <m/>
    <m/>
    <m/>
    <m/>
    <m/>
    <m/>
    <m/>
  </r>
  <r>
    <s v="emendlow"/>
    <s v="forgeorganizing"/>
    <m/>
    <m/>
    <m/>
    <m/>
    <m/>
    <m/>
    <m/>
    <m/>
    <s v="No"/>
    <n v="48"/>
    <m/>
    <m/>
    <x v="0"/>
    <d v="2019-10-04T16:22:05.000"/>
    <s v="RT @CivicHall: Say hello to @ForgeOrganizing, a new online publication focusing on organizing strategy and practice, founded by @bkettenrin…"/>
    <m/>
    <m/>
    <x v="1"/>
    <m/>
    <s v="http://pbs.twimg.com/profile_images/964643414078885888/L4Fkh0TK_normal.jpg"/>
    <x v="5"/>
    <s v="https://twitter.com/#!/emendlow/status/1180156141910790144"/>
    <m/>
    <m/>
    <s v="1180156141910790144"/>
    <m/>
    <b v="0"/>
    <n v="0"/>
    <s v=""/>
    <b v="0"/>
    <s v="en"/>
    <m/>
    <s v=""/>
    <b v="0"/>
    <n v="5"/>
    <s v="1180151423323066373"/>
    <s v="Twitter for iPhone"/>
    <b v="0"/>
    <s v="1180151423323066373"/>
    <s v="Tweet"/>
    <n v="0"/>
    <n v="0"/>
    <m/>
    <m/>
    <m/>
    <m/>
    <m/>
    <m/>
    <m/>
    <m/>
    <n v="1"/>
    <s v="2"/>
    <s v="2"/>
    <m/>
    <m/>
    <m/>
    <m/>
    <m/>
    <m/>
    <m/>
    <m/>
    <m/>
  </r>
  <r>
    <s v="akrolikowski"/>
    <s v="civichall"/>
    <m/>
    <m/>
    <m/>
    <m/>
    <m/>
    <m/>
    <m/>
    <m/>
    <s v="No"/>
    <n v="50"/>
    <m/>
    <m/>
    <x v="0"/>
    <d v="2019-10-04T17:54:42.000"/>
    <s v="Looking for one of the most comprehensive inventories of #civic #tech #tools and #initiatives? @CivicHall has a Field Guide for you... _x000a__x000a_https://t.co/fRdld45cIl"/>
    <s v="https://civictech.guide/"/>
    <s v="civictech.guide"/>
    <x v="2"/>
    <m/>
    <s v="http://pbs.twimg.com/profile_images/978276985360306179/AB2WReNw_normal.jpg"/>
    <x v="6"/>
    <s v="https://twitter.com/#!/akrolikowski/status/1180179453080752129"/>
    <m/>
    <m/>
    <s v="1180179453080752129"/>
    <m/>
    <b v="0"/>
    <n v="0"/>
    <s v=""/>
    <b v="0"/>
    <s v="en"/>
    <m/>
    <s v=""/>
    <b v="0"/>
    <n v="0"/>
    <s v=""/>
    <s v="Twitter Web App"/>
    <b v="0"/>
    <s v="1180179453080752129"/>
    <s v="Tweet"/>
    <n v="0"/>
    <n v="0"/>
    <m/>
    <m/>
    <m/>
    <m/>
    <m/>
    <m/>
    <m/>
    <m/>
    <n v="1"/>
    <s v="2"/>
    <s v="2"/>
    <n v="1"/>
    <n v="4.761904761904762"/>
    <n v="0"/>
    <n v="0"/>
    <n v="0"/>
    <n v="0"/>
    <n v="20"/>
    <n v="95.23809523809524"/>
    <n v="21"/>
  </r>
  <r>
    <s v="megadumbgenius"/>
    <s v="forgeorganizing"/>
    <m/>
    <m/>
    <m/>
    <m/>
    <m/>
    <m/>
    <m/>
    <m/>
    <s v="No"/>
    <n v="51"/>
    <m/>
    <m/>
    <x v="0"/>
    <d v="2019-10-04T19:59:26.000"/>
    <s v="RT @CivicHall: Say hello to @ForgeOrganizing, a new online publication focusing on organizing strategy and practice, founded by @bkettenrin…"/>
    <m/>
    <m/>
    <x v="1"/>
    <m/>
    <s v="http://pbs.twimg.com/profile_images/961076045465047040/C6TrvXpn_normal.jpg"/>
    <x v="7"/>
    <s v="https://twitter.com/#!/megadumbgenius/status/1180210841586585601"/>
    <m/>
    <m/>
    <s v="1180210841586585601"/>
    <m/>
    <b v="0"/>
    <n v="0"/>
    <s v=""/>
    <b v="0"/>
    <s v="en"/>
    <m/>
    <s v=""/>
    <b v="0"/>
    <n v="5"/>
    <s v="1180151423323066373"/>
    <s v="Twitter for Android"/>
    <b v="0"/>
    <s v="1180151423323066373"/>
    <s v="Tweet"/>
    <n v="0"/>
    <n v="0"/>
    <m/>
    <m/>
    <m/>
    <m/>
    <m/>
    <m/>
    <m/>
    <m/>
    <n v="1"/>
    <s v="2"/>
    <s v="2"/>
    <m/>
    <m/>
    <m/>
    <m/>
    <m/>
    <m/>
    <m/>
    <m/>
    <m/>
  </r>
  <r>
    <s v="janhartman"/>
    <s v="civichall"/>
    <m/>
    <m/>
    <m/>
    <m/>
    <m/>
    <m/>
    <m/>
    <m/>
    <s v="No"/>
    <n v="53"/>
    <m/>
    <m/>
    <x v="0"/>
    <d v="2019-10-04T21:13:26.000"/>
    <s v="RT @dangillmor: The &quot;Civic Tech Field Guide&quot; -- a great compendium of civic tech tools and project. https://t.co/OH2YZdhgOn from @CivicHall"/>
    <s v="https://civictech.guide/"/>
    <s v="civictech.guide"/>
    <x v="1"/>
    <m/>
    <s v="http://pbs.twimg.com/profile_images/1147598996321517568/qUGhzpiq_normal.jpg"/>
    <x v="8"/>
    <s v="https://twitter.com/#!/janhartman/status/1180229462409072640"/>
    <m/>
    <m/>
    <s v="1180229462409072640"/>
    <m/>
    <b v="0"/>
    <n v="0"/>
    <s v=""/>
    <b v="0"/>
    <s v="en"/>
    <m/>
    <s v=""/>
    <b v="0"/>
    <n v="3"/>
    <s v="1180228605135052801"/>
    <s v="Twitter Web App"/>
    <b v="0"/>
    <s v="1180228605135052801"/>
    <s v="Tweet"/>
    <n v="0"/>
    <n v="0"/>
    <m/>
    <m/>
    <m/>
    <m/>
    <m/>
    <m/>
    <m/>
    <m/>
    <n v="1"/>
    <s v="2"/>
    <s v="2"/>
    <m/>
    <m/>
    <m/>
    <m/>
    <m/>
    <m/>
    <m/>
    <m/>
    <m/>
  </r>
  <r>
    <s v="brandstrat"/>
    <s v="civichall"/>
    <m/>
    <m/>
    <m/>
    <m/>
    <m/>
    <m/>
    <m/>
    <m/>
    <s v="No"/>
    <n v="55"/>
    <m/>
    <m/>
    <x v="0"/>
    <d v="2019-10-04T21:41:46.000"/>
    <s v="RT @dangillmor: The &quot;Civic Tech Field Guide&quot; -- a great compendium of civic tech tools and project. https://t.co/OH2YZdhgOn from @CivicHall"/>
    <s v="https://civictech.guide/"/>
    <s v="civictech.guide"/>
    <x v="1"/>
    <m/>
    <s v="http://pbs.twimg.com/profile_images/204029103/flammarion_man_normal.jpg"/>
    <x v="9"/>
    <s v="https://twitter.com/#!/brandstrat/status/1180236593480617986"/>
    <m/>
    <m/>
    <s v="1180236593480617986"/>
    <m/>
    <b v="0"/>
    <n v="0"/>
    <s v=""/>
    <b v="0"/>
    <s v="en"/>
    <m/>
    <s v=""/>
    <b v="0"/>
    <n v="3"/>
    <s v="1180228605135052801"/>
    <s v="Tweetbot for iΟS"/>
    <b v="0"/>
    <s v="1180228605135052801"/>
    <s v="Tweet"/>
    <n v="0"/>
    <n v="0"/>
    <m/>
    <m/>
    <m/>
    <m/>
    <m/>
    <m/>
    <m/>
    <m/>
    <n v="1"/>
    <s v="2"/>
    <s v="2"/>
    <m/>
    <m/>
    <m/>
    <m/>
    <m/>
    <m/>
    <m/>
    <m/>
    <m/>
  </r>
  <r>
    <s v="dangillmor"/>
    <s v="civichall"/>
    <m/>
    <m/>
    <m/>
    <m/>
    <m/>
    <m/>
    <m/>
    <m/>
    <s v="No"/>
    <n v="57"/>
    <m/>
    <m/>
    <x v="0"/>
    <d v="2019-10-04T21:10:01.000"/>
    <s v="The &quot;Civic Tech Field Guide&quot; -- a great compendium of civic tech tools and project. https://t.co/OH2YZdhgOn from @CivicHall"/>
    <s v="https://civictech.guide/"/>
    <s v="civictech.guide"/>
    <x v="1"/>
    <m/>
    <s v="http://pbs.twimg.com/profile_images/531650871533117440/zHSKbNRU_normal.png"/>
    <x v="10"/>
    <s v="https://twitter.com/#!/dangillmor/status/1180228605135052801"/>
    <m/>
    <m/>
    <s v="1180228605135052801"/>
    <m/>
    <b v="0"/>
    <n v="3"/>
    <s v=""/>
    <b v="0"/>
    <s v="en"/>
    <m/>
    <s v=""/>
    <b v="0"/>
    <n v="3"/>
    <s v=""/>
    <s v="TweetDeck"/>
    <b v="0"/>
    <s v="1180228605135052801"/>
    <s v="Tweet"/>
    <n v="0"/>
    <n v="0"/>
    <m/>
    <m/>
    <m/>
    <m/>
    <m/>
    <m/>
    <m/>
    <m/>
    <n v="1"/>
    <s v="2"/>
    <s v="2"/>
    <n v="1"/>
    <n v="6.25"/>
    <n v="0"/>
    <n v="0"/>
    <n v="0"/>
    <n v="0"/>
    <n v="15"/>
    <n v="93.75"/>
    <n v="16"/>
  </r>
  <r>
    <s v="tlyczko"/>
    <s v="dangillmor"/>
    <m/>
    <m/>
    <m/>
    <m/>
    <m/>
    <m/>
    <m/>
    <m/>
    <s v="No"/>
    <n v="58"/>
    <m/>
    <m/>
    <x v="0"/>
    <d v="2019-10-04T22:13:23.000"/>
    <s v="RT @dangillmor: The &quot;Civic Tech Field Guide&quot; -- a great compendium of civic tech tools and project. https://t.co/OH2YZdhgOn from @CivicHall"/>
    <s v="https://civictech.guide/"/>
    <s v="civictech.guide"/>
    <x v="1"/>
    <m/>
    <s v="http://pbs.twimg.com/profile_images/3443473020/05854647f55c2fcb6fe286c0d2b63318_normal.jpeg"/>
    <x v="11"/>
    <s v="https://twitter.com/#!/tlyczko/status/1180244550381645825"/>
    <m/>
    <m/>
    <s v="1180244550381645825"/>
    <m/>
    <b v="0"/>
    <n v="0"/>
    <s v=""/>
    <b v="0"/>
    <s v="en"/>
    <m/>
    <s v=""/>
    <b v="0"/>
    <n v="3"/>
    <s v="1180228605135052801"/>
    <s v="Twitter for iPhone"/>
    <b v="0"/>
    <s v="1180228605135052801"/>
    <s v="Tweet"/>
    <n v="0"/>
    <n v="0"/>
    <m/>
    <m/>
    <m/>
    <m/>
    <m/>
    <m/>
    <m/>
    <m/>
    <n v="1"/>
    <s v="2"/>
    <s v="2"/>
    <m/>
    <m/>
    <m/>
    <m/>
    <m/>
    <m/>
    <m/>
    <m/>
    <m/>
  </r>
  <r>
    <s v="snm55_6_4"/>
    <s v="884_info"/>
    <m/>
    <m/>
    <m/>
    <m/>
    <m/>
    <m/>
    <m/>
    <m/>
    <s v="No"/>
    <n v="60"/>
    <m/>
    <m/>
    <x v="0"/>
    <d v="2019-10-04T23:45:12.000"/>
    <s v="RT @884_info: ☆明日の舞台✨☆_x000a_ミュージカル『Little Women～若草物語～』_x000a_［福岡］福岡市民会館_x000a_10/5_x000a_12:00開演_x000a_https://t.co/CoHCJnbZj3_x000a_https://t.co/nh518x1taR_x000a_https://t.co/nJWT…"/>
    <s v="https://www.tohostage.com/littlewomen/index.html https://fukuoka-civichall.jp/event/%e3%83%aa%e3%83%88%e3%83%ab-%e3%82%a6%e3%82%a3%e3%83%a1%e3%83%b3%e8%8b%a5%e8%8d%89%e7%89%a9%e8%aa%9e"/>
    <s v="tohostage.com fukuoka-civichall.jp"/>
    <x v="1"/>
    <m/>
    <s v="http://pbs.twimg.com/profile_images/1155404019931553793/ef_rDfkI_normal.jpg"/>
    <x v="12"/>
    <s v="https://twitter.com/#!/snm55_6_4/status/1180267657443987456"/>
    <m/>
    <m/>
    <s v="1180267657443987456"/>
    <m/>
    <b v="0"/>
    <n v="0"/>
    <s v=""/>
    <b v="0"/>
    <s v="ja"/>
    <m/>
    <s v=""/>
    <b v="0"/>
    <n v="4"/>
    <s v="1180100758231900160"/>
    <s v="Tweecha Lite"/>
    <b v="0"/>
    <s v="1180100758231900160"/>
    <s v="Tweet"/>
    <n v="0"/>
    <n v="0"/>
    <m/>
    <m/>
    <m/>
    <m/>
    <m/>
    <m/>
    <m/>
    <m/>
    <n v="1"/>
    <s v="9"/>
    <s v="9"/>
    <n v="0"/>
    <n v="0"/>
    <n v="0"/>
    <n v="0"/>
    <n v="0"/>
    <n v="0"/>
    <n v="13"/>
    <n v="100"/>
    <n v="13"/>
  </r>
  <r>
    <s v="motorious_tv"/>
    <s v="adsksimulation"/>
    <m/>
    <m/>
    <m/>
    <m/>
    <m/>
    <m/>
    <m/>
    <m/>
    <s v="No"/>
    <n v="61"/>
    <m/>
    <m/>
    <x v="0"/>
    <d v="2019-08-18T04:42:35.000"/>
    <s v="@nycbigapps @CivicHall @ubuntu @UbuntuBot2075 @Canonical @NOAASatellites @HopStopNYC @HopStop @ViaMichelin @AMD @linuxfoundation @RedHatPartners @IBMBlockchain @SecretaryFoxx @USDOT @nysdmv @NYC_DOT @NSFSBIR @NSFinnovateSBIR @Freescale @MobileE_Group @DelphiAuto @palm @GM https://t.co/HvKjeYGvz2 @SAPAriba @mmtconline @NYCMWBE @NYCMWBEAlli @DevelopCovisint @ubuntu @SiemensUSA @semaSAN @SEMAMembers @essenmotorshow @hotimportnights #MassCustomizationPatent @ADSKSimulation https://t.co/wONNEydjZs @nycbigapps @ViaMichelin @HopStop"/>
    <s v="https://www.transit.dot.gov/funding/smartroute-systems-jeff-larson https://patents.justia.com/patent/20020169882"/>
    <s v="dot.gov justia.com"/>
    <x v="3"/>
    <m/>
    <s v="http://pbs.twimg.com/profile_images/1173005950678159360/ABF6rHRt_normal.jpg"/>
    <x v="13"/>
    <s v="https://twitter.com/#!/motorious_tv/status/1162947877704032257"/>
    <m/>
    <m/>
    <s v="1162947877704032257"/>
    <s v="1159674672549642240"/>
    <b v="0"/>
    <n v="0"/>
    <s v="1076489196540448769"/>
    <b v="0"/>
    <s v="und"/>
    <m/>
    <s v=""/>
    <b v="0"/>
    <n v="5"/>
    <s v=""/>
    <s v="Twitter for iPhone"/>
    <b v="0"/>
    <s v="1159674672549642240"/>
    <s v="Retweet"/>
    <n v="0"/>
    <n v="0"/>
    <s v="-74.041878,40.570842 _x000a_-73.855673,40.570842 _x000a_-73.855673,40.739434 _x000a_-74.041878,40.739434"/>
    <s v="United States"/>
    <s v="US"/>
    <s v="Brooklyn, NY"/>
    <s v="011add077f4d2da3"/>
    <s v="Brooklyn"/>
    <s v="city"/>
    <s v="https://api.twitter.com/1.1/geo/id/011add077f4d2da3.json"/>
    <n v="1"/>
    <s v="3"/>
    <s v="3"/>
    <m/>
    <m/>
    <m/>
    <m/>
    <m/>
    <m/>
    <m/>
    <m/>
    <m/>
  </r>
  <r>
    <s v="lchski"/>
    <s v="joshdata"/>
    <m/>
    <m/>
    <m/>
    <m/>
    <m/>
    <m/>
    <m/>
    <m/>
    <s v="No"/>
    <n v="85"/>
    <m/>
    <m/>
    <x v="0"/>
    <d v="2019-10-05T15:56:30.000"/>
    <s v="Don’t want to shape too much, but great prior art includes:_x000a__x000a_- https://t.co/FEZh6GBpFd by @cydharrell (including the bevy of awesome links)_x000a_- https://t.co/l1YDI9HqB9 from @CivicHall _x000a_- https://t.co/mkwj7HIIGD by @JoshData (here, too, all the links!)"/>
    <s v="https://medium.com/@cydharrell/civic-tech-as-a-tween-4cd780b971bb https://civictech.guide/a-timeline-of-civic-tech-tells-a-data-driven-story-of-the-field/ https://medium.com/civic-tech-thoughts-from-joshdata/civic-techs-act-iii-is-beginning-4df5d1720468"/>
    <s v="medium.com civictech.guide medium.com"/>
    <x v="1"/>
    <m/>
    <s v="http://pbs.twimg.com/profile_images/476155673869172737/pd8wb020_normal.jpeg"/>
    <x v="14"/>
    <s v="https://twitter.com/#!/lchski/status/1180512091930804225"/>
    <m/>
    <m/>
    <s v="1180512091930804225"/>
    <s v="1180512090936762368"/>
    <b v="0"/>
    <n v="0"/>
    <s v="916648524"/>
    <b v="0"/>
    <s v="en"/>
    <m/>
    <s v=""/>
    <b v="0"/>
    <n v="0"/>
    <s v=""/>
    <s v="Twitter Web App"/>
    <b v="0"/>
    <s v="1180512090936762368"/>
    <s v="Tweet"/>
    <n v="0"/>
    <n v="0"/>
    <m/>
    <m/>
    <m/>
    <m/>
    <m/>
    <m/>
    <m/>
    <m/>
    <n v="1"/>
    <s v="13"/>
    <s v="13"/>
    <m/>
    <m/>
    <m/>
    <m/>
    <m/>
    <m/>
    <m/>
    <m/>
    <m/>
  </r>
  <r>
    <s v="motorious_tv"/>
    <s v="amd"/>
    <m/>
    <m/>
    <m/>
    <m/>
    <m/>
    <m/>
    <m/>
    <m/>
    <s v="No"/>
    <n v="89"/>
    <m/>
    <m/>
    <x v="0"/>
    <d v="2019-10-05T15:43:56.000"/>
    <s v="RT @motorious_tv: @nycbigapps @CivicHall @ubuntu @UbuntuBot2075 @Canonical @NOAASatellites @HopStopNYC @HopStop @ViaMichelin @AMD @linuxfou…"/>
    <m/>
    <m/>
    <x v="1"/>
    <m/>
    <s v="http://pbs.twimg.com/profile_images/1173005950678159360/ABF6rHRt_normal.jpg"/>
    <x v="15"/>
    <s v="https://twitter.com/#!/motorious_tv/status/1180508930197409792"/>
    <m/>
    <m/>
    <s v="1180508930197409792"/>
    <m/>
    <b v="0"/>
    <n v="0"/>
    <s v=""/>
    <b v="0"/>
    <s v="und"/>
    <m/>
    <s v=""/>
    <b v="0"/>
    <n v="5"/>
    <s v="1162947877704032257"/>
    <s v="Twitter for iPhone"/>
    <b v="0"/>
    <s v="1162947877704032257"/>
    <s v="Tweet"/>
    <n v="0"/>
    <n v="0"/>
    <m/>
    <m/>
    <m/>
    <m/>
    <m/>
    <m/>
    <m/>
    <m/>
    <n v="2"/>
    <s v="3"/>
    <s v="3"/>
    <m/>
    <m/>
    <m/>
    <m/>
    <m/>
    <m/>
    <m/>
    <m/>
    <m/>
  </r>
  <r>
    <s v="ubuntubot2075"/>
    <s v="amd"/>
    <m/>
    <m/>
    <m/>
    <m/>
    <m/>
    <m/>
    <m/>
    <m/>
    <s v="No"/>
    <n v="90"/>
    <m/>
    <m/>
    <x v="0"/>
    <d v="2019-10-05T16:00:04.000"/>
    <s v="RT @motorious_tv: @nycbigapps @CivicHall @ubuntu @UbuntuBot2075 @Canonical @NOAASatellites @HopStopNYC @HopStop @ViaMichelin @AMD @linuxfou…"/>
    <m/>
    <m/>
    <x v="1"/>
    <m/>
    <s v="http://pbs.twimg.com/profile_images/1120755126308786176/XWNDSzDf_normal.png"/>
    <x v="16"/>
    <s v="https://twitter.com/#!/ubuntubot2075/status/1180512991311040512"/>
    <m/>
    <m/>
    <s v="1180512991311040512"/>
    <m/>
    <b v="0"/>
    <n v="0"/>
    <s v=""/>
    <b v="0"/>
    <s v="und"/>
    <m/>
    <s v=""/>
    <b v="0"/>
    <n v="5"/>
    <s v="1162947877704032257"/>
    <s v="RyanBot.dp"/>
    <b v="0"/>
    <s v="1162947877704032257"/>
    <s v="Tweet"/>
    <n v="0"/>
    <n v="0"/>
    <m/>
    <m/>
    <m/>
    <m/>
    <m/>
    <m/>
    <m/>
    <m/>
    <n v="1"/>
    <s v="3"/>
    <s v="3"/>
    <m/>
    <m/>
    <m/>
    <m/>
    <m/>
    <m/>
    <m/>
    <m/>
    <m/>
  </r>
  <r>
    <s v="spark_radio_dc"/>
    <s v="codeforamerica"/>
    <m/>
    <m/>
    <m/>
    <m/>
    <m/>
    <m/>
    <m/>
    <m/>
    <s v="No"/>
    <n v="118"/>
    <m/>
    <m/>
    <x v="0"/>
    <d v="2019-10-05T16:03:01.000"/>
    <s v="RT @CivicHall: #Apply_x000a_The 2020 @codeforamerica Summit, which is taking place in Washington DC March 11-13, is now accepting talk and panel…"/>
    <m/>
    <m/>
    <x v="4"/>
    <m/>
    <s v="http://pbs.twimg.com/profile_images/1158153432198520833/_YRI1Pmd_normal.jpg"/>
    <x v="17"/>
    <s v="https://twitter.com/#!/spark_radio_dc/status/1180513734982279168"/>
    <m/>
    <m/>
    <s v="1180513734982279168"/>
    <m/>
    <b v="0"/>
    <n v="0"/>
    <s v=""/>
    <b v="0"/>
    <s v="en"/>
    <m/>
    <s v=""/>
    <b v="0"/>
    <n v="1"/>
    <s v="1180513366139383808"/>
    <s v="tmr.topical"/>
    <b v="0"/>
    <s v="1180513366139383808"/>
    <s v="Tweet"/>
    <n v="0"/>
    <n v="0"/>
    <m/>
    <m/>
    <m/>
    <m/>
    <m/>
    <m/>
    <m/>
    <m/>
    <n v="1"/>
    <s v="4"/>
    <s v="4"/>
    <n v="0"/>
    <n v="0"/>
    <n v="0"/>
    <n v="0"/>
    <n v="0"/>
    <n v="0"/>
    <n v="23"/>
    <n v="100"/>
    <n v="23"/>
  </r>
  <r>
    <s v="884_info"/>
    <s v="884_info"/>
    <m/>
    <m/>
    <m/>
    <m/>
    <m/>
    <m/>
    <m/>
    <m/>
    <s v="No"/>
    <n v="120"/>
    <m/>
    <m/>
    <x v="1"/>
    <d v="2019-10-04T12:42:00.000"/>
    <s v="☆明日の舞台✨☆_x000a_ミュージカル『Little Women～若草物語～』_x000a_［福岡］福岡市民会館_x000a_10/5_x000a_12:00開演_x000a_https://t.co/CoHCJnbZj3_x000a_https://t.co/nh518x1taR_x000a_https://t.co/nJWThVnxtm"/>
    <s v="https://www.tohostage.com/littlewomen/index.html https://fukuoka-civichall.jp/event/%e3%83%aa%e3%83%88%e3%83%ab-%e3%82%a6%e3%82%a3%e3%83%a1%e3%83%b3%e8%8b%a5%e8%8d%89%e7%89%a9%e8%aa%9e https://www.hakataza.co.jp/sp/lineup/201910/littlewomen/index.php"/>
    <s v="tohostage.com fukuoka-civichall.jp co.jp"/>
    <x v="1"/>
    <m/>
    <s v="http://pbs.twimg.com/profile_images/1162374196388720640/f1jSdTAr_normal.png"/>
    <x v="18"/>
    <s v="https://twitter.com/#!/884_info/status/1180100758231900160"/>
    <m/>
    <m/>
    <s v="1180100758231900160"/>
    <m/>
    <b v="0"/>
    <n v="5"/>
    <s v=""/>
    <b v="0"/>
    <s v="ja"/>
    <m/>
    <s v=""/>
    <b v="0"/>
    <n v="3"/>
    <s v=""/>
    <s v="Twitter for Android"/>
    <b v="0"/>
    <s v="1180100758231900160"/>
    <s v="Tweet"/>
    <n v="0"/>
    <n v="0"/>
    <m/>
    <m/>
    <m/>
    <m/>
    <m/>
    <m/>
    <m/>
    <m/>
    <n v="2"/>
    <s v="9"/>
    <s v="9"/>
    <n v="0"/>
    <n v="0"/>
    <n v="0"/>
    <n v="0"/>
    <n v="0"/>
    <n v="0"/>
    <n v="11"/>
    <n v="100"/>
    <n v="11"/>
  </r>
  <r>
    <s v="884_info"/>
    <s v="884_info"/>
    <m/>
    <m/>
    <m/>
    <m/>
    <m/>
    <m/>
    <m/>
    <m/>
    <s v="No"/>
    <n v="121"/>
    <m/>
    <m/>
    <x v="1"/>
    <d v="2019-10-05T13:39:00.000"/>
    <s v="☆明日の舞台✨☆_x000a_ミュージカル『Little Women～若草物語～』_x000a_［福岡］福岡市民会館_x000a_10/6_x000a_12:00開演〈大千穐楽〉_x000a_https://t.co/CoHCJnbZj3_x000a_https://t.co/nh518x1taR_x000a_https://t.co/nJWThVnxtm"/>
    <s v="https://www.tohostage.com/littlewomen/index.html https://fukuoka-civichall.jp/event/%e3%83%aa%e3%83%88%e3%83%ab-%e3%82%a6%e3%82%a3%e3%83%a1%e3%83%b3%e8%8b%a5%e8%8d%89%e7%89%a9%e8%aa%9e https://www.hakataza.co.jp/sp/lineup/201910/littlewomen/index.php"/>
    <s v="tohostage.com fukuoka-civichall.jp co.jp"/>
    <x v="1"/>
    <m/>
    <s v="http://pbs.twimg.com/profile_images/1162374196388720640/f1jSdTAr_normal.png"/>
    <x v="19"/>
    <s v="https://twitter.com/#!/884_info/status/1180477488259928065"/>
    <m/>
    <m/>
    <s v="1180477488259928065"/>
    <m/>
    <b v="0"/>
    <n v="3"/>
    <s v=""/>
    <b v="0"/>
    <s v="ja"/>
    <m/>
    <s v=""/>
    <b v="0"/>
    <n v="0"/>
    <s v=""/>
    <s v="Twitter for Android"/>
    <b v="0"/>
    <s v="1180477488259928065"/>
    <s v="Tweet"/>
    <n v="0"/>
    <n v="0"/>
    <m/>
    <m/>
    <m/>
    <m/>
    <m/>
    <m/>
    <m/>
    <m/>
    <n v="2"/>
    <s v="9"/>
    <s v="9"/>
    <n v="0"/>
    <n v="0"/>
    <n v="0"/>
    <n v="0"/>
    <n v="0"/>
    <n v="0"/>
    <n v="12"/>
    <n v="100"/>
    <n v="12"/>
  </r>
  <r>
    <s v="tomofu_0208"/>
    <s v="884_info"/>
    <m/>
    <m/>
    <m/>
    <m/>
    <m/>
    <m/>
    <m/>
    <m/>
    <s v="No"/>
    <n v="122"/>
    <m/>
    <m/>
    <x v="0"/>
    <d v="2019-10-04T13:17:26.000"/>
    <s v="RT @884_info: ☆明日の舞台✨☆_x000a_ミュージカル『Little Women～若草物語～』_x000a_［福岡］福岡市民会館_x000a_10/5_x000a_12:00開演_x000a_https://t.co/CoHCJnbZj3_x000a_https://t.co/nh518x1taR_x000a_https://t.co/nJWT…"/>
    <s v="https://www.tohostage.com/littlewomen/index.html https://fukuoka-civichall.jp/event/%e3%83%aa%e3%83%88%e3%83%ab-%e3%82%a6%e3%82%a3%e3%83%a1%e3%83%b3%e8%8b%a5%e8%8d%89%e7%89%a9%e8%aa%9e"/>
    <s v="tohostage.com fukuoka-civichall.jp"/>
    <x v="1"/>
    <m/>
    <s v="http://pbs.twimg.com/profile_images/1083863869179670528/3WKSw6E__normal.jpg"/>
    <x v="20"/>
    <s v="https://twitter.com/#!/tomofu_0208/status/1180109673271185408"/>
    <m/>
    <m/>
    <s v="1180109673271185408"/>
    <m/>
    <b v="0"/>
    <n v="0"/>
    <s v=""/>
    <b v="0"/>
    <s v="ja"/>
    <m/>
    <s v=""/>
    <b v="0"/>
    <n v="3"/>
    <s v="1180100758231900160"/>
    <s v="Twitter for Android"/>
    <b v="0"/>
    <s v="1180100758231900160"/>
    <s v="Tweet"/>
    <n v="0"/>
    <n v="0"/>
    <m/>
    <m/>
    <m/>
    <m/>
    <m/>
    <m/>
    <m/>
    <m/>
    <n v="2"/>
    <s v="9"/>
    <s v="9"/>
    <n v="0"/>
    <n v="0"/>
    <n v="0"/>
    <n v="0"/>
    <n v="0"/>
    <n v="0"/>
    <n v="13"/>
    <n v="100"/>
    <n v="13"/>
  </r>
  <r>
    <s v="tomofu_0208"/>
    <s v="884_info"/>
    <m/>
    <m/>
    <m/>
    <m/>
    <m/>
    <m/>
    <m/>
    <m/>
    <s v="No"/>
    <n v="123"/>
    <m/>
    <m/>
    <x v="0"/>
    <d v="2019-10-06T00:01:40.000"/>
    <s v="RT @884_info: ☆明日の舞台✨☆_x000a_ミュージカル『Little Women～若草物語～』_x000a_［福岡］福岡市民会館_x000a_10/6_x000a_12:00開演〈大千穐楽〉_x000a_https://t.co/CoHCJnbZj3_x000a_https://t.co/nh518x1taR_x000a_https://t.c…"/>
    <s v="https://www.tohostage.com/littlewomen/index.html https://fukuoka-civichall.jp/event/%e3%83%aa%e3%83%88%e3%83%ab-%e3%82%a6%e3%82%a3%e3%83%a1%e3%83%b3%e8%8b%a5%e8%8d%89%e7%89%a9%e8%aa%9e"/>
    <s v="tohostage.com fukuoka-civichall.jp"/>
    <x v="1"/>
    <m/>
    <s v="http://pbs.twimg.com/profile_images/1083863869179670528/3WKSw6E__normal.jpg"/>
    <x v="21"/>
    <s v="https://twitter.com/#!/tomofu_0208/status/1180634188577247233"/>
    <m/>
    <m/>
    <s v="1180634188577247233"/>
    <m/>
    <b v="0"/>
    <n v="0"/>
    <s v=""/>
    <b v="0"/>
    <s v="ja"/>
    <m/>
    <s v=""/>
    <b v="0"/>
    <n v="1"/>
    <s v="1180477488259928065"/>
    <s v="Twitter for Android"/>
    <b v="0"/>
    <s v="1180477488259928065"/>
    <s v="Tweet"/>
    <n v="0"/>
    <n v="0"/>
    <m/>
    <m/>
    <m/>
    <m/>
    <m/>
    <m/>
    <m/>
    <m/>
    <n v="2"/>
    <s v="9"/>
    <s v="9"/>
    <n v="0"/>
    <n v="0"/>
    <n v="0"/>
    <n v="0"/>
    <n v="0"/>
    <n v="0"/>
    <n v="14"/>
    <n v="100"/>
    <n v="14"/>
  </r>
  <r>
    <s v="dwilliams1001"/>
    <s v="forgeorganizing"/>
    <m/>
    <m/>
    <m/>
    <m/>
    <m/>
    <m/>
    <m/>
    <m/>
    <s v="No"/>
    <n v="124"/>
    <m/>
    <m/>
    <x v="0"/>
    <d v="2019-10-06T03:40:04.000"/>
    <s v="RT @CivicHall: Say hello to @ForgeOrganizing, a new online publication focusing on organizing strategy and practice, founded by @bkettenrin…"/>
    <m/>
    <m/>
    <x v="1"/>
    <m/>
    <s v="http://pbs.twimg.com/profile_images/1143351649844334592/xx7vgXam_normal.jpg"/>
    <x v="22"/>
    <s v="https://twitter.com/#!/dwilliams1001/status/1180689151244390400"/>
    <m/>
    <m/>
    <s v="1180689151244390400"/>
    <m/>
    <b v="0"/>
    <n v="0"/>
    <s v=""/>
    <b v="0"/>
    <s v="en"/>
    <m/>
    <s v=""/>
    <b v="0"/>
    <n v="6"/>
    <s v="1180151423323066373"/>
    <s v="Twitter for iPhone"/>
    <b v="0"/>
    <s v="1180151423323066373"/>
    <s v="Tweet"/>
    <n v="0"/>
    <n v="0"/>
    <m/>
    <m/>
    <m/>
    <m/>
    <m/>
    <m/>
    <m/>
    <m/>
    <n v="1"/>
    <s v="2"/>
    <s v="2"/>
    <m/>
    <m/>
    <m/>
    <m/>
    <m/>
    <m/>
    <m/>
    <m/>
    <m/>
  </r>
  <r>
    <s v="kiernanmargaret"/>
    <s v="gr"/>
    <m/>
    <m/>
    <m/>
    <m/>
    <m/>
    <m/>
    <m/>
    <m/>
    <s v="No"/>
    <n v="126"/>
    <m/>
    <m/>
    <x v="0"/>
    <d v="2019-10-06T18:41:57.000"/>
    <s v="RT @WernerT_Man: @Volker_Straub @buergerrat_de @dfarrell_ucd @kiernanmargaret @CaldwellLouise @OliverEscobar @ajwillshire @alanjrenwick @Gr…"/>
    <m/>
    <m/>
    <x v="1"/>
    <m/>
    <s v="http://pbs.twimg.com/profile_images/378800000792972844/82b63c41ea11ca5519e2f94225033972_normal.jpeg"/>
    <x v="23"/>
    <s v="https://twitter.com/#!/kiernanmargaret/status/1180916116027318277"/>
    <m/>
    <m/>
    <s v="1180916116027318277"/>
    <m/>
    <b v="0"/>
    <n v="0"/>
    <s v=""/>
    <b v="0"/>
    <s v="en"/>
    <m/>
    <s v=""/>
    <b v="0"/>
    <n v="3"/>
    <s v="1153667836084183041"/>
    <s v="Twitter Web App"/>
    <b v="0"/>
    <s v="1153667836084183041"/>
    <s v="Tweet"/>
    <n v="0"/>
    <n v="0"/>
    <m/>
    <m/>
    <m/>
    <m/>
    <m/>
    <m/>
    <m/>
    <m/>
    <n v="1"/>
    <s v="1"/>
    <s v="1"/>
    <m/>
    <m/>
    <m/>
    <m/>
    <m/>
    <m/>
    <m/>
    <m/>
    <m/>
  </r>
  <r>
    <s v="theworldweare"/>
    <s v="civichall"/>
    <m/>
    <m/>
    <m/>
    <m/>
    <m/>
    <m/>
    <m/>
    <m/>
    <s v="No"/>
    <n v="144"/>
    <m/>
    <m/>
    <x v="0"/>
    <d v="2019-10-07T00:54:56.000"/>
    <s v="RT @_Narrative: What would durable #NarrativeTech infrastructure look like? How do we build it together. Join us @CivicHall to talk about i…"/>
    <m/>
    <m/>
    <x v="5"/>
    <m/>
    <s v="http://pbs.twimg.com/profile_images/854693498758606848/achM-wO2_normal.jpg"/>
    <x v="24"/>
    <s v="https://twitter.com/#!/theworldweare/status/1181009980603785216"/>
    <m/>
    <m/>
    <s v="1181009980603785216"/>
    <m/>
    <b v="0"/>
    <n v="0"/>
    <s v=""/>
    <b v="0"/>
    <s v="en"/>
    <m/>
    <s v=""/>
    <b v="0"/>
    <n v="1"/>
    <s v="1180949442611908608"/>
    <s v="Twitter for iPhone"/>
    <b v="0"/>
    <s v="1180949442611908608"/>
    <s v="Tweet"/>
    <n v="0"/>
    <n v="0"/>
    <m/>
    <m/>
    <m/>
    <m/>
    <m/>
    <m/>
    <m/>
    <m/>
    <n v="1"/>
    <s v="6"/>
    <s v="2"/>
    <m/>
    <m/>
    <m/>
    <m/>
    <m/>
    <m/>
    <m/>
    <m/>
    <m/>
  </r>
  <r>
    <s v="antirobust"/>
    <s v="ctbeiser"/>
    <m/>
    <m/>
    <m/>
    <m/>
    <m/>
    <m/>
    <m/>
    <m/>
    <s v="No"/>
    <n v="146"/>
    <m/>
    <m/>
    <x v="2"/>
    <d v="2019-06-06T19:08:32.000"/>
    <s v="@ctbeiser new analytics tools that enable media organizations to track metrics more precisely remains an underrated force in all of this https://t.co/PQJvUrnxdB"/>
    <s v="https://civichall.org/civicist/schrodingers-audience-how-news-analytics-gave-america-trump/"/>
    <s v="civichall.org"/>
    <x v="1"/>
    <m/>
    <s v="http://pbs.twimg.com/profile_images/971520885319401473/vuEGAGEd_normal.jpg"/>
    <x v="25"/>
    <s v="https://twitter.com/#!/antirobust/status/1136711490029756416"/>
    <m/>
    <m/>
    <s v="1136711490029756416"/>
    <m/>
    <b v="0"/>
    <n v="2"/>
    <s v=""/>
    <b v="0"/>
    <s v="en"/>
    <m/>
    <s v=""/>
    <b v="0"/>
    <n v="1"/>
    <s v=""/>
    <s v="Twitter Web Client"/>
    <b v="0"/>
    <s v="1136711490029756416"/>
    <s v="Retweet"/>
    <n v="0"/>
    <n v="0"/>
    <m/>
    <m/>
    <m/>
    <m/>
    <m/>
    <m/>
    <m/>
    <m/>
    <n v="1"/>
    <s v="12"/>
    <s v="12"/>
    <n v="1"/>
    <n v="4.761904761904762"/>
    <n v="0"/>
    <n v="0"/>
    <n v="0"/>
    <n v="0"/>
    <n v="20"/>
    <n v="95.23809523809524"/>
    <n v="21"/>
  </r>
  <r>
    <s v="tacticalyuppie"/>
    <s v="ctbeiser"/>
    <m/>
    <m/>
    <m/>
    <m/>
    <m/>
    <m/>
    <m/>
    <m/>
    <s v="No"/>
    <n v="147"/>
    <m/>
    <m/>
    <x v="0"/>
    <d v="2019-10-07T03:25:47.000"/>
    <s v="RT @antirobust: @ctbeiser new analytics tools that enable media organizations to track metrics more precisely remains an underrated force i…"/>
    <m/>
    <m/>
    <x v="1"/>
    <m/>
    <s v="http://pbs.twimg.com/profile_images/897995834658312193/OrQAwrZO_normal.jpg"/>
    <x v="26"/>
    <s v="https://twitter.com/#!/tacticalyuppie/status/1181047946743291904"/>
    <m/>
    <m/>
    <s v="1181047946743291904"/>
    <m/>
    <b v="0"/>
    <n v="0"/>
    <s v=""/>
    <b v="0"/>
    <s v="en"/>
    <m/>
    <s v=""/>
    <b v="0"/>
    <n v="1"/>
    <s v="1136711490029756416"/>
    <s v="Twitter for iPhone"/>
    <b v="0"/>
    <s v="1136711490029756416"/>
    <s v="Tweet"/>
    <n v="0"/>
    <n v="0"/>
    <m/>
    <m/>
    <m/>
    <m/>
    <m/>
    <m/>
    <m/>
    <m/>
    <n v="1"/>
    <s v="12"/>
    <s v="12"/>
    <m/>
    <m/>
    <m/>
    <m/>
    <m/>
    <m/>
    <m/>
    <m/>
    <m/>
  </r>
  <r>
    <s v="arida_civichall"/>
    <s v="arida_civichall"/>
    <m/>
    <m/>
    <m/>
    <m/>
    <m/>
    <m/>
    <m/>
    <m/>
    <s v="No"/>
    <n v="149"/>
    <m/>
    <m/>
    <x v="1"/>
    <d v="2019-10-05T02:45:03.000"/>
    <s v="&amp;lt;紀文ホール講演会　西川ヘレン「家族愛、ささえ愛、見守り愛、励ましあい」&amp;gt;_x000a_本日より有田市民会館窓口にて入場整理券を配付しております。（お1人2枚まで）"/>
    <m/>
    <m/>
    <x v="1"/>
    <m/>
    <s v="http://pbs.twimg.com/profile_images/895591279140102149/liO-q1wu_normal.jpg"/>
    <x v="27"/>
    <s v="https://twitter.com/#!/arida_civichall/status/1180312916676923392"/>
    <m/>
    <m/>
    <s v="1180312916676923392"/>
    <s v="1174925759711862784"/>
    <b v="0"/>
    <n v="0"/>
    <s v="889347835803574272"/>
    <b v="0"/>
    <s v="ja"/>
    <m/>
    <s v=""/>
    <b v="0"/>
    <n v="0"/>
    <s v=""/>
    <s v="Twitter Web App"/>
    <b v="0"/>
    <s v="1174925759711862784"/>
    <s v="Tweet"/>
    <n v="0"/>
    <n v="0"/>
    <m/>
    <m/>
    <m/>
    <m/>
    <m/>
    <m/>
    <m/>
    <m/>
    <n v="5"/>
    <s v="7"/>
    <s v="7"/>
    <n v="0"/>
    <n v="0"/>
    <n v="0"/>
    <n v="0"/>
    <n v="0"/>
    <n v="0"/>
    <n v="10"/>
    <n v="100"/>
    <n v="10"/>
  </r>
  <r>
    <s v="arida_civichall"/>
    <s v="arida_civichall"/>
    <m/>
    <m/>
    <m/>
    <m/>
    <m/>
    <m/>
    <m/>
    <m/>
    <s v="No"/>
    <n v="150"/>
    <m/>
    <m/>
    <x v="1"/>
    <d v="2019-10-05T02:48:23.000"/>
    <s v="&amp;lt;北海道歌旅座 昭和のうたコンサート「時代」&amp;gt;_x000a_チケット販売中_x000a_一般　　　 前売1000円(当日1500円)_x000a_高校生以下 前売 500円(当日800円)_x000a_市民会館　イープラス https://t.co/DoxuOjlv25 #紀文ホール #コンサート #北海道歌旅座"/>
    <s v="https://eplus.jp/sf/detail/3089080001-P0030001P021001"/>
    <s v="eplus.jp"/>
    <x v="6"/>
    <m/>
    <s v="http://pbs.twimg.com/profile_images/895591279140102149/liO-q1wu_normal.jpg"/>
    <x v="28"/>
    <s v="https://twitter.com/#!/arida_civichall/status/1180313755231690752"/>
    <m/>
    <m/>
    <s v="1180313755231690752"/>
    <s v="1174934117340741632"/>
    <b v="0"/>
    <n v="0"/>
    <s v="889347835803574272"/>
    <b v="0"/>
    <s v="ja"/>
    <m/>
    <s v=""/>
    <b v="0"/>
    <n v="0"/>
    <s v=""/>
    <s v="Twitter Web App"/>
    <b v="0"/>
    <s v="1174934117340741632"/>
    <s v="Tweet"/>
    <n v="0"/>
    <n v="0"/>
    <m/>
    <m/>
    <m/>
    <m/>
    <m/>
    <m/>
    <m/>
    <m/>
    <n v="5"/>
    <s v="7"/>
    <s v="7"/>
    <n v="0"/>
    <n v="0"/>
    <n v="0"/>
    <n v="0"/>
    <n v="0"/>
    <n v="0"/>
    <n v="18"/>
    <n v="100"/>
    <n v="18"/>
  </r>
  <r>
    <s v="arida_civichall"/>
    <s v="arida_civichall"/>
    <m/>
    <m/>
    <m/>
    <m/>
    <m/>
    <m/>
    <m/>
    <m/>
    <s v="No"/>
    <n v="151"/>
    <m/>
    <m/>
    <x v="1"/>
    <d v="2019-10-06T02:02:29.000"/>
    <s v="&amp;lt;紀文ホール映画会「グリーンブック」&amp;gt;_x000a__x000a_＜アカデミー賞作品賞を含む3部門受賞作品を上映します＞_x000a__x000a_本日より有田市民会館窓口にて入場整理券を配付しております。（お1人2枚まで）_x000a_#グリーンブック  ＃有田市 ＃紀文ホール https://t.co/SsLy3mL9H1"/>
    <m/>
    <m/>
    <x v="7"/>
    <s v="https://pbs.twimg.com/media/EGKQL_7VUAACNNB.jpg"/>
    <s v="https://pbs.twimg.com/media/EGKQL_7VUAACNNB.jpg"/>
    <x v="29"/>
    <s v="https://twitter.com/#!/arida_civichall/status/1180664592466231296"/>
    <m/>
    <m/>
    <s v="1180664592466231296"/>
    <m/>
    <b v="0"/>
    <n v="4"/>
    <s v=""/>
    <b v="0"/>
    <s v="ja"/>
    <m/>
    <s v=""/>
    <b v="0"/>
    <n v="3"/>
    <s v=""/>
    <s v="Twitter Web App"/>
    <b v="0"/>
    <s v="1180664592466231296"/>
    <s v="Tweet"/>
    <n v="0"/>
    <n v="0"/>
    <m/>
    <m/>
    <m/>
    <m/>
    <m/>
    <m/>
    <m/>
    <m/>
    <n v="5"/>
    <s v="7"/>
    <s v="7"/>
    <n v="0"/>
    <n v="0"/>
    <n v="0"/>
    <n v="0"/>
    <n v="0"/>
    <n v="0"/>
    <n v="10"/>
    <n v="100"/>
    <n v="10"/>
  </r>
  <r>
    <s v="arida_civichall"/>
    <s v="arida_civichall"/>
    <m/>
    <m/>
    <m/>
    <m/>
    <m/>
    <m/>
    <m/>
    <m/>
    <s v="No"/>
    <n v="152"/>
    <m/>
    <m/>
    <x v="1"/>
    <d v="2019-10-07T06:04:52.000"/>
    <s v="＜チケット販売中＞_x000a_1/19(日) 北海道歌旅座 昭和の歌コンサート「時代」_x000a_＜整理券配付中＞_x000a_12/8(日) 映画会「グリーンブック」_x000a__x000a_＜整理券配付終了＞_x000a_10/27(日) 映画会＆講演会｢ぼけますから、よろしくお願いします」_x000a_11/30(土) 西川ヘレン講演会_x000a__x000a_各イベント詳細は有田市HP▼_x000a_https://t.co/nrsHgawGJx https://t.co/ACQ7d7sWxl"/>
    <s v="https://www.city.arida.lg.jp/kurashi/sportsbunka/bunka/1000905/1000907.html"/>
    <s v="lg.jp"/>
    <x v="1"/>
    <s v="https://pbs.twimg.com/media/EGQRQThUUAApB2Z.jpg"/>
    <s v="https://pbs.twimg.com/media/EGQRQThUUAApB2Z.jpg"/>
    <x v="30"/>
    <s v="https://twitter.com/#!/arida_civichall/status/1181087978170400768"/>
    <m/>
    <m/>
    <s v="1181087978170400768"/>
    <m/>
    <b v="0"/>
    <n v="0"/>
    <s v=""/>
    <b v="0"/>
    <s v="ja"/>
    <m/>
    <s v=""/>
    <b v="0"/>
    <n v="0"/>
    <s v=""/>
    <s v="Twitter Web App"/>
    <b v="0"/>
    <s v="1181087978170400768"/>
    <s v="Tweet"/>
    <n v="0"/>
    <n v="0"/>
    <m/>
    <m/>
    <m/>
    <m/>
    <m/>
    <m/>
    <m/>
    <m/>
    <n v="5"/>
    <s v="7"/>
    <s v="7"/>
    <n v="0"/>
    <n v="0"/>
    <n v="0"/>
    <n v="0"/>
    <n v="0"/>
    <n v="0"/>
    <n v="26"/>
    <n v="100"/>
    <n v="26"/>
  </r>
  <r>
    <s v="arida_civichall"/>
    <s v="arida_civichall"/>
    <m/>
    <m/>
    <m/>
    <m/>
    <m/>
    <m/>
    <m/>
    <m/>
    <s v="No"/>
    <n v="153"/>
    <m/>
    <m/>
    <x v="1"/>
    <d v="2019-10-07T06:18:17.000"/>
    <s v="&amp;lt;配付終了のお知らせ　紀文ホール講演会　西川ヘレン「家族愛、ささえ愛、見守り愛、励まし愛」&amp;gt;_x000a_こちらの整理券は好評につき配付終了いたしました。"/>
    <m/>
    <m/>
    <x v="1"/>
    <m/>
    <s v="http://pbs.twimg.com/profile_images/895591279140102149/liO-q1wu_normal.jpg"/>
    <x v="31"/>
    <s v="https://twitter.com/#!/arida_civichall/status/1181091353876238336"/>
    <m/>
    <m/>
    <s v="1181091353876238336"/>
    <s v="1174925759711862784"/>
    <b v="0"/>
    <n v="0"/>
    <s v="889347835803574272"/>
    <b v="0"/>
    <s v="ja"/>
    <m/>
    <s v=""/>
    <b v="0"/>
    <n v="0"/>
    <s v=""/>
    <s v="Twitter Web App"/>
    <b v="0"/>
    <s v="1174925759711862784"/>
    <s v="Tweet"/>
    <n v="0"/>
    <n v="0"/>
    <m/>
    <m/>
    <m/>
    <m/>
    <m/>
    <m/>
    <m/>
    <m/>
    <n v="5"/>
    <s v="7"/>
    <s v="7"/>
    <n v="0"/>
    <n v="0"/>
    <n v="0"/>
    <n v="0"/>
    <n v="0"/>
    <n v="0"/>
    <n v="10"/>
    <n v="100"/>
    <n v="10"/>
  </r>
  <r>
    <s v="disciplesofetsy"/>
    <s v="disciplesofetsy"/>
    <m/>
    <m/>
    <m/>
    <m/>
    <m/>
    <m/>
    <m/>
    <m/>
    <s v="No"/>
    <n v="154"/>
    <m/>
    <m/>
    <x v="1"/>
    <d v="2019-10-07T12:31:58.000"/>
    <s v="A Timeline of Civic Tech Tells a #datadriven Story of the Field_x000a_This post is a summary of the research we presented atThe Impacts of Civic Tech Conference2019 at the OECD in Paris, F .._x000a_https://t.co/RbcHYtxZiJ https://t.co/vb3FsYTaFj"/>
    <s v="https://civichall.org/civicist/how-civic-tech-has-evolved-over-the-last-25-years/"/>
    <s v="civichall.org"/>
    <x v="8"/>
    <s v="https://pbs.twimg.com/media/EGRp2v6XkAABeXV.jpg"/>
    <s v="https://pbs.twimg.com/media/EGRp2v6XkAABeXV.jpg"/>
    <x v="32"/>
    <s v="https://twitter.com/#!/disciplesofetsy/status/1181185396756975616"/>
    <m/>
    <m/>
    <s v="1181185396756975616"/>
    <m/>
    <b v="0"/>
    <n v="0"/>
    <s v=""/>
    <b v="0"/>
    <s v="en"/>
    <m/>
    <s v=""/>
    <b v="0"/>
    <n v="0"/>
    <s v=""/>
    <s v="Twitter Web App"/>
    <b v="0"/>
    <s v="1181185396756975616"/>
    <s v="Tweet"/>
    <n v="0"/>
    <n v="0"/>
    <m/>
    <m/>
    <m/>
    <m/>
    <m/>
    <m/>
    <m/>
    <m/>
    <n v="1"/>
    <s v="7"/>
    <s v="7"/>
    <n v="0"/>
    <n v="0"/>
    <n v="0"/>
    <n v="0"/>
    <n v="0"/>
    <n v="0"/>
    <n v="34"/>
    <n v="100"/>
    <n v="34"/>
  </r>
  <r>
    <s v="sagarvishnoi"/>
    <s v="womencivictech"/>
    <m/>
    <m/>
    <m/>
    <m/>
    <m/>
    <m/>
    <m/>
    <m/>
    <s v="No"/>
    <n v="155"/>
    <m/>
    <m/>
    <x v="0"/>
    <d v="2019-10-07T14:49:56.000"/>
    <s v="RT @CivicHall: Say hello to @womencivictech, a new community organized by Phone2Action of “women who are passionate about the power of tech…"/>
    <m/>
    <m/>
    <x v="1"/>
    <m/>
    <s v="http://pbs.twimg.com/profile_images/1043230659421122561/aVa61pJb_normal.jpg"/>
    <x v="33"/>
    <s v="https://twitter.com/#!/sagarvishnoi/status/1181220118149390337"/>
    <m/>
    <m/>
    <s v="1181220118149390337"/>
    <m/>
    <b v="0"/>
    <n v="0"/>
    <s v=""/>
    <b v="0"/>
    <s v="en"/>
    <m/>
    <s v=""/>
    <b v="0"/>
    <n v="4"/>
    <s v="1177327305926021130"/>
    <s v="Twitter for Android"/>
    <b v="0"/>
    <s v="1177327305926021130"/>
    <s v="Tweet"/>
    <n v="0"/>
    <n v="0"/>
    <m/>
    <m/>
    <m/>
    <m/>
    <m/>
    <m/>
    <m/>
    <m/>
    <n v="1"/>
    <s v="2"/>
    <s v="2"/>
    <n v="1"/>
    <n v="4.545454545454546"/>
    <n v="0"/>
    <n v="0"/>
    <n v="0"/>
    <n v="0"/>
    <n v="21"/>
    <n v="95.45454545454545"/>
    <n v="22"/>
  </r>
  <r>
    <s v="twofoursevecars"/>
    <s v="twofoursevecars"/>
    <m/>
    <m/>
    <m/>
    <m/>
    <m/>
    <m/>
    <m/>
    <m/>
    <s v="No"/>
    <n v="157"/>
    <m/>
    <m/>
    <x v="1"/>
    <d v="2019-10-07T17:05:22.000"/>
    <s v="247 Cars on time, every time. Download the app https://t.co/kHapuMTdfI or book online https://t.co/01uxMgpouf_x000a_#wolverhampton #wolves #wwfc #wolverhampton #civichall #marilynmanson #wolf #wolflove #walsall #letters #post #green #red #black #box #westmidlands #townhall #live #smile https://t.co/XvqEJcmWtt"/>
    <s v="http://247-247.net/download-app/ https://book.autocab.net/36088"/>
    <s v="247-247.net autocab.net"/>
    <x v="9"/>
    <s v="https://pbs.twimg.com/media/EGSoa-WWwAAU7e8.jpg"/>
    <s v="https://pbs.twimg.com/media/EGSoa-WWwAAU7e8.jpg"/>
    <x v="34"/>
    <s v="https://twitter.com/#!/twofoursevecars/status/1181254197666291713"/>
    <m/>
    <m/>
    <s v="1181254197666291713"/>
    <m/>
    <b v="0"/>
    <n v="0"/>
    <s v=""/>
    <b v="0"/>
    <s v="en"/>
    <m/>
    <s v=""/>
    <b v="0"/>
    <n v="0"/>
    <s v=""/>
    <s v="Twitter for Android"/>
    <b v="0"/>
    <s v="1181254197666291713"/>
    <s v="Tweet"/>
    <n v="0"/>
    <n v="0"/>
    <m/>
    <m/>
    <m/>
    <m/>
    <m/>
    <m/>
    <m/>
    <m/>
    <n v="1"/>
    <s v="7"/>
    <s v="7"/>
    <n v="1"/>
    <n v="3.225806451612903"/>
    <n v="0"/>
    <n v="0"/>
    <n v="0"/>
    <n v="0"/>
    <n v="30"/>
    <n v="96.7741935483871"/>
    <n v="31"/>
  </r>
  <r>
    <s v="codeforall"/>
    <s v="codeforamerica"/>
    <m/>
    <m/>
    <m/>
    <m/>
    <m/>
    <m/>
    <m/>
    <m/>
    <s v="No"/>
    <n v="158"/>
    <m/>
    <m/>
    <x v="0"/>
    <d v="2019-10-08T03:36:17.000"/>
    <s v="RT @CivicHall: #Apply_x000a_The 2020 @codeforamerica Summit, which is taking place in Washington DC March 11-13, is now accepting talk and panel…"/>
    <m/>
    <m/>
    <x v="4"/>
    <m/>
    <s v="http://pbs.twimg.com/profile_images/907791334991208448/EdwKylNb_normal.jpg"/>
    <x v="35"/>
    <s v="https://twitter.com/#!/codeforall/status/1181412976169046021"/>
    <m/>
    <m/>
    <s v="1181412976169046021"/>
    <m/>
    <b v="0"/>
    <n v="0"/>
    <s v=""/>
    <b v="0"/>
    <s v="en"/>
    <m/>
    <s v=""/>
    <b v="0"/>
    <n v="4"/>
    <s v="1180513366139383808"/>
    <s v="Hootsuite Inc."/>
    <b v="0"/>
    <s v="1180513366139383808"/>
    <s v="Tweet"/>
    <n v="0"/>
    <n v="0"/>
    <m/>
    <m/>
    <m/>
    <m/>
    <m/>
    <m/>
    <m/>
    <m/>
    <n v="1"/>
    <s v="4"/>
    <s v="4"/>
    <m/>
    <m/>
    <m/>
    <m/>
    <m/>
    <m/>
    <m/>
    <m/>
    <m/>
  </r>
  <r>
    <s v="pdmcn_leeds"/>
    <s v="pdmcn_leeds"/>
    <m/>
    <m/>
    <m/>
    <m/>
    <m/>
    <m/>
    <m/>
    <m/>
    <s v="No"/>
    <n v="160"/>
    <m/>
    <m/>
    <x v="1"/>
    <d v="2019-10-08T12:00:37.000"/>
    <s v="Personalities in Action meets next week. Come along to the Civic Hall if you’re interested in getting involved, speaking to some other service users, and having a catch up about things. :) #Leeds #civichall #personalitiesinaction #personalitydisorder #MentalHealthAwareness https://t.co/VIZrBfvTq1"/>
    <m/>
    <m/>
    <x v="10"/>
    <s v="https://pbs.twimg.com/media/EGWsRjxXUAE1ewK.jpg"/>
    <s v="https://pbs.twimg.com/media/EGWsRjxXUAE1ewK.jpg"/>
    <x v="36"/>
    <s v="https://twitter.com/#!/pdmcn_leeds/status/1181539896323969024"/>
    <m/>
    <m/>
    <s v="1181539896323969024"/>
    <m/>
    <b v="0"/>
    <n v="0"/>
    <s v=""/>
    <b v="0"/>
    <s v="en"/>
    <m/>
    <s v=""/>
    <b v="0"/>
    <n v="0"/>
    <s v=""/>
    <s v="Buffer"/>
    <b v="0"/>
    <s v="1181539896323969024"/>
    <s v="Tweet"/>
    <n v="0"/>
    <n v="0"/>
    <m/>
    <m/>
    <m/>
    <m/>
    <m/>
    <m/>
    <m/>
    <m/>
    <n v="1"/>
    <s v="7"/>
    <s v="7"/>
    <n v="0"/>
    <n v="0"/>
    <n v="0"/>
    <n v="0"/>
    <n v="0"/>
    <n v="0"/>
    <n v="37"/>
    <n v="100"/>
    <n v="37"/>
  </r>
  <r>
    <s v="josiemasseyux"/>
    <s v="codeforamerica"/>
    <m/>
    <m/>
    <m/>
    <m/>
    <m/>
    <m/>
    <m/>
    <m/>
    <s v="No"/>
    <n v="161"/>
    <m/>
    <m/>
    <x v="0"/>
    <d v="2019-10-09T03:53:07.000"/>
    <s v="RT @CivicHall: #Apply_x000a_The 2020 @codeforamerica Summit, which is taking place in Washington DC March 11-13, is now accepting talk and panel…"/>
    <m/>
    <m/>
    <x v="4"/>
    <m/>
    <s v="http://pbs.twimg.com/profile_images/727000557064310785/HrDcAh8K_normal.jpg"/>
    <x v="37"/>
    <s v="https://twitter.com/#!/josiemasseyux/status/1181779597224026116"/>
    <m/>
    <m/>
    <s v="1181779597224026116"/>
    <m/>
    <b v="0"/>
    <n v="0"/>
    <s v=""/>
    <b v="0"/>
    <s v="en"/>
    <m/>
    <s v=""/>
    <b v="0"/>
    <n v="5"/>
    <s v="1180513366139383808"/>
    <s v="Twitter Web App"/>
    <b v="0"/>
    <s v="1180513366139383808"/>
    <s v="Tweet"/>
    <n v="0"/>
    <n v="0"/>
    <m/>
    <m/>
    <m/>
    <m/>
    <m/>
    <m/>
    <m/>
    <m/>
    <n v="1"/>
    <s v="4"/>
    <s v="4"/>
    <m/>
    <m/>
    <m/>
    <m/>
    <m/>
    <m/>
    <m/>
    <m/>
    <m/>
  </r>
  <r>
    <s v="worldifnews"/>
    <s v="worldifnews"/>
    <m/>
    <m/>
    <m/>
    <m/>
    <m/>
    <m/>
    <m/>
    <m/>
    <s v="No"/>
    <n v="163"/>
    <m/>
    <m/>
    <x v="1"/>
    <d v="2019-10-09T06:46:03.000"/>
    <s v="First Post: Future Investments | Civicist - Civicist https://t.co/YPzdJbtRKr"/>
    <s v="https://civichall.org/civicist/future-investments/?utm_source=dlvr.it&amp;utm_medium=twitter"/>
    <s v="civichall.org"/>
    <x v="1"/>
    <m/>
    <s v="http://pbs.twimg.com/profile_images/378800000137788190/5b2cbd1f74f99f7523d6607b90cf86e0_normal.jpeg"/>
    <x v="38"/>
    <s v="https://twitter.com/#!/worldifnews/status/1181823117406003200"/>
    <m/>
    <m/>
    <s v="1181823117406003200"/>
    <m/>
    <b v="0"/>
    <n v="0"/>
    <s v=""/>
    <b v="0"/>
    <s v="en"/>
    <m/>
    <s v=""/>
    <b v="0"/>
    <n v="0"/>
    <s v=""/>
    <s v="dlvr.it"/>
    <b v="0"/>
    <s v="1181823117406003200"/>
    <s v="Tweet"/>
    <n v="0"/>
    <n v="0"/>
    <m/>
    <m/>
    <m/>
    <m/>
    <m/>
    <m/>
    <m/>
    <m/>
    <n v="1"/>
    <s v="7"/>
    <s v="7"/>
    <n v="0"/>
    <n v="0"/>
    <n v="0"/>
    <n v="0"/>
    <n v="0"/>
    <n v="0"/>
    <n v="6"/>
    <n v="100"/>
    <n v="6"/>
  </r>
  <r>
    <s v="mstem"/>
    <s v="civichall"/>
    <m/>
    <m/>
    <m/>
    <m/>
    <m/>
    <m/>
    <m/>
    <m/>
    <s v="No"/>
    <n v="164"/>
    <m/>
    <m/>
    <x v="0"/>
    <d v="2019-10-10T17:03:17.000"/>
    <s v="RT @civictechguide: Our first city page is 🗽 New York City, curated by @CivicHall: https://t.co/UQzfIeuFSN"/>
    <s v="https://civictech.guide/nyc/"/>
    <s v="civictech.guide"/>
    <x v="1"/>
    <m/>
    <s v="http://pbs.twimg.com/profile_images/1017538543315488768/ymEY2dFh_normal.jpg"/>
    <x v="39"/>
    <s v="https://twitter.com/#!/mstem/status/1182340840917745664"/>
    <m/>
    <m/>
    <s v="1182340840917745664"/>
    <m/>
    <b v="0"/>
    <n v="0"/>
    <s v=""/>
    <b v="0"/>
    <s v="en"/>
    <m/>
    <s v=""/>
    <b v="0"/>
    <n v="5"/>
    <s v="1182274257260351488"/>
    <s v="Twitter Web App"/>
    <b v="0"/>
    <s v="1182274257260351488"/>
    <s v="Tweet"/>
    <n v="0"/>
    <n v="0"/>
    <m/>
    <m/>
    <m/>
    <m/>
    <m/>
    <m/>
    <m/>
    <m/>
    <n v="1"/>
    <s v="4"/>
    <s v="2"/>
    <m/>
    <m/>
    <m/>
    <m/>
    <m/>
    <m/>
    <m/>
    <m/>
    <m/>
  </r>
  <r>
    <s v="rebcruz"/>
    <s v="sierraclub"/>
    <m/>
    <m/>
    <m/>
    <m/>
    <m/>
    <m/>
    <m/>
    <m/>
    <s v="No"/>
    <n v="166"/>
    <m/>
    <m/>
    <x v="0"/>
    <d v="2019-10-10T17:16:27.000"/>
    <s v="RT @CivicHall: #InTheLoop #Apply_x000a_The @SierraClub  is looking to hire a director of digital strategies._x000a_https://t.co/73BKCPCHJ2 https://t.co…"/>
    <s v="https://chm.tbe.taleo.net/chm01/ats/careers/v2/viewRequisition?org=SIERRACLUB&amp;cws=39&amp;rid=1392"/>
    <s v="taleo.net"/>
    <x v="11"/>
    <m/>
    <s v="http://pbs.twimg.com/profile_images/641225203696144384/AqtFHNod_normal.jpg"/>
    <x v="40"/>
    <s v="https://twitter.com/#!/rebcruz/status/1182344153830756353"/>
    <m/>
    <m/>
    <s v="1182344153830756353"/>
    <m/>
    <b v="0"/>
    <n v="0"/>
    <s v=""/>
    <b v="0"/>
    <s v="en"/>
    <m/>
    <s v=""/>
    <b v="0"/>
    <n v="1"/>
    <s v="1182325644170006530"/>
    <s v="Twitter for iPhone"/>
    <b v="0"/>
    <s v="1182325644170006530"/>
    <s v="Tweet"/>
    <n v="0"/>
    <n v="0"/>
    <m/>
    <m/>
    <m/>
    <m/>
    <m/>
    <m/>
    <m/>
    <m/>
    <n v="1"/>
    <s v="2"/>
    <s v="2"/>
    <n v="0"/>
    <n v="0"/>
    <n v="0"/>
    <n v="0"/>
    <n v="0"/>
    <n v="0"/>
    <n v="15"/>
    <n v="100"/>
    <n v="15"/>
  </r>
  <r>
    <s v="p2173"/>
    <s v="civichall"/>
    <m/>
    <m/>
    <m/>
    <m/>
    <m/>
    <m/>
    <m/>
    <m/>
    <s v="No"/>
    <n v="168"/>
    <m/>
    <m/>
    <x v="0"/>
    <d v="2019-10-10T18:32:29.000"/>
    <s v="RT @civictechguide: Our first city page is 🗽 New York City, curated by @CivicHall: https://t.co/UQzfIeuFSN"/>
    <s v="https://civictech.guide/nyc/"/>
    <s v="civictech.guide"/>
    <x v="1"/>
    <m/>
    <s v="http://pbs.twimg.com/profile_images/977978383500959744/yZzQWj3u_normal.jpg"/>
    <x v="41"/>
    <s v="https://twitter.com/#!/p2173/status/1182363287289135106"/>
    <m/>
    <m/>
    <s v="1182363287289135106"/>
    <m/>
    <b v="0"/>
    <n v="0"/>
    <s v=""/>
    <b v="0"/>
    <s v="en"/>
    <m/>
    <s v=""/>
    <b v="0"/>
    <n v="5"/>
    <s v="1182274257260351488"/>
    <s v="Twitter Web Client"/>
    <b v="0"/>
    <s v="1182274257260351488"/>
    <s v="Tweet"/>
    <n v="0"/>
    <n v="0"/>
    <m/>
    <m/>
    <m/>
    <m/>
    <m/>
    <m/>
    <m/>
    <m/>
    <n v="1"/>
    <s v="4"/>
    <s v="2"/>
    <m/>
    <m/>
    <m/>
    <m/>
    <m/>
    <m/>
    <m/>
    <m/>
    <m/>
  </r>
  <r>
    <s v="youthgovern"/>
    <s v="civichall"/>
    <m/>
    <m/>
    <m/>
    <m/>
    <m/>
    <m/>
    <m/>
    <m/>
    <s v="No"/>
    <n v="170"/>
    <m/>
    <m/>
    <x v="0"/>
    <d v="2019-10-10T18:43:16.000"/>
    <s v="RT @civictechguide: Our first city page is 🗽 New York City, curated by @CivicHall: https://t.co/UQzfIeuFSN"/>
    <s v="https://civictech.guide/nyc/"/>
    <s v="civictech.guide"/>
    <x v="1"/>
    <m/>
    <s v="http://pbs.twimg.com/profile_images/497422797300174848/TGGnU8UM_normal.jpeg"/>
    <x v="42"/>
    <s v="https://twitter.com/#!/youthgovern/status/1182366002287382528"/>
    <m/>
    <m/>
    <s v="1182366002287382528"/>
    <m/>
    <b v="0"/>
    <n v="0"/>
    <s v=""/>
    <b v="0"/>
    <s v="en"/>
    <m/>
    <s v=""/>
    <b v="0"/>
    <n v="5"/>
    <s v="1182274257260351488"/>
    <s v="Twitter for iPhone"/>
    <b v="0"/>
    <s v="1182274257260351488"/>
    <s v="Tweet"/>
    <n v="0"/>
    <n v="0"/>
    <m/>
    <m/>
    <m/>
    <m/>
    <m/>
    <m/>
    <m/>
    <m/>
    <n v="1"/>
    <s v="4"/>
    <s v="2"/>
    <m/>
    <m/>
    <m/>
    <m/>
    <m/>
    <m/>
    <m/>
    <m/>
    <m/>
  </r>
  <r>
    <s v="rep19women"/>
    <s v="voterunlead"/>
    <m/>
    <m/>
    <m/>
    <m/>
    <m/>
    <m/>
    <m/>
    <m/>
    <s v="No"/>
    <n v="172"/>
    <m/>
    <m/>
    <x v="0"/>
    <d v="2019-10-10T19:34:38.000"/>
    <s v="It's all in the data. How state and local govs can ask the right questions. Hear from #civictech expert Beth Blauer. @VoteRunLead @biblauer #TechForGood @CivicHall https://t.co/YdoEQDvruF"/>
    <m/>
    <m/>
    <x v="12"/>
    <s v="https://pbs.twimg.com/media/EGinXiDX0AEIRoz.png"/>
    <s v="https://pbs.twimg.com/media/EGinXiDX0AEIRoz.png"/>
    <x v="43"/>
    <s v="https://twitter.com/#!/rep19women/status/1182378929308483591"/>
    <m/>
    <m/>
    <s v="1182378929308483591"/>
    <m/>
    <b v="0"/>
    <n v="0"/>
    <s v=""/>
    <b v="0"/>
    <s v="en"/>
    <m/>
    <s v=""/>
    <b v="0"/>
    <n v="0"/>
    <s v=""/>
    <s v="Twitter Web App"/>
    <b v="0"/>
    <s v="1182378929308483591"/>
    <s v="Tweet"/>
    <n v="0"/>
    <n v="0"/>
    <m/>
    <m/>
    <m/>
    <m/>
    <m/>
    <m/>
    <m/>
    <m/>
    <n v="1"/>
    <s v="2"/>
    <s v="2"/>
    <m/>
    <m/>
    <m/>
    <m/>
    <m/>
    <m/>
    <m/>
    <m/>
    <m/>
  </r>
  <r>
    <s v="erhardt"/>
    <s v="olincollege"/>
    <m/>
    <m/>
    <m/>
    <m/>
    <m/>
    <m/>
    <m/>
    <m/>
    <s v="Yes"/>
    <n v="173"/>
    <m/>
    <m/>
    <x v="0"/>
    <d v="2019-10-10T17:48:58.000"/>
    <s v="Reporting on the #PublicInterestTech University Network convening at @Georgetown earlier this week, @Mlsif covers our grant at @OlinCollege and others and offers some pointed reflections and  questions for the future of the PIT-UN effort. https://t.co/LzaH6Rzbfb"/>
    <s v="https://civichall.org/civicist/future-investments/"/>
    <s v="civichall.org"/>
    <x v="13"/>
    <m/>
    <s v="http://pbs.twimg.com/profile_images/1164146392123793408/rNOLYF2r_normal.jpg"/>
    <x v="44"/>
    <s v="https://twitter.com/#!/erhardt/status/1182352337618243586"/>
    <m/>
    <m/>
    <s v="1182352337618243586"/>
    <m/>
    <b v="0"/>
    <n v="6"/>
    <s v=""/>
    <b v="0"/>
    <s v="en"/>
    <m/>
    <s v=""/>
    <b v="0"/>
    <n v="0"/>
    <s v=""/>
    <s v="Twitter Web App"/>
    <b v="0"/>
    <s v="1182352337618243586"/>
    <s v="Tweet"/>
    <n v="0"/>
    <n v="0"/>
    <m/>
    <m/>
    <m/>
    <m/>
    <m/>
    <m/>
    <m/>
    <m/>
    <n v="1"/>
    <s v="4"/>
    <s v="4"/>
    <m/>
    <m/>
    <m/>
    <m/>
    <m/>
    <m/>
    <m/>
    <m/>
    <m/>
  </r>
  <r>
    <s v="olincollege"/>
    <s v="mlsif"/>
    <m/>
    <m/>
    <m/>
    <m/>
    <m/>
    <m/>
    <m/>
    <m/>
    <s v="No"/>
    <n v="174"/>
    <m/>
    <m/>
    <x v="0"/>
    <d v="2019-10-10T22:51:56.000"/>
    <s v="RT @erhardt: Reporting on the #PublicInterestTech University Network convening at @Georgetown earlier this week, @Mlsif covers our grant at…"/>
    <m/>
    <m/>
    <x v="13"/>
    <m/>
    <s v="http://pbs.twimg.com/profile_images/378800000171487845/1b12a2b7e71d0ce1f5dd3717fd3f3cb9_normal.png"/>
    <x v="45"/>
    <s v="https://twitter.com/#!/olincollege/status/1182428580808216576"/>
    <m/>
    <m/>
    <s v="1182428580808216576"/>
    <m/>
    <b v="0"/>
    <n v="0"/>
    <s v=""/>
    <b v="0"/>
    <s v="en"/>
    <m/>
    <s v=""/>
    <b v="0"/>
    <n v="3"/>
    <s v="1182352337618243586"/>
    <s v="Twitter for iPhone"/>
    <b v="0"/>
    <s v="1182352337618243586"/>
    <s v="Tweet"/>
    <n v="0"/>
    <n v="0"/>
    <m/>
    <m/>
    <m/>
    <m/>
    <m/>
    <m/>
    <m/>
    <m/>
    <n v="1"/>
    <s v="4"/>
    <s v="4"/>
    <m/>
    <m/>
    <m/>
    <m/>
    <m/>
    <m/>
    <m/>
    <m/>
    <m/>
  </r>
  <r>
    <s v="waterbuck1"/>
    <s v="waterbuck1"/>
    <m/>
    <m/>
    <m/>
    <m/>
    <m/>
    <m/>
    <m/>
    <m/>
    <s v="No"/>
    <n v="177"/>
    <m/>
    <m/>
    <x v="1"/>
    <d v="2019-10-10T23:11:52.000"/>
    <s v="#lightnightleeds2019 #Civichall https://t.co/6LPhfW55ZB"/>
    <m/>
    <m/>
    <x v="14"/>
    <s v="https://pbs.twimg.com/media/EGjZFMEW4AIiL-P.jpg"/>
    <s v="https://pbs.twimg.com/media/EGjZFMEW4AIiL-P.jpg"/>
    <x v="46"/>
    <s v="https://twitter.com/#!/waterbuck1/status/1182433597581598720"/>
    <m/>
    <m/>
    <s v="1182433597581598720"/>
    <m/>
    <b v="0"/>
    <n v="1"/>
    <s v=""/>
    <b v="0"/>
    <s v="und"/>
    <m/>
    <s v=""/>
    <b v="0"/>
    <n v="0"/>
    <s v=""/>
    <s v="Twitter for Android"/>
    <b v="0"/>
    <s v="1182433597581598720"/>
    <s v="Tweet"/>
    <n v="0"/>
    <n v="0"/>
    <m/>
    <m/>
    <m/>
    <m/>
    <m/>
    <m/>
    <m/>
    <m/>
    <n v="1"/>
    <s v="7"/>
    <s v="7"/>
    <n v="0"/>
    <n v="0"/>
    <n v="0"/>
    <n v="0"/>
    <n v="0"/>
    <n v="0"/>
    <n v="2"/>
    <n v="100"/>
    <n v="2"/>
  </r>
  <r>
    <s v="bostonannemarie"/>
    <s v="mlsif"/>
    <m/>
    <m/>
    <m/>
    <m/>
    <m/>
    <m/>
    <m/>
    <m/>
    <s v="No"/>
    <n v="178"/>
    <m/>
    <m/>
    <x v="0"/>
    <d v="2019-10-10T23:23:26.000"/>
    <s v="RT @erhardt: Reporting on the #PublicInterestTech University Network convening at @Georgetown earlier this week, @Mlsif covers our grant at…"/>
    <m/>
    <m/>
    <x v="13"/>
    <m/>
    <s v="http://pbs.twimg.com/profile_images/1047556949783584768/nwd_Ah0Z_normal.jpg"/>
    <x v="47"/>
    <s v="https://twitter.com/#!/bostonannemarie/status/1182436506176249856"/>
    <m/>
    <m/>
    <s v="1182436506176249856"/>
    <m/>
    <b v="0"/>
    <n v="0"/>
    <s v=""/>
    <b v="0"/>
    <s v="en"/>
    <m/>
    <s v=""/>
    <b v="0"/>
    <n v="3"/>
    <s v="1182352337618243586"/>
    <s v="Twitter Web App"/>
    <b v="0"/>
    <s v="1182352337618243586"/>
    <s v="Tweet"/>
    <n v="0"/>
    <n v="0"/>
    <m/>
    <m/>
    <m/>
    <m/>
    <m/>
    <m/>
    <m/>
    <m/>
    <n v="1"/>
    <s v="4"/>
    <s v="4"/>
    <m/>
    <m/>
    <m/>
    <m/>
    <m/>
    <m/>
    <m/>
    <m/>
    <m/>
  </r>
  <r>
    <s v="sdaitzman"/>
    <s v="georgetown"/>
    <m/>
    <m/>
    <m/>
    <m/>
    <m/>
    <m/>
    <m/>
    <m/>
    <s v="No"/>
    <n v="182"/>
    <m/>
    <m/>
    <x v="0"/>
    <d v="2019-10-11T00:52:25.000"/>
    <s v="RT @erhardt: Reporting on the #PublicInterestTech University Network convening at @Georgetown earlier this week, @Mlsif covers our grant at…"/>
    <m/>
    <m/>
    <x v="13"/>
    <m/>
    <s v="http://pbs.twimg.com/profile_images/877357353804324866/wITNdLTg_normal.jpg"/>
    <x v="48"/>
    <s v="https://twitter.com/#!/sdaitzman/status/1182458898973896704"/>
    <m/>
    <m/>
    <s v="1182458898973896704"/>
    <m/>
    <b v="0"/>
    <n v="0"/>
    <s v=""/>
    <b v="0"/>
    <s v="en"/>
    <m/>
    <s v=""/>
    <b v="0"/>
    <n v="3"/>
    <s v="1182352337618243586"/>
    <s v="Twitter for iPhone"/>
    <b v="0"/>
    <s v="1182352337618243586"/>
    <s v="Tweet"/>
    <n v="0"/>
    <n v="0"/>
    <m/>
    <m/>
    <m/>
    <m/>
    <m/>
    <m/>
    <m/>
    <m/>
    <n v="1"/>
    <s v="4"/>
    <s v="4"/>
    <m/>
    <m/>
    <m/>
    <m/>
    <m/>
    <m/>
    <m/>
    <m/>
    <m/>
  </r>
  <r>
    <s v="myqntm"/>
    <s v="civichall"/>
    <m/>
    <m/>
    <m/>
    <m/>
    <m/>
    <m/>
    <m/>
    <m/>
    <s v="No"/>
    <n v="186"/>
    <m/>
    <m/>
    <x v="0"/>
    <d v="2019-10-11T01:05:57.000"/>
    <s v="RT @meowtree: Don't forget to sign up for Ethical Data 101 for civic tech orgs (with me as your friendly facilitator). Happening @CivicHall…"/>
    <m/>
    <m/>
    <x v="1"/>
    <m/>
    <s v="http://pbs.twimg.com/profile_images/879902329453109252/V6B_5P9N_normal.jpg"/>
    <x v="49"/>
    <s v="https://twitter.com/#!/myqntm/status/1182462305998692352"/>
    <m/>
    <m/>
    <s v="1182462305998692352"/>
    <m/>
    <b v="0"/>
    <n v="0"/>
    <s v=""/>
    <b v="0"/>
    <s v="en"/>
    <m/>
    <s v=""/>
    <b v="0"/>
    <n v="3"/>
    <s v="1182326055815827464"/>
    <s v="Twitter Web App"/>
    <b v="0"/>
    <s v="1182326055815827464"/>
    <s v="Tweet"/>
    <n v="0"/>
    <n v="0"/>
    <m/>
    <m/>
    <m/>
    <m/>
    <m/>
    <m/>
    <m/>
    <m/>
    <n v="1"/>
    <s v="5"/>
    <s v="2"/>
    <m/>
    <m/>
    <m/>
    <m/>
    <m/>
    <m/>
    <m/>
    <m/>
    <m/>
  </r>
  <r>
    <s v="dmeganr"/>
    <s v="voter"/>
    <m/>
    <m/>
    <m/>
    <m/>
    <m/>
    <m/>
    <m/>
    <m/>
    <s v="No"/>
    <n v="188"/>
    <m/>
    <m/>
    <x v="0"/>
    <d v="2019-10-11T01:18:56.000"/>
    <s v="RT @Rep19Women: It's all in the data. How state and local govs can ask the right questions. Hear from #civictech expert Beth Blauer. @VoteR…"/>
    <m/>
    <m/>
    <x v="15"/>
    <m/>
    <s v="http://pbs.twimg.com/profile_images/1183431022920126464/hxcrlVX4_normal.jpg"/>
    <x v="50"/>
    <s v="https://twitter.com/#!/dmeganr/status/1182465572874752000"/>
    <m/>
    <m/>
    <s v="1182465572874752000"/>
    <m/>
    <b v="0"/>
    <n v="0"/>
    <s v=""/>
    <b v="0"/>
    <s v="en"/>
    <m/>
    <s v=""/>
    <b v="0"/>
    <n v="1"/>
    <s v="1182378929308483591"/>
    <s v="Twitter for iPhone"/>
    <b v="0"/>
    <s v="1182378929308483591"/>
    <s v="Tweet"/>
    <n v="0"/>
    <n v="0"/>
    <m/>
    <m/>
    <m/>
    <m/>
    <m/>
    <m/>
    <m/>
    <m/>
    <n v="1"/>
    <s v="2"/>
    <s v="2"/>
    <n v="1"/>
    <n v="4.166666666666667"/>
    <n v="0"/>
    <n v="0"/>
    <n v="0"/>
    <n v="0"/>
    <n v="23"/>
    <n v="95.83333333333333"/>
    <n v="24"/>
  </r>
  <r>
    <s v="elias_me_em"/>
    <s v="ntenorg"/>
    <m/>
    <m/>
    <m/>
    <m/>
    <m/>
    <m/>
    <m/>
    <m/>
    <s v="No"/>
    <n v="192"/>
    <m/>
    <m/>
    <x v="0"/>
    <d v="2019-10-11T11:49:14.000"/>
    <s v="RT @JoeSaidSo: I'm excited to be joining @NTENorg's NYC chapter as a co-organizer! Join us for our next event on Tuesday, October 15, 6-8pm…"/>
    <m/>
    <m/>
    <x v="1"/>
    <m/>
    <s v="http://pbs.twimg.com/profile_images/1152244556907405312/UB36IMtN_normal.jpg"/>
    <x v="51"/>
    <s v="https://twitter.com/#!/elias_me_em/status/1182624193021726720"/>
    <m/>
    <m/>
    <s v="1182624193021726720"/>
    <m/>
    <b v="0"/>
    <n v="0"/>
    <s v=""/>
    <b v="0"/>
    <s v="en"/>
    <m/>
    <s v=""/>
    <b v="0"/>
    <n v="2"/>
    <s v="1182613745626992640"/>
    <s v="saxnsurf"/>
    <b v="0"/>
    <s v="1182613745626992640"/>
    <s v="Tweet"/>
    <n v="0"/>
    <n v="0"/>
    <m/>
    <m/>
    <m/>
    <m/>
    <m/>
    <m/>
    <m/>
    <m/>
    <n v="1"/>
    <s v="2"/>
    <s v="2"/>
    <m/>
    <m/>
    <m/>
    <m/>
    <m/>
    <m/>
    <m/>
    <m/>
    <m/>
  </r>
  <r>
    <s v="bee_nerd"/>
    <s v="civichall"/>
    <m/>
    <m/>
    <m/>
    <m/>
    <m/>
    <m/>
    <m/>
    <m/>
    <s v="No"/>
    <n v="194"/>
    <m/>
    <m/>
    <x v="0"/>
    <d v="2019-10-11T15:35:43.000"/>
    <s v="@JoeSaidSo @NTENorg @CivicHall Welcome! @NTENorg Tech clubs are such a great community!"/>
    <m/>
    <m/>
    <x v="1"/>
    <m/>
    <s v="http://pbs.twimg.com/profile_images/1129892113171329026/nD8-xkSS_normal.jpg"/>
    <x v="52"/>
    <s v="https://twitter.com/#!/bee_nerd/status/1182681190719016960"/>
    <m/>
    <m/>
    <s v="1182681190719016960"/>
    <s v="1182613745626992640"/>
    <b v="0"/>
    <n v="2"/>
    <s v="11299262"/>
    <b v="0"/>
    <s v="en"/>
    <m/>
    <s v=""/>
    <b v="0"/>
    <n v="0"/>
    <s v=""/>
    <s v="Twitter for iPhone"/>
    <b v="0"/>
    <s v="1182613745626992640"/>
    <s v="Tweet"/>
    <n v="0"/>
    <n v="0"/>
    <m/>
    <m/>
    <m/>
    <m/>
    <m/>
    <m/>
    <m/>
    <m/>
    <n v="1"/>
    <s v="2"/>
    <s v="2"/>
    <m/>
    <m/>
    <m/>
    <m/>
    <m/>
    <m/>
    <m/>
    <m/>
    <m/>
  </r>
  <r>
    <s v="perfectsin77"/>
    <s v="nycmedialab"/>
    <m/>
    <m/>
    <m/>
    <m/>
    <m/>
    <m/>
    <m/>
    <m/>
    <s v="No"/>
    <n v="197"/>
    <m/>
    <m/>
    <x v="0"/>
    <d v="2019-10-11T16:21:47.000"/>
    <s v="@CivicHall @verizon @nycmedialab #cancelverizon"/>
    <m/>
    <m/>
    <x v="16"/>
    <m/>
    <s v="http://pbs.twimg.com/profile_images/769366432551350272/VF2TcvSz_normal.jpg"/>
    <x v="53"/>
    <s v="https://twitter.com/#!/perfectsin77/status/1182692781023739906"/>
    <m/>
    <m/>
    <s v="1182692781023739906"/>
    <s v="1182688019859623936"/>
    <b v="0"/>
    <n v="0"/>
    <s v="2830254912"/>
    <b v="0"/>
    <s v="und"/>
    <m/>
    <s v=""/>
    <b v="0"/>
    <n v="0"/>
    <s v=""/>
    <s v="Twitter Web App"/>
    <b v="0"/>
    <s v="1182688019859623936"/>
    <s v="Tweet"/>
    <n v="0"/>
    <n v="0"/>
    <m/>
    <m/>
    <m/>
    <m/>
    <m/>
    <m/>
    <m/>
    <m/>
    <n v="1"/>
    <s v="2"/>
    <s v="2"/>
    <m/>
    <m/>
    <m/>
    <m/>
    <m/>
    <m/>
    <m/>
    <m/>
    <m/>
  </r>
  <r>
    <s v="gothenelle"/>
    <s v="lightnightleeds"/>
    <m/>
    <m/>
    <m/>
    <m/>
    <m/>
    <m/>
    <m/>
    <m/>
    <s v="No"/>
    <n v="200"/>
    <m/>
    <m/>
    <x v="0"/>
    <d v="2019-10-11T21:48:40.000"/>
    <s v="RT @NonstickVic: #RaveyBaby 👶💃😁 #LightNightLeeds2019 #CivicHall #milleniumsquareleeds @LightNightLeeds https://t.co/vJQrYqDc0f"/>
    <m/>
    <m/>
    <x v="17"/>
    <s v="https://pbs.twimg.com/ext_tw_video_thumb/1182758182541811717/pu/img/U7s8poh6Fk1YbhmP.jpg"/>
    <s v="https://pbs.twimg.com/ext_tw_video_thumb/1182758182541811717/pu/img/U7s8poh6Fk1YbhmP.jpg"/>
    <x v="54"/>
    <s v="https://twitter.com/#!/gothenelle/status/1182775044289843203"/>
    <m/>
    <m/>
    <s v="1182775044289843203"/>
    <m/>
    <b v="0"/>
    <n v="0"/>
    <s v=""/>
    <b v="0"/>
    <s v="und"/>
    <m/>
    <s v=""/>
    <b v="0"/>
    <n v="2"/>
    <s v="1182759042973949952"/>
    <s v="Twitter for iPhone"/>
    <b v="0"/>
    <s v="1182759042973949952"/>
    <s v="Tweet"/>
    <n v="0"/>
    <n v="0"/>
    <m/>
    <m/>
    <m/>
    <m/>
    <m/>
    <m/>
    <m/>
    <m/>
    <n v="1"/>
    <s v="11"/>
    <s v="11"/>
    <m/>
    <m/>
    <m/>
    <m/>
    <m/>
    <m/>
    <m/>
    <m/>
    <m/>
  </r>
  <r>
    <s v="nonstickvic"/>
    <s v="lightnightleeds"/>
    <m/>
    <m/>
    <m/>
    <m/>
    <m/>
    <m/>
    <m/>
    <m/>
    <s v="Yes"/>
    <n v="202"/>
    <m/>
    <m/>
    <x v="0"/>
    <d v="2019-10-11T20:45:05.000"/>
    <s v="#RaveyBaby 👶💃😁 #LightNightLeeds2019 #CivicHall #milleniumsquareleeds @LightNightLeeds https://t.co/vJQrYqDc0f"/>
    <m/>
    <m/>
    <x v="17"/>
    <s v="https://pbs.twimg.com/ext_tw_video_thumb/1182758182541811717/pu/img/U7s8poh6Fk1YbhmP.jpg"/>
    <s v="https://pbs.twimg.com/ext_tw_video_thumb/1182758182541811717/pu/img/U7s8poh6Fk1YbhmP.jpg"/>
    <x v="55"/>
    <s v="https://twitter.com/#!/nonstickvic/status/1182759042973949952"/>
    <m/>
    <m/>
    <s v="1182759042973949952"/>
    <m/>
    <b v="0"/>
    <n v="3"/>
    <s v=""/>
    <b v="0"/>
    <s v="und"/>
    <m/>
    <s v=""/>
    <b v="0"/>
    <n v="2"/>
    <s v=""/>
    <s v="Twitter for Android"/>
    <b v="0"/>
    <s v="1182759042973949952"/>
    <s v="Tweet"/>
    <n v="0"/>
    <n v="0"/>
    <m/>
    <m/>
    <m/>
    <m/>
    <m/>
    <m/>
    <m/>
    <m/>
    <n v="1"/>
    <s v="11"/>
    <s v="11"/>
    <n v="0"/>
    <n v="0"/>
    <n v="0"/>
    <n v="0"/>
    <n v="0"/>
    <n v="0"/>
    <n v="5"/>
    <n v="100"/>
    <n v="5"/>
  </r>
  <r>
    <s v="lightnightleeds"/>
    <s v="nonstickvic"/>
    <m/>
    <m/>
    <m/>
    <m/>
    <m/>
    <m/>
    <m/>
    <m/>
    <s v="Yes"/>
    <n v="203"/>
    <m/>
    <m/>
    <x v="0"/>
    <d v="2019-10-11T21:21:57.000"/>
    <s v="RT @NonstickVic: #RaveyBaby 👶💃😁 #LightNightLeeds2019 #CivicHall #milleniumsquareleeds @LightNightLeeds https://t.co/vJQrYqDc0f"/>
    <m/>
    <m/>
    <x v="17"/>
    <s v="https://pbs.twimg.com/ext_tw_video_thumb/1182758182541811717/pu/img/U7s8poh6Fk1YbhmP.jpg"/>
    <s v="https://pbs.twimg.com/ext_tw_video_thumb/1182758182541811717/pu/img/U7s8poh6Fk1YbhmP.jpg"/>
    <x v="56"/>
    <s v="https://twitter.com/#!/lightnightleeds/status/1182768324146536451"/>
    <m/>
    <m/>
    <s v="1182768324146536451"/>
    <m/>
    <b v="0"/>
    <n v="0"/>
    <s v=""/>
    <b v="0"/>
    <s v="und"/>
    <m/>
    <s v=""/>
    <b v="0"/>
    <n v="2"/>
    <s v="1182759042973949952"/>
    <s v="Twitter for iPhone"/>
    <b v="0"/>
    <s v="1182759042973949952"/>
    <s v="Tweet"/>
    <n v="0"/>
    <n v="0"/>
    <m/>
    <m/>
    <m/>
    <m/>
    <m/>
    <m/>
    <m/>
    <m/>
    <n v="1"/>
    <s v="11"/>
    <s v="11"/>
    <n v="0"/>
    <n v="0"/>
    <n v="0"/>
    <n v="0"/>
    <n v="0"/>
    <n v="0"/>
    <n v="7"/>
    <n v="100"/>
    <n v="7"/>
  </r>
  <r>
    <s v="annequinton"/>
    <s v="lightnightleeds"/>
    <m/>
    <m/>
    <m/>
    <m/>
    <m/>
    <m/>
    <m/>
    <m/>
    <s v="No"/>
    <n v="204"/>
    <m/>
    <m/>
    <x v="0"/>
    <d v="2019-10-12T06:32:27.000"/>
    <s v="RT @NonstickVic: #RaveyBaby 👶💃😁 #LightNightLeeds2019 #CivicHall #milleniumsquareleeds @LightNightLeeds https://t.co/vJQrYqDc0f"/>
    <m/>
    <m/>
    <x v="17"/>
    <s v="https://pbs.twimg.com/ext_tw_video_thumb/1182758182541811717/pu/img/U7s8poh6Fk1YbhmP.jpg"/>
    <s v="https://pbs.twimg.com/ext_tw_video_thumb/1182758182541811717/pu/img/U7s8poh6Fk1YbhmP.jpg"/>
    <x v="57"/>
    <s v="https://twitter.com/#!/annequinton/status/1182906861420503040"/>
    <m/>
    <m/>
    <s v="1182906861420503040"/>
    <m/>
    <b v="0"/>
    <n v="0"/>
    <s v=""/>
    <b v="0"/>
    <s v="und"/>
    <m/>
    <s v=""/>
    <b v="0"/>
    <n v="3"/>
    <s v="1182759042973949952"/>
    <s v="Twitter for iPhone"/>
    <b v="0"/>
    <s v="1182759042973949952"/>
    <s v="Tweet"/>
    <n v="0"/>
    <n v="0"/>
    <m/>
    <m/>
    <m/>
    <m/>
    <m/>
    <m/>
    <m/>
    <m/>
    <n v="1"/>
    <s v="11"/>
    <s v="11"/>
    <m/>
    <m/>
    <m/>
    <m/>
    <m/>
    <m/>
    <m/>
    <m/>
    <m/>
  </r>
  <r>
    <s v="irenesandrad"/>
    <s v="visitleeds"/>
    <m/>
    <m/>
    <m/>
    <m/>
    <m/>
    <m/>
    <m/>
    <m/>
    <s v="No"/>
    <n v="206"/>
    <m/>
    <m/>
    <x v="2"/>
    <d v="2019-10-12T17:06:23.000"/>
    <s v="@VisitLeeds #Yorkshire The 2nd night of #LeedsLightNight -my favourite was the #CivicHall. All the #cafes #restaurants #shops #Cathedral #bars #museums #galleries, etc. open, so very crowded but great for the city's commerce :-) https://t.co/RGdN0xkd1c"/>
    <m/>
    <m/>
    <x v="18"/>
    <s v="https://pbs.twimg.com/media/EGsYnL4XkAESRKg.jpg"/>
    <s v="https://pbs.twimg.com/media/EGsYnL4XkAESRKg.jpg"/>
    <x v="58"/>
    <s v="https://twitter.com/#!/irenesandrad/status/1183066394587488265"/>
    <m/>
    <m/>
    <s v="1183066394587488265"/>
    <m/>
    <b v="0"/>
    <n v="0"/>
    <s v="57009086"/>
    <b v="0"/>
    <s v="en"/>
    <m/>
    <s v=""/>
    <b v="0"/>
    <n v="0"/>
    <s v=""/>
    <s v="Twitter Web App"/>
    <b v="0"/>
    <s v="1183066394587488265"/>
    <s v="Tweet"/>
    <n v="0"/>
    <n v="0"/>
    <m/>
    <m/>
    <m/>
    <m/>
    <m/>
    <m/>
    <m/>
    <m/>
    <n v="1"/>
    <s v="16"/>
    <s v="16"/>
    <n v="1"/>
    <n v="3.125"/>
    <n v="1"/>
    <n v="3.125"/>
    <n v="0"/>
    <n v="0"/>
    <n v="30"/>
    <n v="93.75"/>
    <n v="32"/>
  </r>
  <r>
    <s v="drcpunk"/>
    <s v="facebook"/>
    <m/>
    <m/>
    <m/>
    <m/>
    <m/>
    <m/>
    <m/>
    <m/>
    <s v="No"/>
    <n v="207"/>
    <m/>
    <m/>
    <x v="0"/>
    <d v="2019-10-13T06:04:26.000"/>
    <s v="RT @CivicHall: Join Forums Civic Hall as they host @haroldfeld  of @publicknowledge , @facebook  staff, and others in discussion about plat…"/>
    <m/>
    <m/>
    <x v="1"/>
    <m/>
    <s v="http://pbs.twimg.com/profile_images/827007420035641348/S5yyVMWa_normal.jpg"/>
    <x v="59"/>
    <s v="https://twitter.com/#!/drcpunk/status/1183262196383526912"/>
    <m/>
    <m/>
    <s v="1183262196383526912"/>
    <m/>
    <b v="0"/>
    <n v="0"/>
    <s v=""/>
    <b v="0"/>
    <s v="en"/>
    <m/>
    <s v=""/>
    <b v="0"/>
    <n v="2"/>
    <s v="1183125352220155904"/>
    <s v="Plume for Android"/>
    <b v="0"/>
    <s v="1183125352220155904"/>
    <s v="Tweet"/>
    <n v="0"/>
    <n v="0"/>
    <m/>
    <m/>
    <m/>
    <m/>
    <m/>
    <m/>
    <m/>
    <m/>
    <n v="1"/>
    <s v="2"/>
    <s v="2"/>
    <m/>
    <m/>
    <m/>
    <m/>
    <m/>
    <m/>
    <m/>
    <m/>
    <m/>
  </r>
  <r>
    <s v="sbadalich"/>
    <s v="drdesmondpatton"/>
    <m/>
    <m/>
    <m/>
    <m/>
    <m/>
    <m/>
    <m/>
    <m/>
    <s v="No"/>
    <n v="211"/>
    <m/>
    <m/>
    <x v="2"/>
    <d v="2019-10-14T17:55:24.000"/>
    <s v="@DrDesmondPatton @Mlsif @CivicHall Any CH members who would like to have their app reviewed?"/>
    <m/>
    <m/>
    <x v="1"/>
    <m/>
    <s v="http://pbs.twimg.com/profile_images/982444363920928768/s5gWitoB_normal.jpg"/>
    <x v="60"/>
    <s v="https://twitter.com/#!/sbadalich/status/1183803505305214976"/>
    <m/>
    <m/>
    <s v="1183803505305214976"/>
    <s v="1183767602599989248"/>
    <b v="0"/>
    <n v="0"/>
    <s v="1096179054"/>
    <b v="0"/>
    <s v="en"/>
    <m/>
    <s v=""/>
    <b v="0"/>
    <n v="0"/>
    <s v=""/>
    <s v="Twitter Web App"/>
    <b v="0"/>
    <s v="1183767602599989248"/>
    <s v="Tweet"/>
    <n v="0"/>
    <n v="0"/>
    <m/>
    <m/>
    <m/>
    <m/>
    <m/>
    <m/>
    <m/>
    <m/>
    <n v="1"/>
    <s v="4"/>
    <s v="4"/>
    <n v="1"/>
    <n v="7.142857142857143"/>
    <n v="0"/>
    <n v="0"/>
    <n v="0"/>
    <n v="0"/>
    <n v="13"/>
    <n v="92.85714285714286"/>
    <n v="14"/>
  </r>
  <r>
    <s v="alexkavtar"/>
    <s v="alexkavtar"/>
    <m/>
    <m/>
    <m/>
    <m/>
    <m/>
    <m/>
    <m/>
    <m/>
    <s v="No"/>
    <n v="214"/>
    <m/>
    <m/>
    <x v="1"/>
    <d v="2019-10-13T19:58:24.000"/>
    <s v="https://t.co/RonDfFKFWo #დარბაზი #civichall"/>
    <s v="https://www.facebook.com/371003420295880/posts/480004119395809?sfns=mo"/>
    <s v="facebook.com"/>
    <x v="19"/>
    <m/>
    <s v="http://pbs.twimg.com/profile_images/1174059698452140032/cnMHoRj1_normal.jpg"/>
    <x v="61"/>
    <s v="https://twitter.com/#!/alexkavtar/status/1183472071038459910"/>
    <m/>
    <m/>
    <s v="1183472071038459910"/>
    <m/>
    <b v="0"/>
    <n v="0"/>
    <s v=""/>
    <b v="0"/>
    <s v="und"/>
    <m/>
    <s v=""/>
    <b v="0"/>
    <n v="0"/>
    <s v=""/>
    <s v="Twitter for iPhone"/>
    <b v="0"/>
    <s v="1183472071038459910"/>
    <s v="Tweet"/>
    <n v="0"/>
    <n v="0"/>
    <m/>
    <m/>
    <m/>
    <m/>
    <m/>
    <m/>
    <m/>
    <m/>
    <n v="2"/>
    <s v="7"/>
    <s v="7"/>
    <n v="0"/>
    <n v="0"/>
    <n v="0"/>
    <n v="0"/>
    <n v="0"/>
    <n v="0"/>
    <n v="2"/>
    <n v="100"/>
    <n v="2"/>
  </r>
  <r>
    <s v="alexkavtar"/>
    <s v="alexkavtar"/>
    <m/>
    <m/>
    <m/>
    <m/>
    <m/>
    <m/>
    <m/>
    <m/>
    <s v="No"/>
    <n v="215"/>
    <m/>
    <m/>
    <x v="1"/>
    <d v="2019-10-14T19:34:30.000"/>
    <s v="#civichall #სამოქალაქო #დარბაზი https://t.co/1u4d26vzYr"/>
    <m/>
    <m/>
    <x v="20"/>
    <s v="https://pbs.twimg.com/media/EG3NsU1XUAEE91z.jpg"/>
    <s v="https://pbs.twimg.com/media/EG3NsU1XUAEE91z.jpg"/>
    <x v="62"/>
    <s v="https://twitter.com/#!/alexkavtar/status/1183828445278752768"/>
    <m/>
    <m/>
    <s v="1183828445278752768"/>
    <m/>
    <b v="0"/>
    <n v="0"/>
    <s v=""/>
    <b v="0"/>
    <s v="und"/>
    <m/>
    <s v=""/>
    <b v="0"/>
    <n v="0"/>
    <s v=""/>
    <s v="Twitter for iPhone"/>
    <b v="0"/>
    <s v="1183828445278752768"/>
    <s v="Tweet"/>
    <n v="0"/>
    <n v="0"/>
    <m/>
    <m/>
    <m/>
    <m/>
    <m/>
    <m/>
    <m/>
    <m/>
    <n v="2"/>
    <s v="7"/>
    <s v="7"/>
    <n v="0"/>
    <n v="0"/>
    <n v="0"/>
    <n v="0"/>
    <n v="0"/>
    <n v="0"/>
    <n v="3"/>
    <n v="100"/>
    <n v="3"/>
  </r>
  <r>
    <s v="nacky12"/>
    <s v="nacky12"/>
    <m/>
    <m/>
    <m/>
    <m/>
    <m/>
    <m/>
    <m/>
    <m/>
    <s v="No"/>
    <n v="216"/>
    <m/>
    <m/>
    <x v="1"/>
    <d v="2019-10-15T07:26:34.000"/>
    <s v="Autumn kabuki in Civic Hall._x000a_It's rare! we can take photo session._x000a_MC was my dear sis._x000a_#kabuki #kinshu #civichall #Bunkyoku #Tokyo #photosession #Nakamuraya https://t.co/bzVDYEwM3l"/>
    <s v="https://www.instagram.com/p/B3oWMatAlDI/?igshid=xx9jeg82t0xl"/>
    <s v="instagram.com"/>
    <x v="21"/>
    <m/>
    <s v="http://pbs.twimg.com/profile_images/780476019593523202/-nRSQehJ_normal.jpg"/>
    <x v="63"/>
    <s v="https://twitter.com/#!/nacky12/status/1184007640818638848"/>
    <m/>
    <m/>
    <s v="1184007640818638848"/>
    <m/>
    <b v="0"/>
    <n v="0"/>
    <s v=""/>
    <b v="0"/>
    <s v="en"/>
    <m/>
    <s v=""/>
    <b v="0"/>
    <n v="0"/>
    <s v=""/>
    <s v="Instagram"/>
    <b v="0"/>
    <s v="1184007640818638848"/>
    <s v="Tweet"/>
    <n v="0"/>
    <n v="0"/>
    <m/>
    <m/>
    <m/>
    <m/>
    <m/>
    <m/>
    <m/>
    <m/>
    <n v="1"/>
    <s v="7"/>
    <s v="7"/>
    <n v="0"/>
    <n v="0"/>
    <n v="0"/>
    <n v="0"/>
    <n v="0"/>
    <n v="0"/>
    <n v="24"/>
    <n v="100"/>
    <n v="24"/>
  </r>
  <r>
    <s v="latonero"/>
    <s v="meowtree"/>
    <m/>
    <m/>
    <m/>
    <m/>
    <m/>
    <m/>
    <m/>
    <m/>
    <s v="No"/>
    <n v="217"/>
    <m/>
    <m/>
    <x v="0"/>
    <d v="2019-10-15T11:06:36.000"/>
    <s v="RT @veroviews: DON'T MISS OUT! @meowtree is doing an Ethical Data Practices 101 2-day course at Civic Hall (in NYC) on Oct 29-30. #responsi…"/>
    <m/>
    <m/>
    <x v="1"/>
    <m/>
    <s v="http://pbs.twimg.com/profile_images/1552122259/Mark_Latonero_Pic_crop_compress_normal.jpg"/>
    <x v="64"/>
    <s v="https://twitter.com/#!/latonero/status/1184063015307624448"/>
    <m/>
    <m/>
    <s v="1184063015307624448"/>
    <m/>
    <b v="0"/>
    <n v="0"/>
    <s v=""/>
    <b v="0"/>
    <s v="en"/>
    <m/>
    <s v=""/>
    <b v="0"/>
    <n v="8"/>
    <s v="1183850162046820354"/>
    <s v="Twitter for iPhone"/>
    <b v="0"/>
    <s v="1183850162046820354"/>
    <s v="Tweet"/>
    <n v="0"/>
    <n v="0"/>
    <m/>
    <m/>
    <m/>
    <m/>
    <m/>
    <m/>
    <m/>
    <m/>
    <n v="1"/>
    <s v="5"/>
    <s v="5"/>
    <m/>
    <m/>
    <m/>
    <m/>
    <m/>
    <m/>
    <m/>
    <m/>
    <m/>
  </r>
  <r>
    <s v="clroutcomes"/>
    <s v="civichall"/>
    <m/>
    <m/>
    <m/>
    <m/>
    <m/>
    <m/>
    <m/>
    <m/>
    <s v="No"/>
    <n v="219"/>
    <m/>
    <m/>
    <x v="0"/>
    <d v="2019-10-10T18:48:10.000"/>
    <s v="RT @meowtree: Don't forget to sign up for Ethical Data 101 for civic tech orgs (with me as your friendly facilitator). Happening @CivicHall…"/>
    <m/>
    <m/>
    <x v="1"/>
    <m/>
    <s v="http://pbs.twimg.com/profile_images/1079772948053946369/CmEYbuiO_normal.jpg"/>
    <x v="65"/>
    <s v="https://twitter.com/#!/clroutcomes/status/1182367232309022720"/>
    <m/>
    <m/>
    <s v="1182367232309022720"/>
    <m/>
    <b v="0"/>
    <n v="0"/>
    <s v=""/>
    <b v="0"/>
    <s v="en"/>
    <m/>
    <s v=""/>
    <b v="0"/>
    <n v="2"/>
    <s v="1182326055815827464"/>
    <s v="Twitter for iPhone"/>
    <b v="0"/>
    <s v="1182326055815827464"/>
    <s v="Tweet"/>
    <n v="0"/>
    <n v="0"/>
    <m/>
    <m/>
    <m/>
    <m/>
    <m/>
    <m/>
    <m/>
    <m/>
    <n v="1"/>
    <s v="5"/>
    <s v="2"/>
    <m/>
    <m/>
    <m/>
    <m/>
    <m/>
    <m/>
    <m/>
    <m/>
    <m/>
  </r>
  <r>
    <s v="clroutcomes"/>
    <s v="meowtree"/>
    <m/>
    <m/>
    <m/>
    <m/>
    <m/>
    <m/>
    <m/>
    <m/>
    <s v="No"/>
    <n v="221"/>
    <m/>
    <m/>
    <x v="0"/>
    <d v="2019-10-15T12:23:44.000"/>
    <s v="RT @veroviews: DON'T MISS OUT! @meowtree is doing an Ethical Data Practices 101 2-day course at Civic Hall (in NYC) on Oct 29-30. #responsi…"/>
    <m/>
    <m/>
    <x v="1"/>
    <m/>
    <s v="http://pbs.twimg.com/profile_images/1079772948053946369/CmEYbuiO_normal.jpg"/>
    <x v="66"/>
    <s v="https://twitter.com/#!/clroutcomes/status/1184082428471717888"/>
    <m/>
    <m/>
    <s v="1184082428471717888"/>
    <m/>
    <b v="0"/>
    <n v="0"/>
    <s v=""/>
    <b v="0"/>
    <s v="en"/>
    <m/>
    <s v=""/>
    <b v="0"/>
    <n v="8"/>
    <s v="1183850162046820354"/>
    <s v="Twitter for iPhone"/>
    <b v="0"/>
    <s v="1183850162046820354"/>
    <s v="Tweet"/>
    <n v="0"/>
    <n v="0"/>
    <m/>
    <m/>
    <m/>
    <m/>
    <m/>
    <m/>
    <m/>
    <m/>
    <n v="2"/>
    <s v="5"/>
    <s v="5"/>
    <m/>
    <m/>
    <m/>
    <m/>
    <m/>
    <m/>
    <m/>
    <m/>
    <m/>
  </r>
  <r>
    <s v="giuliowolfe"/>
    <s v="meowtree"/>
    <m/>
    <m/>
    <m/>
    <m/>
    <m/>
    <m/>
    <m/>
    <m/>
    <s v="No"/>
    <n v="223"/>
    <m/>
    <m/>
    <x v="0"/>
    <d v="2019-10-15T14:23:08.000"/>
    <s v="RT @veroviews: DON'T MISS OUT! @meowtree is doing an Ethical Data Practices 101 2-day course at Civic Hall (in NYC) on Oct 29-30. #responsi…"/>
    <m/>
    <m/>
    <x v="1"/>
    <m/>
    <s v="http://pbs.twimg.com/profile_images/553639148834152448/gaeNhWV5_normal.jpeg"/>
    <x v="67"/>
    <s v="https://twitter.com/#!/giuliowolfe/status/1184112473189834754"/>
    <m/>
    <m/>
    <s v="1184112473189834754"/>
    <m/>
    <b v="0"/>
    <n v="0"/>
    <s v=""/>
    <b v="0"/>
    <s v="en"/>
    <m/>
    <s v=""/>
    <b v="0"/>
    <n v="8"/>
    <s v="1183850162046820354"/>
    <s v="Twitter for Android"/>
    <b v="0"/>
    <s v="1183850162046820354"/>
    <s v="Tweet"/>
    <n v="0"/>
    <n v="0"/>
    <m/>
    <m/>
    <m/>
    <m/>
    <m/>
    <m/>
    <m/>
    <m/>
    <n v="1"/>
    <s v="5"/>
    <s v="5"/>
    <m/>
    <m/>
    <m/>
    <m/>
    <m/>
    <m/>
    <m/>
    <m/>
    <m/>
  </r>
  <r>
    <s v="dalgoso"/>
    <s v="meowtree"/>
    <m/>
    <m/>
    <m/>
    <m/>
    <m/>
    <m/>
    <m/>
    <m/>
    <s v="No"/>
    <n v="225"/>
    <m/>
    <m/>
    <x v="0"/>
    <d v="2019-10-15T14:47:13.000"/>
    <s v="RT @veroviews: DON'T MISS OUT! @meowtree is doing an Ethical Data Practices 101 2-day course at Civic Hall (in NYC) on Oct 29-30. #responsi…"/>
    <m/>
    <m/>
    <x v="1"/>
    <m/>
    <s v="http://pbs.twimg.com/profile_images/1085253858035712001/L8a3ILL7_normal.jpg"/>
    <x v="68"/>
    <s v="https://twitter.com/#!/dalgoso/status/1184118537801142275"/>
    <m/>
    <m/>
    <s v="1184118537801142275"/>
    <m/>
    <b v="0"/>
    <n v="0"/>
    <s v=""/>
    <b v="0"/>
    <s v="en"/>
    <m/>
    <s v=""/>
    <b v="0"/>
    <n v="8"/>
    <s v="1183850162046820354"/>
    <s v="Twitter Web Client"/>
    <b v="0"/>
    <s v="1183850162046820354"/>
    <s v="Tweet"/>
    <n v="0"/>
    <n v="0"/>
    <m/>
    <m/>
    <m/>
    <m/>
    <m/>
    <m/>
    <m/>
    <m/>
    <n v="1"/>
    <s v="5"/>
    <s v="5"/>
    <m/>
    <m/>
    <m/>
    <m/>
    <m/>
    <m/>
    <m/>
    <m/>
    <m/>
  </r>
  <r>
    <s v="bonniesychiu"/>
    <s v="meowtree"/>
    <m/>
    <m/>
    <m/>
    <m/>
    <m/>
    <m/>
    <m/>
    <m/>
    <s v="No"/>
    <n v="227"/>
    <m/>
    <m/>
    <x v="0"/>
    <d v="2019-10-15T15:41:42.000"/>
    <s v="RT @veroviews: DON'T MISS OUT! @meowtree is doing an Ethical Data Practices 101 2-day course at Civic Hall (in NYC) on Oct 29-30. #responsi…"/>
    <m/>
    <m/>
    <x v="1"/>
    <m/>
    <s v="http://pbs.twimg.com/profile_images/935937334649982976/rfwyGJ-q_normal.jpg"/>
    <x v="69"/>
    <s v="https://twitter.com/#!/bonniesychiu/status/1184132246896349185"/>
    <m/>
    <m/>
    <s v="1184132246896349185"/>
    <m/>
    <b v="0"/>
    <n v="0"/>
    <s v=""/>
    <b v="0"/>
    <s v="en"/>
    <m/>
    <s v=""/>
    <b v="0"/>
    <n v="8"/>
    <s v="1183850162046820354"/>
    <s v="Twitter for iPhone"/>
    <b v="0"/>
    <s v="1183850162046820354"/>
    <s v="Tweet"/>
    <n v="0"/>
    <n v="0"/>
    <m/>
    <m/>
    <m/>
    <m/>
    <m/>
    <m/>
    <m/>
    <m/>
    <n v="1"/>
    <s v="5"/>
    <s v="5"/>
    <m/>
    <m/>
    <m/>
    <m/>
    <m/>
    <m/>
    <m/>
    <m/>
    <m/>
  </r>
  <r>
    <s v="engnroom"/>
    <s v="ciudadania_i"/>
    <m/>
    <m/>
    <m/>
    <m/>
    <m/>
    <m/>
    <m/>
    <m/>
    <s v="No"/>
    <n v="229"/>
    <m/>
    <m/>
    <x v="0"/>
    <d v="2019-10-15T15:45:22.000"/>
    <s v="Iran 🇮🇷 by @aslnoozdah - https://t.co/DL9DU6fdSA_x000a_Chile 🇨🇱 by @auskahareli &amp;amp; @ciudadania_i  - https://t.co/m5VrpvvEJX_x000a_NYC 🗽 by @CivicHall - https://t.co/u9KY7ICoDw"/>
    <s v="https://civictech.guide/iran/ https://civictech.guide/chile/ https://civictech.guide/nyc/"/>
    <s v="civictech.guide civictech.guide civictech.guide"/>
    <x v="1"/>
    <m/>
    <s v="http://pbs.twimg.com/profile_images/1060269769616633857/hFtWHAiu_normal.jpg"/>
    <x v="70"/>
    <s v="https://twitter.com/#!/engnroom/status/1184133167848009728"/>
    <m/>
    <m/>
    <s v="1184133167848009728"/>
    <s v="1184133165889261574"/>
    <b v="0"/>
    <n v="1"/>
    <s v="364511203"/>
    <b v="0"/>
    <s v="en"/>
    <m/>
    <s v=""/>
    <b v="0"/>
    <n v="0"/>
    <s v=""/>
    <s v="Twitter Web App"/>
    <b v="0"/>
    <s v="1184133165889261574"/>
    <s v="Tweet"/>
    <n v="0"/>
    <n v="0"/>
    <m/>
    <m/>
    <m/>
    <m/>
    <m/>
    <m/>
    <m/>
    <m/>
    <n v="1"/>
    <s v="5"/>
    <s v="5"/>
    <m/>
    <m/>
    <m/>
    <m/>
    <m/>
    <m/>
    <m/>
    <m/>
    <m/>
  </r>
  <r>
    <s v="engnroom"/>
    <s v="civichall"/>
    <m/>
    <m/>
    <m/>
    <m/>
    <m/>
    <m/>
    <m/>
    <m/>
    <s v="No"/>
    <n v="232"/>
    <m/>
    <m/>
    <x v="0"/>
    <d v="2019-10-10T20:54:10.000"/>
    <s v="RT @meowtree: Don't forget to sign up for Ethical Data 101 for civic tech orgs (with me as your friendly facilitator). Happening @CivicHall…"/>
    <m/>
    <m/>
    <x v="1"/>
    <m/>
    <s v="http://pbs.twimg.com/profile_images/1060269769616633857/hFtWHAiu_normal.jpg"/>
    <x v="71"/>
    <s v="https://twitter.com/#!/engnroom/status/1182398944476893201"/>
    <m/>
    <m/>
    <s v="1182398944476893201"/>
    <m/>
    <b v="0"/>
    <n v="0"/>
    <s v=""/>
    <b v="0"/>
    <s v="en"/>
    <m/>
    <s v=""/>
    <b v="0"/>
    <n v="2"/>
    <s v="1182326055815827464"/>
    <s v="TweetDeck"/>
    <b v="0"/>
    <s v="1182326055815827464"/>
    <s v="Tweet"/>
    <n v="0"/>
    <n v="0"/>
    <m/>
    <m/>
    <m/>
    <m/>
    <m/>
    <m/>
    <m/>
    <m/>
    <n v="2"/>
    <s v="5"/>
    <s v="2"/>
    <m/>
    <m/>
    <m/>
    <m/>
    <m/>
    <m/>
    <m/>
    <m/>
    <m/>
  </r>
  <r>
    <s v="merltech"/>
    <s v="civichall"/>
    <m/>
    <m/>
    <m/>
    <m/>
    <m/>
    <m/>
    <m/>
    <m/>
    <s v="No"/>
    <n v="235"/>
    <m/>
    <m/>
    <x v="0"/>
    <d v="2019-10-15T14:46:17.000"/>
    <s v="Course on Ethical Data coming up in NYC on Oct 29-30 at @CivicHall #MERLTech https://t.co/oDapSv8vFW"/>
    <s v="https://twitter.com/veroviews/status/1183850162046820354"/>
    <s v="twitter.com"/>
    <x v="22"/>
    <m/>
    <s v="http://pbs.twimg.com/profile_images/828283710906576896/azZ8u60u_normal.jpg"/>
    <x v="72"/>
    <s v="https://twitter.com/#!/merltech/status/1184118299518480384"/>
    <m/>
    <m/>
    <s v="1184118299518480384"/>
    <m/>
    <b v="0"/>
    <n v="4"/>
    <s v=""/>
    <b v="1"/>
    <s v="en"/>
    <m/>
    <s v="1183850162046820354"/>
    <b v="0"/>
    <n v="1"/>
    <s v=""/>
    <s v="TweetDeck"/>
    <b v="0"/>
    <s v="1184118299518480384"/>
    <s v="Tweet"/>
    <n v="0"/>
    <n v="0"/>
    <m/>
    <m/>
    <m/>
    <m/>
    <m/>
    <m/>
    <m/>
    <m/>
    <n v="1"/>
    <s v="5"/>
    <s v="2"/>
    <n v="1"/>
    <n v="6.666666666666667"/>
    <n v="0"/>
    <n v="0"/>
    <n v="0"/>
    <n v="0"/>
    <n v="14"/>
    <n v="93.33333333333333"/>
    <n v="15"/>
  </r>
  <r>
    <s v="veroviews"/>
    <s v="merltech"/>
    <m/>
    <m/>
    <m/>
    <m/>
    <m/>
    <m/>
    <m/>
    <m/>
    <s v="No"/>
    <n v="236"/>
    <m/>
    <m/>
    <x v="0"/>
    <d v="2019-10-15T18:18:11.000"/>
    <s v="RT @MERLTech: Course on Ethical Data coming up in NYC on Oct 29-30 at @CivicHall #MERLTech https://t.co/oDapSv8vFW"/>
    <s v="https://twitter.com/veroviews/status/1183850162046820354"/>
    <s v="twitter.com"/>
    <x v="22"/>
    <m/>
    <s v="http://pbs.twimg.com/profile_images/478228301891121152/pO3QLLI__normal.jpeg"/>
    <x v="73"/>
    <s v="https://twitter.com/#!/veroviews/status/1184171627669536775"/>
    <m/>
    <m/>
    <s v="1184171627669536775"/>
    <m/>
    <b v="0"/>
    <n v="0"/>
    <s v=""/>
    <b v="1"/>
    <s v="en"/>
    <m/>
    <s v="1183850162046820354"/>
    <b v="0"/>
    <n v="1"/>
    <s v="1184118299518480384"/>
    <s v="Twitter Web App"/>
    <b v="0"/>
    <s v="1184118299518480384"/>
    <s v="Tweet"/>
    <n v="0"/>
    <n v="0"/>
    <m/>
    <m/>
    <m/>
    <m/>
    <m/>
    <m/>
    <m/>
    <m/>
    <n v="1"/>
    <s v="5"/>
    <s v="5"/>
    <n v="1"/>
    <n v="5.882352941176471"/>
    <n v="0"/>
    <n v="0"/>
    <n v="0"/>
    <n v="0"/>
    <n v="16"/>
    <n v="94.11764705882354"/>
    <n v="17"/>
  </r>
  <r>
    <s v="chrislrobert"/>
    <s v="meowtree"/>
    <m/>
    <m/>
    <m/>
    <m/>
    <m/>
    <m/>
    <m/>
    <m/>
    <s v="No"/>
    <n v="237"/>
    <m/>
    <m/>
    <x v="0"/>
    <d v="2019-10-15T20:04:30.000"/>
    <s v="RT @veroviews: DON'T MISS OUT! @meowtree is doing an Ethical Data Practices 101 2-day course at Civic Hall (in NYC) on Oct 29-30. #responsi…"/>
    <m/>
    <m/>
    <x v="1"/>
    <m/>
    <s v="http://pbs.twimg.com/profile_images/887441935597789185/ZaRaCbtk_normal.jpg"/>
    <x v="74"/>
    <s v="https://twitter.com/#!/chrislrobert/status/1184198383646531584"/>
    <m/>
    <m/>
    <s v="1184198383646531584"/>
    <m/>
    <b v="0"/>
    <n v="0"/>
    <s v=""/>
    <b v="0"/>
    <s v="en"/>
    <m/>
    <s v=""/>
    <b v="0"/>
    <n v="8"/>
    <s v="1183850162046820354"/>
    <s v="Twitter for Android"/>
    <b v="0"/>
    <s v="1183850162046820354"/>
    <s v="Tweet"/>
    <n v="0"/>
    <n v="0"/>
    <m/>
    <m/>
    <m/>
    <m/>
    <m/>
    <m/>
    <m/>
    <m/>
    <n v="1"/>
    <s v="5"/>
    <s v="5"/>
    <m/>
    <m/>
    <m/>
    <m/>
    <m/>
    <m/>
    <m/>
    <m/>
    <m/>
  </r>
  <r>
    <s v="meowtree"/>
    <s v="civichall"/>
    <m/>
    <m/>
    <m/>
    <m/>
    <m/>
    <m/>
    <m/>
    <m/>
    <s v="No"/>
    <n v="239"/>
    <m/>
    <m/>
    <x v="0"/>
    <d v="2019-10-10T16:04:32.000"/>
    <s v="Don't forget to sign up for Ethical Data 101 for civic tech orgs (with me as your friendly facilitator). Happening @CivicHall in #NYC on Oct 29-30. Register here: https://t.co/l5AeFUttR1 #responsibledata #ethics"/>
    <s v="https://civichall.org/eventbrite-event/ethical-data-practices-101/"/>
    <s v="civichall.org"/>
    <x v="23"/>
    <m/>
    <s v="http://pbs.twimg.com/profile_images/712260464978296832/lGLQCz3z_normal.jpg"/>
    <x v="75"/>
    <s v="https://twitter.com/#!/meowtree/status/1182326055815827464"/>
    <m/>
    <m/>
    <s v="1182326055815827464"/>
    <m/>
    <b v="0"/>
    <n v="3"/>
    <s v=""/>
    <b v="0"/>
    <s v="en"/>
    <m/>
    <s v=""/>
    <b v="0"/>
    <n v="2"/>
    <s v=""/>
    <s v="TweetDeck"/>
    <b v="0"/>
    <s v="1182326055815827464"/>
    <s v="Tweet"/>
    <n v="0"/>
    <n v="0"/>
    <m/>
    <m/>
    <m/>
    <m/>
    <m/>
    <m/>
    <m/>
    <m/>
    <n v="1"/>
    <s v="5"/>
    <s v="2"/>
    <n v="2"/>
    <n v="6.451612903225806"/>
    <n v="0"/>
    <n v="0"/>
    <n v="0"/>
    <n v="0"/>
    <n v="29"/>
    <n v="93.54838709677419"/>
    <n v="31"/>
  </r>
  <r>
    <s v="meowtree"/>
    <s v="veroviews"/>
    <m/>
    <m/>
    <m/>
    <m/>
    <m/>
    <m/>
    <m/>
    <m/>
    <s v="Yes"/>
    <n v="240"/>
    <m/>
    <m/>
    <x v="0"/>
    <d v="2019-10-15T03:24:47.000"/>
    <s v="RT @veroviews: DON'T MISS OUT! @meowtree is doing an Ethical Data Practices 101 2-day course at Civic Hall (in NYC) on Oct 29-30. #responsi…"/>
    <m/>
    <m/>
    <x v="1"/>
    <m/>
    <s v="http://pbs.twimg.com/profile_images/712260464978296832/lGLQCz3z_normal.jpg"/>
    <x v="76"/>
    <s v="https://twitter.com/#!/meowtree/status/1183946797695287297"/>
    <m/>
    <m/>
    <s v="1183946797695287297"/>
    <m/>
    <b v="0"/>
    <n v="0"/>
    <s v=""/>
    <b v="0"/>
    <s v="en"/>
    <m/>
    <s v=""/>
    <b v="0"/>
    <n v="8"/>
    <s v="1183850162046820354"/>
    <s v="TweetDeck"/>
    <b v="0"/>
    <s v="1183850162046820354"/>
    <s v="Tweet"/>
    <n v="0"/>
    <n v="0"/>
    <m/>
    <m/>
    <m/>
    <m/>
    <m/>
    <m/>
    <m/>
    <m/>
    <n v="1"/>
    <s v="5"/>
    <s v="5"/>
    <n v="1"/>
    <n v="3.8461538461538463"/>
    <n v="1"/>
    <n v="3.8461538461538463"/>
    <n v="0"/>
    <n v="0"/>
    <n v="24"/>
    <n v="92.3076923076923"/>
    <n v="26"/>
  </r>
  <r>
    <s v="veroviews"/>
    <s v="meowtree"/>
    <m/>
    <m/>
    <m/>
    <m/>
    <m/>
    <m/>
    <m/>
    <m/>
    <s v="Yes"/>
    <n v="241"/>
    <m/>
    <m/>
    <x v="0"/>
    <d v="2019-10-14T21:00:48.000"/>
    <s v="DON'T MISS OUT! @meowtree is doing an Ethical Data Practices 101 2-day course at Civic Hall (in NYC) on Oct 29-30. #responsible_data #data https://t.co/mKk0QNvXY3"/>
    <s v="https://civichall.org/eventbrite-event/ethical-data-practices-101/"/>
    <s v="civichall.org"/>
    <x v="24"/>
    <m/>
    <s v="http://pbs.twimg.com/profile_images/478228301891121152/pO3QLLI__normal.jpeg"/>
    <x v="77"/>
    <s v="https://twitter.com/#!/veroviews/status/1183850162046820354"/>
    <m/>
    <m/>
    <s v="1183850162046820354"/>
    <m/>
    <b v="0"/>
    <n v="1"/>
    <s v=""/>
    <b v="0"/>
    <s v="en"/>
    <m/>
    <s v=""/>
    <b v="0"/>
    <n v="0"/>
    <s v=""/>
    <s v="Twitter Web App"/>
    <b v="0"/>
    <s v="1183850162046820354"/>
    <s v="Tweet"/>
    <n v="0"/>
    <n v="0"/>
    <m/>
    <m/>
    <m/>
    <m/>
    <m/>
    <m/>
    <m/>
    <m/>
    <n v="2"/>
    <s v="5"/>
    <s v="5"/>
    <n v="1"/>
    <n v="4"/>
    <n v="1"/>
    <n v="4"/>
    <n v="0"/>
    <n v="0"/>
    <n v="23"/>
    <n v="92"/>
    <n v="25"/>
  </r>
  <r>
    <s v="veroviews"/>
    <s v="meowtree"/>
    <m/>
    <m/>
    <m/>
    <m/>
    <m/>
    <m/>
    <m/>
    <m/>
    <s v="Yes"/>
    <n v="242"/>
    <m/>
    <m/>
    <x v="0"/>
    <d v="2019-10-15T13:44:27.000"/>
    <s v="RT @veroviews: DON'T MISS OUT! @meowtree is doing an Ethical Data Practices 101 2-day course at Civic Hall (in NYC) on Oct 29-30. #responsi…"/>
    <m/>
    <m/>
    <x v="1"/>
    <m/>
    <s v="http://pbs.twimg.com/profile_images/478228301891121152/pO3QLLI__normal.jpeg"/>
    <x v="78"/>
    <s v="https://twitter.com/#!/veroviews/status/1184102741683179521"/>
    <m/>
    <m/>
    <s v="1184102741683179521"/>
    <m/>
    <b v="0"/>
    <n v="0"/>
    <s v=""/>
    <b v="0"/>
    <s v="en"/>
    <m/>
    <s v=""/>
    <b v="0"/>
    <n v="8"/>
    <s v="1183850162046820354"/>
    <s v="Twitter for iPhone"/>
    <b v="0"/>
    <s v="1183850162046820354"/>
    <s v="Tweet"/>
    <n v="0"/>
    <n v="0"/>
    <m/>
    <m/>
    <m/>
    <m/>
    <m/>
    <m/>
    <m/>
    <m/>
    <n v="2"/>
    <s v="5"/>
    <s v="5"/>
    <n v="1"/>
    <n v="3.8461538461538463"/>
    <n v="1"/>
    <n v="3.8461538461538463"/>
    <n v="0"/>
    <n v="0"/>
    <n v="24"/>
    <n v="92.3076923076923"/>
    <n v="26"/>
  </r>
  <r>
    <s v="ymacpherson"/>
    <s v="meowtree"/>
    <m/>
    <m/>
    <m/>
    <m/>
    <m/>
    <m/>
    <m/>
    <m/>
    <s v="No"/>
    <n v="243"/>
    <m/>
    <m/>
    <x v="0"/>
    <d v="2019-10-16T16:15:07.000"/>
    <s v="RT @veroviews: DON'T MISS OUT! @meowtree is doing an Ethical Data Practices 101 2-day course at Civic Hall (in NYC) on Oct 29-30. #responsi…"/>
    <m/>
    <m/>
    <x v="1"/>
    <m/>
    <s v="http://pbs.twimg.com/profile_images/806977819574206464/_YlOTMl5_normal.jpg"/>
    <x v="79"/>
    <s v="https://twitter.com/#!/ymacpherson/status/1184503046170173440"/>
    <m/>
    <m/>
    <s v="1184503046170173440"/>
    <m/>
    <b v="0"/>
    <n v="0"/>
    <s v=""/>
    <b v="0"/>
    <s v="en"/>
    <m/>
    <s v=""/>
    <b v="0"/>
    <n v="9"/>
    <s v="1183850162046820354"/>
    <s v="Twitter Web App"/>
    <b v="0"/>
    <s v="1183850162046820354"/>
    <s v="Tweet"/>
    <n v="0"/>
    <n v="0"/>
    <m/>
    <m/>
    <m/>
    <m/>
    <m/>
    <m/>
    <m/>
    <m/>
    <n v="1"/>
    <s v="5"/>
    <s v="5"/>
    <m/>
    <m/>
    <m/>
    <m/>
    <m/>
    <m/>
    <m/>
    <m/>
    <m/>
  </r>
  <r>
    <s v="niknak_19"/>
    <s v="civicimpact_jhu"/>
    <m/>
    <m/>
    <m/>
    <m/>
    <m/>
    <m/>
    <m/>
    <m/>
    <s v="No"/>
    <n v="246"/>
    <m/>
    <m/>
    <x v="0"/>
    <d v="2019-10-16T20:23:05.000"/>
    <s v="RT @CivicHall: Join this webinar with @biblauer, Ex. Director and Founder of the @civicimpact_jhu, on 10/23 about how a commanding use of d…"/>
    <m/>
    <m/>
    <x v="1"/>
    <m/>
    <s v="http://pbs.twimg.com/profile_images/1139053990950293504/UZoEH5fl_normal.jpg"/>
    <x v="80"/>
    <s v="https://twitter.com/#!/niknak_19/status/1184565446135017472"/>
    <m/>
    <m/>
    <s v="1184565446135017472"/>
    <m/>
    <b v="0"/>
    <n v="0"/>
    <s v=""/>
    <b v="0"/>
    <s v="en"/>
    <m/>
    <s v=""/>
    <b v="0"/>
    <n v="2"/>
    <s v="1184212516802416641"/>
    <s v="Twitter for iPhone"/>
    <b v="0"/>
    <s v="1184212516802416641"/>
    <s v="Tweet"/>
    <n v="0"/>
    <n v="0"/>
    <m/>
    <m/>
    <m/>
    <m/>
    <m/>
    <m/>
    <m/>
    <m/>
    <n v="1"/>
    <s v="2"/>
    <s v="2"/>
    <n v="0"/>
    <n v="0"/>
    <n v="0"/>
    <n v="0"/>
    <n v="0"/>
    <n v="0"/>
    <n v="24"/>
    <n v="100"/>
    <n v="24"/>
  </r>
  <r>
    <s v="hayduke"/>
    <s v="civichall"/>
    <m/>
    <m/>
    <m/>
    <m/>
    <m/>
    <m/>
    <m/>
    <m/>
    <s v="No"/>
    <n v="249"/>
    <m/>
    <m/>
    <x v="0"/>
    <d v="2019-10-16T20:32:07.000"/>
    <s v="RT @rachelannyes: Hooray! #narrativetech case studies up @_Narrative. Thanks to @CivicHall. _x000a__x000a_Check out uses of tech to support narrative c…"/>
    <m/>
    <m/>
    <x v="5"/>
    <m/>
    <s v="http://pbs.twimg.com/profile_images/1082012456929484800/oprFl6fZ_normal.jpg"/>
    <x v="81"/>
    <s v="https://twitter.com/#!/hayduke/status/1184567720869691392"/>
    <m/>
    <m/>
    <s v="1184567720869691392"/>
    <m/>
    <b v="0"/>
    <n v="0"/>
    <s v=""/>
    <b v="0"/>
    <s v="en"/>
    <m/>
    <s v=""/>
    <b v="0"/>
    <n v="3"/>
    <s v="1184135596601532416"/>
    <s v="Twitter Web App"/>
    <b v="0"/>
    <s v="1184135596601532416"/>
    <s v="Tweet"/>
    <n v="0"/>
    <n v="0"/>
    <m/>
    <m/>
    <m/>
    <m/>
    <m/>
    <m/>
    <m/>
    <m/>
    <n v="1"/>
    <s v="6"/>
    <s v="2"/>
    <m/>
    <m/>
    <m/>
    <m/>
    <m/>
    <m/>
    <m/>
    <m/>
    <m/>
  </r>
  <r>
    <s v="idreamofpiepics"/>
    <s v="wirraltweets"/>
    <m/>
    <m/>
    <m/>
    <m/>
    <m/>
    <m/>
    <m/>
    <m/>
    <s v="No"/>
    <n v="252"/>
    <m/>
    <m/>
    <x v="0"/>
    <d v="2019-10-16T20:44:00.000"/>
    <s v="It may not last &amp;amp; it can leave a bit of a mess but wow how beautiful can #Autumn be. Colour in profusion can be found where you least expect it. #Photography #Wirral #Seasons #Bebington #CivicHall #colour @WirralTweets https://t.co/O0qGu1yqNI"/>
    <m/>
    <m/>
    <x v="25"/>
    <s v="https://pbs.twimg.com/media/EHBwxlMXUAEebrZ.jpg"/>
    <s v="https://pbs.twimg.com/media/EHBwxlMXUAEebrZ.jpg"/>
    <x v="82"/>
    <s v="https://twitter.com/#!/idreamofpiepics/status/1184570709277925382"/>
    <m/>
    <m/>
    <s v="1184570709277925382"/>
    <m/>
    <b v="0"/>
    <n v="3"/>
    <s v=""/>
    <b v="0"/>
    <s v="en"/>
    <m/>
    <s v=""/>
    <b v="0"/>
    <n v="1"/>
    <s v=""/>
    <s v="Twitter Web App"/>
    <b v="0"/>
    <s v="1184570709277925382"/>
    <s v="Tweet"/>
    <n v="0"/>
    <n v="0"/>
    <m/>
    <m/>
    <m/>
    <m/>
    <m/>
    <m/>
    <m/>
    <m/>
    <n v="1"/>
    <s v="10"/>
    <s v="10"/>
    <n v="3"/>
    <n v="7.894736842105263"/>
    <n v="1"/>
    <n v="2.6315789473684212"/>
    <n v="0"/>
    <n v="0"/>
    <n v="34"/>
    <n v="89.47368421052632"/>
    <n v="38"/>
  </r>
  <r>
    <s v="lovelywirral"/>
    <s v="idreamofpiepics"/>
    <m/>
    <m/>
    <m/>
    <m/>
    <m/>
    <m/>
    <m/>
    <m/>
    <s v="No"/>
    <n v="253"/>
    <m/>
    <m/>
    <x v="0"/>
    <d v="2019-10-16T20:46:01.000"/>
    <s v="RT @Idreamofpiepics: It may not last &amp;amp; it can leave a bit of a mess but wow how beautiful can #Autumn be. Colour in profusion can be found…"/>
    <m/>
    <m/>
    <x v="26"/>
    <m/>
    <s v="http://pbs.twimg.com/profile_images/1058700740489814016/Xbo3-esg_normal.jpg"/>
    <x v="83"/>
    <s v="https://twitter.com/#!/lovelywirral/status/1184571220681019395"/>
    <m/>
    <m/>
    <s v="1184571220681019395"/>
    <m/>
    <b v="0"/>
    <n v="0"/>
    <s v=""/>
    <b v="0"/>
    <s v="en"/>
    <m/>
    <s v=""/>
    <b v="0"/>
    <n v="1"/>
    <s v="1184570709277925382"/>
    <s v="Twitter Web Client"/>
    <b v="0"/>
    <s v="1184570709277925382"/>
    <s v="Tweet"/>
    <n v="0"/>
    <n v="0"/>
    <m/>
    <m/>
    <m/>
    <m/>
    <m/>
    <m/>
    <m/>
    <m/>
    <n v="1"/>
    <s v="10"/>
    <s v="10"/>
    <n v="3"/>
    <n v="10.714285714285714"/>
    <n v="1"/>
    <n v="3.5714285714285716"/>
    <n v="0"/>
    <n v="0"/>
    <n v="24"/>
    <n v="85.71428571428571"/>
    <n v="28"/>
  </r>
  <r>
    <s v="saqib_shabbir"/>
    <s v="civichall"/>
    <m/>
    <m/>
    <m/>
    <m/>
    <m/>
    <m/>
    <m/>
    <m/>
    <s v="No"/>
    <n v="254"/>
    <m/>
    <m/>
    <x v="0"/>
    <d v="2019-10-16T21:05:32.000"/>
    <s v="RT @CivicHall: Ethical data management for non-profits and mission driven organizations. Come take this in-depth course on how to responsib…"/>
    <m/>
    <m/>
    <x v="1"/>
    <m/>
    <s v="http://pbs.twimg.com/profile_images/1088121978391838721/XGhsn_Hu_normal.jpg"/>
    <x v="84"/>
    <s v="https://twitter.com/#!/saqib_shabbir/status/1184576130289950722"/>
    <m/>
    <m/>
    <s v="1184576130289950722"/>
    <m/>
    <b v="0"/>
    <n v="0"/>
    <s v=""/>
    <b v="0"/>
    <s v="en"/>
    <m/>
    <s v=""/>
    <b v="0"/>
    <n v="1"/>
    <s v="1184575115524222978"/>
    <s v="Twitter for Android"/>
    <b v="0"/>
    <s v="1184575115524222978"/>
    <s v="Tweet"/>
    <n v="0"/>
    <n v="0"/>
    <m/>
    <m/>
    <m/>
    <m/>
    <m/>
    <m/>
    <m/>
    <m/>
    <n v="1"/>
    <s v="2"/>
    <s v="2"/>
    <n v="1"/>
    <n v="4.545454545454546"/>
    <n v="0"/>
    <n v="0"/>
    <n v="0"/>
    <n v="0"/>
    <n v="21"/>
    <n v="95.45454545454545"/>
    <n v="22"/>
  </r>
  <r>
    <s v="musicisnowuk"/>
    <s v="idreamofpiepics"/>
    <m/>
    <m/>
    <m/>
    <m/>
    <m/>
    <m/>
    <m/>
    <m/>
    <s v="No"/>
    <n v="255"/>
    <m/>
    <m/>
    <x v="0"/>
    <d v="2019-10-16T23:04:21.000"/>
    <s v="RT @Idreamofpiepics: It may not last &amp;amp; it can leave a bit of a mess but wow how beautiful can #Autumn be. Colour in profusion can be found…"/>
    <m/>
    <m/>
    <x v="26"/>
    <m/>
    <s v="http://pbs.twimg.com/profile_images/919955046476939264/92D1Rklg_normal.jpg"/>
    <x v="85"/>
    <s v="https://twitter.com/#!/musicisnowuk/status/1184606033043509249"/>
    <m/>
    <m/>
    <s v="1184606033043509249"/>
    <m/>
    <b v="0"/>
    <n v="0"/>
    <s v=""/>
    <b v="0"/>
    <s v="en"/>
    <m/>
    <s v=""/>
    <b v="0"/>
    <n v="2"/>
    <s v="1184570709277925382"/>
    <s v="Twitter for Android"/>
    <b v="0"/>
    <s v="1184570709277925382"/>
    <s v="Tweet"/>
    <n v="0"/>
    <n v="0"/>
    <m/>
    <m/>
    <m/>
    <m/>
    <m/>
    <m/>
    <m/>
    <m/>
    <n v="1"/>
    <s v="10"/>
    <s v="10"/>
    <n v="3"/>
    <n v="10.714285714285714"/>
    <n v="1"/>
    <n v="3.5714285714285716"/>
    <n v="0"/>
    <n v="0"/>
    <n v="24"/>
    <n v="85.71428571428571"/>
    <n v="28"/>
  </r>
  <r>
    <s v="radioairenews"/>
    <s v="lufc"/>
    <m/>
    <m/>
    <m/>
    <m/>
    <m/>
    <m/>
    <m/>
    <m/>
    <s v="No"/>
    <n v="256"/>
    <m/>
    <m/>
    <x v="0"/>
    <d v="2019-10-17T12:49:29.000"/>
    <s v="Leeds Lord Mayor, Eileen Taylor starts off the honorary Leeds United event at the #CivicHall. She tells guests she hopes the club will make their rightful return to the Premier League. @LUFC https://t.co/NpiF6AhV9Y"/>
    <m/>
    <m/>
    <x v="27"/>
    <s v="https://pbs.twimg.com/media/EHFNwqXWwAEkrk0.jpg"/>
    <s v="https://pbs.twimg.com/media/EHFNwqXWwAEkrk0.jpg"/>
    <x v="86"/>
    <s v="https://twitter.com/#!/radioairenews/status/1184813682691362817"/>
    <m/>
    <m/>
    <s v="1184813682691362817"/>
    <s v="1184801931375464448"/>
    <b v="0"/>
    <n v="1"/>
    <s v="24919226"/>
    <b v="0"/>
    <s v="en"/>
    <m/>
    <s v=""/>
    <b v="0"/>
    <n v="0"/>
    <s v=""/>
    <s v="Twitter for iPhone"/>
    <b v="0"/>
    <s v="1184801931375464448"/>
    <s v="Tweet"/>
    <n v="0"/>
    <n v="0"/>
    <m/>
    <m/>
    <m/>
    <m/>
    <m/>
    <m/>
    <m/>
    <m/>
    <n v="1"/>
    <s v="15"/>
    <s v="15"/>
    <n v="2"/>
    <n v="6.25"/>
    <n v="0"/>
    <n v="0"/>
    <n v="0"/>
    <n v="0"/>
    <n v="30"/>
    <n v="93.75"/>
    <n v="32"/>
  </r>
  <r>
    <s v="ppolitics"/>
    <s v="codeforamerica"/>
    <m/>
    <m/>
    <m/>
    <m/>
    <m/>
    <m/>
    <m/>
    <m/>
    <s v="No"/>
    <n v="257"/>
    <m/>
    <m/>
    <x v="0"/>
    <d v="2019-10-17T14:14:46.000"/>
    <s v="Heartened that @aschrock, in @Civicist piece today on @CodeForAmerica, highlights the 2010 work of Civic Commons and Open Plans on tools for city governments: https://t.co/PT1yUXOtxK_x000a__x000a_Still an opportunity in #civictech for a customizable toolkit of libre, open-source shareware."/>
    <s v="https://civichall.org/civicist/code-america-10-reflections-decade-tech-driven-engagement/"/>
    <s v="civichall.org"/>
    <x v="15"/>
    <m/>
    <s v="http://pbs.twimg.com/profile_images/740900955055640576/dMbl45tk_normal.jpg"/>
    <x v="87"/>
    <s v="https://twitter.com/#!/ppolitics/status/1184835147453087744"/>
    <m/>
    <m/>
    <s v="1184835147453087744"/>
    <m/>
    <b v="0"/>
    <n v="1"/>
    <s v=""/>
    <b v="0"/>
    <s v="en"/>
    <m/>
    <s v=""/>
    <b v="0"/>
    <n v="0"/>
    <s v=""/>
    <s v="Twitter Web App"/>
    <b v="0"/>
    <s v="1184835147453087744"/>
    <s v="Tweet"/>
    <n v="0"/>
    <n v="0"/>
    <m/>
    <m/>
    <m/>
    <m/>
    <m/>
    <m/>
    <m/>
    <m/>
    <n v="1"/>
    <s v="4"/>
    <s v="4"/>
    <m/>
    <m/>
    <m/>
    <m/>
    <m/>
    <m/>
    <m/>
    <m/>
    <m/>
  </r>
  <r>
    <s v="hypercortex"/>
    <s v="codeforamerica"/>
    <m/>
    <m/>
    <m/>
    <m/>
    <m/>
    <m/>
    <m/>
    <m/>
    <s v="No"/>
    <n v="260"/>
    <m/>
    <m/>
    <x v="0"/>
    <d v="2019-10-17T14:48:02.000"/>
    <s v="RT @aschrock: In a piece for @CivicHall out today I reflect on the first decade of @codeforamerica. How have their organizational experimen…"/>
    <m/>
    <m/>
    <x v="1"/>
    <m/>
    <s v="http://pbs.twimg.com/profile_images/1172701615913963520/DGISeUAv_normal.jpg"/>
    <x v="88"/>
    <s v="https://twitter.com/#!/hypercortex/status/1184843518822342659"/>
    <m/>
    <m/>
    <s v="1184843518822342659"/>
    <m/>
    <b v="0"/>
    <n v="0"/>
    <s v=""/>
    <b v="0"/>
    <s v="en"/>
    <m/>
    <s v=""/>
    <b v="0"/>
    <n v="6"/>
    <s v="1184841161828995073"/>
    <s v="Twitter for iPhone"/>
    <b v="0"/>
    <s v="1184841161828995073"/>
    <s v="Tweet"/>
    <n v="0"/>
    <n v="0"/>
    <m/>
    <m/>
    <m/>
    <m/>
    <m/>
    <m/>
    <m/>
    <m/>
    <n v="1"/>
    <s v="4"/>
    <s v="4"/>
    <m/>
    <m/>
    <m/>
    <m/>
    <m/>
    <m/>
    <m/>
    <m/>
    <m/>
  </r>
  <r>
    <s v="code4ca"/>
    <s v="codeforamerica"/>
    <m/>
    <m/>
    <m/>
    <m/>
    <m/>
    <m/>
    <m/>
    <m/>
    <s v="No"/>
    <n v="263"/>
    <m/>
    <m/>
    <x v="0"/>
    <d v="2019-10-17T14:50:12.000"/>
    <s v="RT @aschrock: In a piece for @CivicHall out today I reflect on the first decade of @codeforamerica. How have their organizational experimen…"/>
    <m/>
    <m/>
    <x v="1"/>
    <m/>
    <s v="http://pbs.twimg.com/profile_images/849560114801631233/_nsuWFUP_normal.jpg"/>
    <x v="89"/>
    <s v="https://twitter.com/#!/code4ca/status/1184844063427706880"/>
    <m/>
    <m/>
    <s v="1184844063427706880"/>
    <m/>
    <b v="0"/>
    <n v="0"/>
    <s v=""/>
    <b v="0"/>
    <s v="en"/>
    <m/>
    <s v=""/>
    <b v="0"/>
    <n v="6"/>
    <s v="1184841161828995073"/>
    <s v="TweetDeck"/>
    <b v="0"/>
    <s v="1184841161828995073"/>
    <s v="Tweet"/>
    <n v="0"/>
    <n v="0"/>
    <m/>
    <m/>
    <m/>
    <m/>
    <m/>
    <m/>
    <m/>
    <m/>
    <n v="1"/>
    <s v="4"/>
    <s v="4"/>
    <m/>
    <m/>
    <m/>
    <m/>
    <m/>
    <m/>
    <m/>
    <m/>
    <m/>
  </r>
  <r>
    <s v="mapc"/>
    <s v="codeforamerica"/>
    <m/>
    <m/>
    <m/>
    <m/>
    <m/>
    <m/>
    <m/>
    <m/>
    <s v="No"/>
    <n v="266"/>
    <m/>
    <m/>
    <x v="0"/>
    <d v="2019-10-17T15:56:17.000"/>
    <s v="RT @aschrock: In a piece for @CivicHall out today I reflect on the first decade of @codeforamerica. How have their organizational experimen…"/>
    <m/>
    <m/>
    <x v="1"/>
    <m/>
    <s v="http://pbs.twimg.com/profile_images/1157873519411093504/p1bZ_LPM_normal.png"/>
    <x v="90"/>
    <s v="https://twitter.com/#!/mapc/status/1184860694988017664"/>
    <m/>
    <m/>
    <s v="1184860694988017664"/>
    <m/>
    <b v="0"/>
    <n v="0"/>
    <s v=""/>
    <b v="0"/>
    <s v="en"/>
    <m/>
    <s v=""/>
    <b v="0"/>
    <n v="6"/>
    <s v="1184841161828995073"/>
    <s v="Twitter for Android"/>
    <b v="0"/>
    <s v="1184841161828995073"/>
    <s v="Tweet"/>
    <n v="0"/>
    <n v="0"/>
    <m/>
    <m/>
    <m/>
    <m/>
    <m/>
    <m/>
    <m/>
    <m/>
    <n v="1"/>
    <s v="4"/>
    <s v="4"/>
    <m/>
    <m/>
    <m/>
    <m/>
    <m/>
    <m/>
    <m/>
    <m/>
    <m/>
  </r>
  <r>
    <s v="mlsif"/>
    <s v="civicist"/>
    <m/>
    <m/>
    <m/>
    <m/>
    <m/>
    <m/>
    <m/>
    <m/>
    <s v="No"/>
    <n v="269"/>
    <m/>
    <m/>
    <x v="0"/>
    <d v="2019-10-17T15:08:01.000"/>
    <s v="New from @aschrock on @civicist - &quot;Code for America at 10: Reflections on a Decade of Tech-Driven Engagement&quot; https://t.co/RvPWqoIxbA #civictech"/>
    <s v="https://civichall.org/civicist/code-america-10-reflections-decade-tech-driven-engagement/"/>
    <s v="civichall.org"/>
    <x v="15"/>
    <m/>
    <s v="http://pbs.twimg.com/profile_images/661204277927526400/ZsR5BSL1_normal.jpg"/>
    <x v="91"/>
    <s v="https://twitter.com/#!/mlsif/status/1184848548212461568"/>
    <m/>
    <m/>
    <s v="1184848548212461568"/>
    <m/>
    <b v="0"/>
    <n v="0"/>
    <s v=""/>
    <b v="0"/>
    <s v="en"/>
    <m/>
    <s v=""/>
    <b v="0"/>
    <n v="1"/>
    <s v=""/>
    <s v="Twitter Web App"/>
    <b v="0"/>
    <s v="1184848548212461568"/>
    <s v="Tweet"/>
    <n v="0"/>
    <n v="0"/>
    <m/>
    <m/>
    <m/>
    <m/>
    <m/>
    <m/>
    <m/>
    <m/>
    <n v="1"/>
    <s v="4"/>
    <s v="4"/>
    <m/>
    <m/>
    <m/>
    <m/>
    <m/>
    <m/>
    <m/>
    <m/>
    <m/>
  </r>
  <r>
    <s v="aschrock"/>
    <s v="civicist"/>
    <m/>
    <m/>
    <m/>
    <m/>
    <m/>
    <m/>
    <m/>
    <m/>
    <s v="No"/>
    <n v="270"/>
    <m/>
    <m/>
    <x v="0"/>
    <d v="2019-10-17T15:57:41.000"/>
    <s v="RT @Mlsif: New from @aschrock on @civicist - &quot;Code for America at 10: Reflections on a Decade of Tech-Driven Engagement&quot; https://t.co/RvPWq…"/>
    <m/>
    <m/>
    <x v="1"/>
    <m/>
    <s v="http://pbs.twimg.com/profile_images/1139582820697853953/xidMdLIj_normal.jpg"/>
    <x v="92"/>
    <s v="https://twitter.com/#!/aschrock/status/1184861045073928192"/>
    <m/>
    <m/>
    <s v="1184861045073928192"/>
    <m/>
    <b v="0"/>
    <n v="0"/>
    <s v=""/>
    <b v="0"/>
    <s v="en"/>
    <m/>
    <s v=""/>
    <b v="0"/>
    <n v="1"/>
    <s v="1184848548212461568"/>
    <s v="TweetDeck"/>
    <b v="0"/>
    <s v="1184848548212461568"/>
    <s v="Tweet"/>
    <n v="0"/>
    <n v="0"/>
    <m/>
    <m/>
    <m/>
    <m/>
    <m/>
    <m/>
    <m/>
    <m/>
    <n v="1"/>
    <s v="4"/>
    <s v="4"/>
    <m/>
    <m/>
    <m/>
    <m/>
    <m/>
    <m/>
    <m/>
    <m/>
    <m/>
  </r>
  <r>
    <s v="csbishopfilm"/>
    <s v="actionsprout"/>
    <m/>
    <m/>
    <m/>
    <m/>
    <m/>
    <m/>
    <m/>
    <m/>
    <s v="No"/>
    <n v="273"/>
    <m/>
    <m/>
    <x v="0"/>
    <d v="2019-10-15T20:30:11.000"/>
    <s v="@rachelannyes @_Narrative @CivicHall @firstdraftnews @media_cloud @TheRulesOrg @A_THORITIES @upwell @ActionSprout awesome! can you fix MediaCloud info? We are in Cambridge at MIT"/>
    <m/>
    <m/>
    <x v="1"/>
    <m/>
    <s v="http://pbs.twimg.com/profile_images/3745426277/3157fd2c5f547eee9f97938968e14bc9_normal.png"/>
    <x v="93"/>
    <s v="https://twitter.com/#!/csbishopfilm/status/1184204845332467713"/>
    <m/>
    <m/>
    <s v="1184204845332467713"/>
    <s v="1184135596601532416"/>
    <b v="0"/>
    <n v="0"/>
    <s v="13448172"/>
    <b v="0"/>
    <s v="en"/>
    <m/>
    <s v=""/>
    <b v="0"/>
    <n v="0"/>
    <s v=""/>
    <s v="Twitter Web App"/>
    <b v="0"/>
    <s v="1184135596601532416"/>
    <s v="Tweet"/>
    <n v="0"/>
    <n v="0"/>
    <m/>
    <m/>
    <m/>
    <m/>
    <m/>
    <m/>
    <m/>
    <m/>
    <n v="1"/>
    <s v="6"/>
    <s v="6"/>
    <m/>
    <m/>
    <m/>
    <m/>
    <m/>
    <m/>
    <m/>
    <m/>
    <m/>
  </r>
  <r>
    <s v="rachelannyes"/>
    <s v="actionsprout"/>
    <m/>
    <m/>
    <m/>
    <m/>
    <m/>
    <m/>
    <m/>
    <m/>
    <s v="No"/>
    <n v="274"/>
    <m/>
    <m/>
    <x v="0"/>
    <d v="2019-10-15T15:55:01.000"/>
    <s v="Hooray! #narrativetech case studies up @_Narrative. Thanks to @CivicHall. _x000a__x000a_Check out uses of tech to support narrative change from @firstdraftnews @media_cloud @TheRulesOrg @A_THORITIES @upwell @ActionSprout _x000a__x000a_https://t.co/jQ2Z1JBn7h"/>
    <s v="https://narrativeinitiative.org/resource/narrative-technology-case-studies/"/>
    <s v="narrativeinitiative.org"/>
    <x v="5"/>
    <m/>
    <s v="http://pbs.twimg.com/profile_images/867566287567892481/SDFk6piH_normal.jpg"/>
    <x v="94"/>
    <s v="https://twitter.com/#!/rachelannyes/status/1184135596601532416"/>
    <m/>
    <m/>
    <s v="1184135596601532416"/>
    <m/>
    <b v="0"/>
    <n v="2"/>
    <s v=""/>
    <b v="0"/>
    <s v="en"/>
    <m/>
    <s v=""/>
    <b v="0"/>
    <n v="2"/>
    <s v=""/>
    <s v="Twitter Web App"/>
    <b v="0"/>
    <s v="1184135596601532416"/>
    <s v="Tweet"/>
    <n v="0"/>
    <n v="0"/>
    <m/>
    <m/>
    <m/>
    <m/>
    <m/>
    <m/>
    <m/>
    <m/>
    <n v="2"/>
    <s v="6"/>
    <s v="6"/>
    <m/>
    <m/>
    <m/>
    <m/>
    <m/>
    <m/>
    <m/>
    <m/>
    <m/>
  </r>
  <r>
    <s v="rachelannyes"/>
    <s v="actionsprout"/>
    <m/>
    <m/>
    <m/>
    <m/>
    <m/>
    <m/>
    <m/>
    <m/>
    <s v="No"/>
    <n v="275"/>
    <m/>
    <m/>
    <x v="0"/>
    <d v="2019-10-17T15:59:54.000"/>
    <s v="@csbishopfilm @_Narrative @CivicHall @firstdraftnews @media_cloud @TheRulesOrg @A_THORITIES @upwell @ActionSprout Yep! Thanks for the correction."/>
    <m/>
    <m/>
    <x v="1"/>
    <m/>
    <s v="http://pbs.twimg.com/profile_images/867566287567892481/SDFk6piH_normal.jpg"/>
    <x v="95"/>
    <s v="https://twitter.com/#!/rachelannyes/status/1184861602442399749"/>
    <m/>
    <m/>
    <s v="1184861602442399749"/>
    <s v="1184204845332467713"/>
    <b v="0"/>
    <n v="1"/>
    <s v="10334822"/>
    <b v="0"/>
    <s v="en"/>
    <m/>
    <s v=""/>
    <b v="0"/>
    <n v="0"/>
    <s v=""/>
    <s v="Twitter for iPhone"/>
    <b v="0"/>
    <s v="1184204845332467713"/>
    <s v="Tweet"/>
    <n v="0"/>
    <n v="0"/>
    <m/>
    <m/>
    <m/>
    <m/>
    <m/>
    <m/>
    <m/>
    <m/>
    <n v="2"/>
    <s v="6"/>
    <s v="6"/>
    <m/>
    <m/>
    <m/>
    <m/>
    <m/>
    <m/>
    <m/>
    <m/>
    <m/>
  </r>
  <r>
    <s v="therulesorg"/>
    <s v="civichall"/>
    <m/>
    <m/>
    <m/>
    <m/>
    <m/>
    <m/>
    <m/>
    <m/>
    <s v="No"/>
    <n v="282"/>
    <m/>
    <m/>
    <x v="0"/>
    <d v="2019-10-15T18:53:16.000"/>
    <s v="RT @rachelannyes: Hooray! #narrativetech case studies up @_Narrative. Thanks to @CivicHall. _x000a__x000a_Check out uses of tech to support narrative c…"/>
    <m/>
    <m/>
    <x v="5"/>
    <m/>
    <s v="http://pbs.twimg.com/profile_images/917474225778241536/v2YB_nyh_normal.jpg"/>
    <x v="96"/>
    <s v="https://twitter.com/#!/therulesorg/status/1184180458139082753"/>
    <m/>
    <m/>
    <s v="1184180458139082753"/>
    <m/>
    <b v="0"/>
    <n v="0"/>
    <s v=""/>
    <b v="0"/>
    <s v="en"/>
    <m/>
    <s v=""/>
    <b v="0"/>
    <n v="2"/>
    <s v="1184135596601532416"/>
    <s v="TweetDeck"/>
    <b v="0"/>
    <s v="1184135596601532416"/>
    <s v="Tweet"/>
    <n v="0"/>
    <n v="0"/>
    <m/>
    <m/>
    <m/>
    <m/>
    <m/>
    <m/>
    <m/>
    <m/>
    <n v="1"/>
    <s v="6"/>
    <s v="2"/>
    <m/>
    <m/>
    <m/>
    <m/>
    <m/>
    <m/>
    <m/>
    <m/>
    <m/>
  </r>
  <r>
    <s v="gianlucasgueo"/>
    <s v="gianlucasgueo"/>
    <m/>
    <m/>
    <m/>
    <m/>
    <m/>
    <m/>
    <m/>
    <m/>
    <s v="No"/>
    <n v="298"/>
    <m/>
    <m/>
    <x v="1"/>
    <d v="2019-10-05T09:25:02.000"/>
    <s v="This is the #CivicTech Field Guide - a crowdsourced, global collection of civic tech tools and projects https://t.co/cxHm7Ns4C6"/>
    <s v="https://civictech.guide/"/>
    <s v="civictech.guide"/>
    <x v="15"/>
    <m/>
    <s v="http://pbs.twimg.com/profile_images/820268439872872448/DZbqn-do_normal.jpg"/>
    <x v="97"/>
    <s v="https://twitter.com/#!/gianlucasgueo/status/1180413576445644800"/>
    <m/>
    <m/>
    <s v="1180413576445644800"/>
    <m/>
    <b v="0"/>
    <n v="3"/>
    <s v=""/>
    <b v="0"/>
    <s v="en"/>
    <m/>
    <s v=""/>
    <b v="0"/>
    <n v="0"/>
    <s v=""/>
    <s v="Hootsuite Inc."/>
    <b v="0"/>
    <s v="1180413576445644800"/>
    <s v="Tweet"/>
    <n v="0"/>
    <n v="0"/>
    <m/>
    <m/>
    <m/>
    <m/>
    <m/>
    <m/>
    <m/>
    <m/>
    <n v="1"/>
    <s v="4"/>
    <s v="4"/>
    <n v="0"/>
    <n v="0"/>
    <n v="0"/>
    <n v="0"/>
    <n v="0"/>
    <n v="0"/>
    <n v="16"/>
    <n v="100"/>
    <n v="16"/>
  </r>
  <r>
    <s v="codeforpdx"/>
    <s v="gianlucasgueo"/>
    <m/>
    <m/>
    <m/>
    <m/>
    <m/>
    <m/>
    <m/>
    <m/>
    <s v="No"/>
    <n v="299"/>
    <m/>
    <m/>
    <x v="0"/>
    <d v="2019-10-09T00:20:00.000"/>
    <s v="RT @GianlucaSgueo: This is the #CivicTech Field Guide - a crowdsourced, global collection of civic tech tools and projects https://t.co/cxH…"/>
    <m/>
    <m/>
    <x v="15"/>
    <m/>
    <s v="http://pbs.twimg.com/profile_images/1178026884027699200/2HBNlETM_normal.jpg"/>
    <x v="98"/>
    <s v="https://twitter.com/#!/codeforpdx/status/1181725965531021312"/>
    <m/>
    <m/>
    <s v="1181725965531021312"/>
    <m/>
    <b v="0"/>
    <n v="0"/>
    <s v=""/>
    <b v="0"/>
    <s v="en"/>
    <m/>
    <s v=""/>
    <b v="0"/>
    <n v="1"/>
    <s v="1180413576445644800"/>
    <s v="Twitter Web App"/>
    <b v="0"/>
    <s v="1180413576445644800"/>
    <s v="Tweet"/>
    <n v="0"/>
    <n v="0"/>
    <m/>
    <m/>
    <m/>
    <m/>
    <m/>
    <m/>
    <m/>
    <m/>
    <n v="1"/>
    <s v="4"/>
    <s v="4"/>
    <n v="0"/>
    <n v="0"/>
    <n v="0"/>
    <n v="0"/>
    <n v="0"/>
    <n v="0"/>
    <n v="18"/>
    <n v="100"/>
    <n v="18"/>
  </r>
  <r>
    <s v="codeformke"/>
    <s v="pahlkadot"/>
    <m/>
    <m/>
    <m/>
    <m/>
    <m/>
    <m/>
    <m/>
    <m/>
    <s v="No"/>
    <n v="300"/>
    <m/>
    <m/>
    <x v="0"/>
    <d v="2019-10-17T13:10:26.000"/>
    <s v="For those interested in getting more background on @codeforamerica and what led @pahlkadot to be the catalyst for this organization and this sort of work around the country: https://t.co/FthyX6eTJT"/>
    <s v="https://civichall.org/civicist/code-america-10-reflections-decade-tech-driven-engagement/"/>
    <s v="civichall.org"/>
    <x v="1"/>
    <m/>
    <s v="http://pbs.twimg.com/profile_images/1121151434282688512/iYnHh3oI_normal.png"/>
    <x v="99"/>
    <s v="https://twitter.com/#!/codeformke/status/1184818954797305856"/>
    <m/>
    <m/>
    <s v="1184818954797305856"/>
    <m/>
    <b v="0"/>
    <n v="2"/>
    <s v=""/>
    <b v="0"/>
    <s v="en"/>
    <m/>
    <s v=""/>
    <b v="0"/>
    <n v="2"/>
    <s v=""/>
    <s v="Twitter Web App"/>
    <b v="0"/>
    <s v="1184818954797305856"/>
    <s v="Tweet"/>
    <n v="0"/>
    <n v="0"/>
    <m/>
    <m/>
    <m/>
    <m/>
    <m/>
    <m/>
    <m/>
    <m/>
    <n v="1"/>
    <s v="4"/>
    <s v="4"/>
    <n v="2"/>
    <n v="7.142857142857143"/>
    <n v="0"/>
    <n v="0"/>
    <n v="0"/>
    <n v="0"/>
    <n v="26"/>
    <n v="92.85714285714286"/>
    <n v="28"/>
  </r>
  <r>
    <s v="codeforamerica"/>
    <s v="pahlkadot"/>
    <m/>
    <m/>
    <m/>
    <m/>
    <m/>
    <m/>
    <m/>
    <m/>
    <s v="No"/>
    <n v="301"/>
    <m/>
    <m/>
    <x v="0"/>
    <d v="2019-10-17T16:50:10.000"/>
    <s v="RT @codeformke: For those interested in getting more background on @codeforamerica and what led @pahlkadot to be the catalyst for this orga…"/>
    <m/>
    <m/>
    <x v="1"/>
    <m/>
    <s v="http://pbs.twimg.com/profile_images/615534833645678592/iAO_Lytr_normal.jpg"/>
    <x v="100"/>
    <s v="https://twitter.com/#!/codeforamerica/status/1184874252115120128"/>
    <m/>
    <m/>
    <s v="1184874252115120128"/>
    <m/>
    <b v="0"/>
    <n v="0"/>
    <s v=""/>
    <b v="0"/>
    <s v="en"/>
    <m/>
    <s v=""/>
    <b v="0"/>
    <n v="2"/>
    <s v="1184818954797305856"/>
    <s v="TweetDeck"/>
    <b v="0"/>
    <s v="1184818954797305856"/>
    <s v="Tweet"/>
    <n v="0"/>
    <n v="0"/>
    <m/>
    <m/>
    <m/>
    <m/>
    <m/>
    <m/>
    <m/>
    <m/>
    <n v="1"/>
    <s v="4"/>
    <s v="4"/>
    <n v="1"/>
    <n v="4.545454545454546"/>
    <n v="0"/>
    <n v="0"/>
    <n v="0"/>
    <n v="0"/>
    <n v="21"/>
    <n v="95.45454545454545"/>
    <n v="22"/>
  </r>
  <r>
    <s v="codeforpdx"/>
    <s v="pahlkadot"/>
    <m/>
    <m/>
    <m/>
    <m/>
    <m/>
    <m/>
    <m/>
    <m/>
    <s v="No"/>
    <n v="302"/>
    <m/>
    <m/>
    <x v="0"/>
    <d v="2019-10-17T16:51:35.000"/>
    <s v="RT @codeformke: For those interested in getting more background on @codeforamerica and what led @pahlkadot to be the catalyst for this orga…"/>
    <m/>
    <m/>
    <x v="1"/>
    <m/>
    <s v="http://pbs.twimg.com/profile_images/1178026884027699200/2HBNlETM_normal.jpg"/>
    <x v="101"/>
    <s v="https://twitter.com/#!/codeforpdx/status/1184874608941420544"/>
    <m/>
    <m/>
    <s v="1184874608941420544"/>
    <m/>
    <b v="0"/>
    <n v="0"/>
    <s v=""/>
    <b v="0"/>
    <s v="en"/>
    <m/>
    <s v=""/>
    <b v="0"/>
    <n v="2"/>
    <s v="1184818954797305856"/>
    <s v="Twitter Web App"/>
    <b v="0"/>
    <s v="1184818954797305856"/>
    <s v="Tweet"/>
    <n v="0"/>
    <n v="0"/>
    <m/>
    <m/>
    <m/>
    <m/>
    <m/>
    <m/>
    <m/>
    <m/>
    <n v="1"/>
    <s v="4"/>
    <s v="4"/>
    <n v="1"/>
    <n v="4.545454545454546"/>
    <n v="0"/>
    <n v="0"/>
    <n v="0"/>
    <n v="0"/>
    <n v="21"/>
    <n v="95.45454545454545"/>
    <n v="22"/>
  </r>
  <r>
    <s v="codeforpdx"/>
    <s v="codeforamerica"/>
    <m/>
    <m/>
    <m/>
    <m/>
    <m/>
    <m/>
    <m/>
    <m/>
    <s v="No"/>
    <n v="306"/>
    <m/>
    <m/>
    <x v="0"/>
    <d v="2019-10-06T15:33:34.000"/>
    <s v="RT @CivicHall: #Apply_x000a_The 2020 @codeforamerica Summit, which is taking place in Washington DC March 11-13, is now accepting talk and panel…"/>
    <m/>
    <m/>
    <x v="4"/>
    <m/>
    <s v="http://pbs.twimg.com/profile_images/1178026884027699200/2HBNlETM_normal.jpg"/>
    <x v="102"/>
    <s v="https://twitter.com/#!/codeforpdx/status/1180868708635275264"/>
    <m/>
    <m/>
    <s v="1180868708635275264"/>
    <m/>
    <b v="0"/>
    <n v="0"/>
    <s v=""/>
    <b v="0"/>
    <s v="en"/>
    <m/>
    <s v=""/>
    <b v="0"/>
    <n v="2"/>
    <s v="1180513366139383808"/>
    <s v="Twitter Web App"/>
    <b v="0"/>
    <s v="1180513366139383808"/>
    <s v="Tweet"/>
    <n v="0"/>
    <n v="0"/>
    <m/>
    <m/>
    <m/>
    <m/>
    <m/>
    <m/>
    <m/>
    <m/>
    <n v="2"/>
    <s v="4"/>
    <s v="4"/>
    <m/>
    <m/>
    <m/>
    <m/>
    <m/>
    <m/>
    <m/>
    <m/>
    <m/>
  </r>
  <r>
    <s v="codeforpdx"/>
    <s v="civichall"/>
    <m/>
    <m/>
    <m/>
    <m/>
    <m/>
    <m/>
    <m/>
    <m/>
    <s v="No"/>
    <n v="308"/>
    <m/>
    <m/>
    <x v="0"/>
    <d v="2019-10-10T15:50:49.000"/>
    <s v="RT @civictechguide: Our first city page is 🗽 New York City, curated by @CivicHall: https://t.co/UQzfIeuFSN"/>
    <s v="https://civictech.guide/nyc/"/>
    <s v="civictech.guide"/>
    <x v="1"/>
    <m/>
    <s v="http://pbs.twimg.com/profile_images/1178026884027699200/2HBNlETM_normal.jpg"/>
    <x v="103"/>
    <s v="https://twitter.com/#!/codeforpdx/status/1182322601202290688"/>
    <m/>
    <m/>
    <s v="1182322601202290688"/>
    <m/>
    <b v="0"/>
    <n v="0"/>
    <s v=""/>
    <b v="0"/>
    <s v="en"/>
    <m/>
    <s v=""/>
    <b v="0"/>
    <n v="5"/>
    <s v="1182274257260351488"/>
    <s v="Twitter Web App"/>
    <b v="0"/>
    <s v="1182274257260351488"/>
    <s v="Tweet"/>
    <n v="0"/>
    <n v="0"/>
    <m/>
    <m/>
    <m/>
    <m/>
    <m/>
    <m/>
    <m/>
    <m/>
    <n v="3"/>
    <s v="4"/>
    <s v="2"/>
    <m/>
    <m/>
    <m/>
    <m/>
    <m/>
    <m/>
    <m/>
    <m/>
    <m/>
  </r>
  <r>
    <s v="codeforpdx"/>
    <s v="civichall"/>
    <m/>
    <m/>
    <m/>
    <m/>
    <m/>
    <m/>
    <m/>
    <m/>
    <s v="No"/>
    <n v="310"/>
    <m/>
    <m/>
    <x v="0"/>
    <d v="2019-10-15T16:32:31.000"/>
    <s v="RT @CivicHall: A civic tech acquisition; social media news consumers; and more on the latest edition of #FirstPost, a digest of news and an…"/>
    <m/>
    <m/>
    <x v="28"/>
    <m/>
    <s v="http://pbs.twimg.com/profile_images/1178026884027699200/2HBNlETM_normal.jpg"/>
    <x v="104"/>
    <s v="https://twitter.com/#!/codeforpdx/status/1184145035182235648"/>
    <m/>
    <m/>
    <s v="1184145035182235648"/>
    <m/>
    <b v="0"/>
    <n v="0"/>
    <s v=""/>
    <b v="0"/>
    <s v="en"/>
    <m/>
    <s v=""/>
    <b v="0"/>
    <n v="3"/>
    <s v="1184137351724974082"/>
    <s v="Twitter Web App"/>
    <b v="0"/>
    <s v="1184137351724974082"/>
    <s v="Tweet"/>
    <n v="0"/>
    <n v="0"/>
    <m/>
    <m/>
    <m/>
    <m/>
    <m/>
    <m/>
    <m/>
    <m/>
    <n v="3"/>
    <s v="4"/>
    <s v="2"/>
    <n v="0"/>
    <n v="0"/>
    <n v="0"/>
    <n v="0"/>
    <n v="0"/>
    <n v="0"/>
    <n v="24"/>
    <n v="100"/>
    <n v="24"/>
  </r>
  <r>
    <s v="womencivictech"/>
    <s v="civichall"/>
    <m/>
    <m/>
    <m/>
    <m/>
    <m/>
    <m/>
    <m/>
    <m/>
    <s v="Yes"/>
    <n v="312"/>
    <m/>
    <m/>
    <x v="0"/>
    <d v="2019-10-07T22:22:23.000"/>
    <s v="RT @CivicHall: Say hello to @womencivictech, a new community organized by Phone2Action of “women who are passionate about the power of tech…"/>
    <m/>
    <m/>
    <x v="1"/>
    <m/>
    <s v="http://pbs.twimg.com/profile_images/1167524864690925571/Xu5AQlBT_normal.jpg"/>
    <x v="105"/>
    <s v="https://twitter.com/#!/womencivictech/status/1181333977723998214"/>
    <m/>
    <m/>
    <s v="1181333977723998214"/>
    <m/>
    <b v="0"/>
    <n v="0"/>
    <s v=""/>
    <b v="0"/>
    <s v="en"/>
    <m/>
    <s v=""/>
    <b v="0"/>
    <n v="4"/>
    <s v="1177327305926021130"/>
    <s v="Twitter for iPhone"/>
    <b v="0"/>
    <s v="1177327305926021130"/>
    <s v="Tweet"/>
    <n v="0"/>
    <n v="0"/>
    <m/>
    <m/>
    <m/>
    <m/>
    <m/>
    <m/>
    <m/>
    <m/>
    <n v="2"/>
    <s v="2"/>
    <s v="2"/>
    <n v="1"/>
    <n v="4.545454545454546"/>
    <n v="0"/>
    <n v="0"/>
    <n v="0"/>
    <n v="0"/>
    <n v="21"/>
    <n v="95.45454545454545"/>
    <n v="22"/>
  </r>
  <r>
    <s v="womencivictech"/>
    <s v="civichall"/>
    <m/>
    <m/>
    <m/>
    <m/>
    <m/>
    <m/>
    <m/>
    <m/>
    <s v="Yes"/>
    <n v="313"/>
    <m/>
    <m/>
    <x v="0"/>
    <d v="2019-10-15T16:28:38.000"/>
    <s v="RT @CivicHall: A civic tech acquisition; social media news consumers; and more on the latest edition of #FirstPost, a digest of news and an…"/>
    <m/>
    <m/>
    <x v="28"/>
    <m/>
    <s v="http://pbs.twimg.com/profile_images/1167524864690925571/Xu5AQlBT_normal.jpg"/>
    <x v="106"/>
    <s v="https://twitter.com/#!/womencivictech/status/1184144059444727814"/>
    <m/>
    <m/>
    <s v="1184144059444727814"/>
    <m/>
    <b v="0"/>
    <n v="0"/>
    <s v=""/>
    <b v="0"/>
    <s v="en"/>
    <m/>
    <s v=""/>
    <b v="0"/>
    <n v="3"/>
    <s v="1184137351724974082"/>
    <s v="Twitter for iPhone"/>
    <b v="0"/>
    <s v="1184137351724974082"/>
    <s v="Tweet"/>
    <n v="0"/>
    <n v="0"/>
    <m/>
    <m/>
    <m/>
    <m/>
    <m/>
    <m/>
    <m/>
    <m/>
    <n v="2"/>
    <s v="2"/>
    <s v="2"/>
    <n v="0"/>
    <n v="0"/>
    <n v="0"/>
    <n v="0"/>
    <n v="0"/>
    <n v="0"/>
    <n v="24"/>
    <n v="100"/>
    <n v="24"/>
  </r>
  <r>
    <s v="civichall"/>
    <s v="womencivictech"/>
    <m/>
    <m/>
    <m/>
    <m/>
    <m/>
    <m/>
    <m/>
    <m/>
    <s v="Yes"/>
    <n v="314"/>
    <m/>
    <m/>
    <x v="0"/>
    <d v="2019-09-26T21:01:18.000"/>
    <s v="Say hello to @womencivictech, a new community organized by Phone2Action of “women who are passionate about the power of technology to improve the relationship between people and government.” #CivicTech #TechForGood_x000a_https://t.co/T66PocTo7w https://t.co/YiJJW1QDBp"/>
    <s v="https://www.womenincivictech.com/"/>
    <s v="womenincivictech.com"/>
    <x v="12"/>
    <s v="https://pbs.twimg.com/media/EFa08asWkAIeHYD.jpg"/>
    <s v="https://pbs.twimg.com/media/EFa08asWkAIeHYD.jpg"/>
    <x v="107"/>
    <s v="https://twitter.com/#!/civichall/status/1177327305926021130"/>
    <m/>
    <m/>
    <s v="1177327305926021130"/>
    <m/>
    <b v="0"/>
    <n v="8"/>
    <s v=""/>
    <b v="0"/>
    <s v="en"/>
    <m/>
    <s v=""/>
    <b v="0"/>
    <n v="4"/>
    <s v=""/>
    <s v="Social Media Publisher App "/>
    <b v="0"/>
    <s v="1177327305926021130"/>
    <s v="Retweet"/>
    <n v="0"/>
    <n v="0"/>
    <m/>
    <m/>
    <m/>
    <m/>
    <m/>
    <m/>
    <m/>
    <m/>
    <n v="1"/>
    <s v="2"/>
    <s v="2"/>
    <n v="2"/>
    <n v="6.666666666666667"/>
    <n v="0"/>
    <n v="0"/>
    <n v="0"/>
    <n v="0"/>
    <n v="28"/>
    <n v="93.33333333333333"/>
    <n v="30"/>
  </r>
  <r>
    <s v="civichall"/>
    <s v="popdemoc"/>
    <m/>
    <m/>
    <m/>
    <m/>
    <m/>
    <m/>
    <m/>
    <m/>
    <s v="No"/>
    <n v="315"/>
    <m/>
    <m/>
    <x v="0"/>
    <d v="2019-10-04T16:03:20.000"/>
    <s v="Say hello to @ForgeOrganizing, a new online publication focusing on organizing strategy and practice, founded by @bkettenringof the @popdemoc ._x000a_https://t.co/B5kO5b61jd https://t.co/14w8o4r51H"/>
    <s v="https://forgeorganizing.org/"/>
    <s v="forgeorganizing.org"/>
    <x v="1"/>
    <s v="https://pbs.twimg.com/media/EGC9dr6X0AUrwOG.jpg"/>
    <s v="https://pbs.twimg.com/media/EGC9dr6X0AUrwOG.jpg"/>
    <x v="108"/>
    <s v="https://twitter.com/#!/civichall/status/1180151423323066373"/>
    <m/>
    <m/>
    <s v="1180151423323066373"/>
    <m/>
    <b v="0"/>
    <n v="4"/>
    <s v=""/>
    <b v="0"/>
    <s v="en"/>
    <m/>
    <s v=""/>
    <b v="0"/>
    <n v="5"/>
    <s v=""/>
    <s v="Social Media Publisher App "/>
    <b v="0"/>
    <s v="1180151423323066373"/>
    <s v="Tweet"/>
    <n v="0"/>
    <n v="0"/>
    <m/>
    <m/>
    <m/>
    <m/>
    <m/>
    <m/>
    <m/>
    <m/>
    <n v="1"/>
    <s v="2"/>
    <s v="2"/>
    <n v="0"/>
    <n v="0"/>
    <n v="0"/>
    <n v="0"/>
    <n v="0"/>
    <n v="0"/>
    <n v="19"/>
    <n v="100"/>
    <n v="19"/>
  </r>
  <r>
    <s v="forgeorganizing"/>
    <s v="civichall"/>
    <m/>
    <m/>
    <m/>
    <m/>
    <m/>
    <m/>
    <m/>
    <m/>
    <s v="Yes"/>
    <n v="316"/>
    <m/>
    <m/>
    <x v="0"/>
    <d v="2019-10-04T16:53:42.000"/>
    <s v="RT @CivicHall: Say hello to @ForgeOrganizing, a new online publication focusing on organizing strategy and practice, founded by @bkettenrin…"/>
    <m/>
    <m/>
    <x v="1"/>
    <m/>
    <s v="http://pbs.twimg.com/profile_images/1171163967542255616/LLBB-OwO_normal.png"/>
    <x v="109"/>
    <s v="https://twitter.com/#!/forgeorganizing/status/1180164099361185792"/>
    <m/>
    <m/>
    <s v="1180164099361185792"/>
    <m/>
    <b v="0"/>
    <n v="0"/>
    <s v=""/>
    <b v="0"/>
    <s v="en"/>
    <m/>
    <s v=""/>
    <b v="0"/>
    <n v="5"/>
    <s v="1180151423323066373"/>
    <s v="Twitter for iPhone"/>
    <b v="0"/>
    <s v="1180151423323066373"/>
    <s v="Tweet"/>
    <n v="0"/>
    <n v="0"/>
    <m/>
    <m/>
    <m/>
    <m/>
    <m/>
    <m/>
    <m/>
    <m/>
    <n v="1"/>
    <s v="2"/>
    <s v="2"/>
    <n v="0"/>
    <n v="0"/>
    <n v="0"/>
    <n v="0"/>
    <n v="0"/>
    <n v="0"/>
    <n v="19"/>
    <n v="100"/>
    <n v="19"/>
  </r>
  <r>
    <s v="civichall"/>
    <s v="sierraclub"/>
    <m/>
    <m/>
    <m/>
    <m/>
    <m/>
    <m/>
    <m/>
    <m/>
    <s v="No"/>
    <n v="318"/>
    <m/>
    <m/>
    <x v="0"/>
    <d v="2019-10-10T16:02:54.000"/>
    <s v="#InTheLoop #Apply_x000a_The @SierraClub  is looking to hire a director of digital strategies._x000a_https://t.co/73BKCPCHJ2 https://t.co/Q3ECMAO8Tr"/>
    <s v="https://chm.tbe.taleo.net/chm01/ats/careers/v2/viewRequisition?org=SIERRACLUB&amp;cws=39&amp;rid=1392"/>
    <s v="taleo.net"/>
    <x v="11"/>
    <s v="https://pbs.twimg.com/media/EGh26ArWkAAQmzZ.png"/>
    <s v="https://pbs.twimg.com/media/EGh26ArWkAAQmzZ.png"/>
    <x v="110"/>
    <s v="https://twitter.com/#!/civichall/status/1182325644170006530"/>
    <m/>
    <m/>
    <s v="1182325644170006530"/>
    <m/>
    <b v="0"/>
    <n v="1"/>
    <s v=""/>
    <b v="0"/>
    <s v="en"/>
    <m/>
    <s v=""/>
    <b v="0"/>
    <n v="1"/>
    <s v=""/>
    <s v="Social Media Publisher App "/>
    <b v="0"/>
    <s v="1182325644170006530"/>
    <s v="Tweet"/>
    <n v="0"/>
    <n v="0"/>
    <m/>
    <m/>
    <m/>
    <m/>
    <m/>
    <m/>
    <m/>
    <m/>
    <n v="1"/>
    <s v="2"/>
    <s v="2"/>
    <n v="0"/>
    <n v="0"/>
    <n v="0"/>
    <n v="0"/>
    <n v="0"/>
    <n v="0"/>
    <n v="13"/>
    <n v="100"/>
    <n v="13"/>
  </r>
  <r>
    <s v="lisamwitter"/>
    <s v="apoliticalco"/>
    <m/>
    <m/>
    <m/>
    <m/>
    <m/>
    <m/>
    <m/>
    <m/>
    <s v="No"/>
    <n v="319"/>
    <m/>
    <m/>
    <x v="0"/>
    <d v="2019-10-07T09:47:49.000"/>
    <s v="Cool visual of projects on the @civictechguide that could be of big interest for @apoliticalco members. https://t.co/7dI0k1IZBE"/>
    <s v="https://twitter.com/civictechguide/status/1174674995995402240"/>
    <s v="twitter.com"/>
    <x v="1"/>
    <m/>
    <s v="http://pbs.twimg.com/profile_images/777504224921944065/fuImPn-5_normal.jpg"/>
    <x v="111"/>
    <s v="https://twitter.com/#!/lisamwitter/status/1181144088437018624"/>
    <m/>
    <m/>
    <s v="1181144088437018624"/>
    <m/>
    <b v="0"/>
    <n v="4"/>
    <s v=""/>
    <b v="1"/>
    <s v="en"/>
    <m/>
    <s v="1174674995995402240"/>
    <b v="0"/>
    <n v="2"/>
    <s v=""/>
    <s v="Twitter for iPad"/>
    <b v="0"/>
    <s v="1181144088437018624"/>
    <s v="Retweet"/>
    <n v="0"/>
    <n v="0"/>
    <s v="13.088304,52.338079 _x000a_13.760909,52.338079 _x000a_13.760909,52.675323 _x000a_13.088304,52.675323"/>
    <s v="Germany"/>
    <s v="DE"/>
    <s v="Berlin, Germany"/>
    <s v="3078869807f9dd36"/>
    <s v="Berlin"/>
    <s v="city"/>
    <s v="https://api.twitter.com/1.1/geo/id/3078869807f9dd36.json"/>
    <n v="2"/>
    <s v="2"/>
    <s v="2"/>
    <n v="1"/>
    <n v="6.25"/>
    <n v="0"/>
    <n v="0"/>
    <n v="0"/>
    <n v="0"/>
    <n v="15"/>
    <n v="93.75"/>
    <n v="16"/>
  </r>
  <r>
    <s v="lisamwitter"/>
    <s v="apoliticalco"/>
    <m/>
    <m/>
    <m/>
    <m/>
    <m/>
    <m/>
    <m/>
    <m/>
    <s v="No"/>
    <n v="320"/>
    <m/>
    <m/>
    <x v="0"/>
    <d v="2019-10-07T09:46:15.000"/>
    <s v="Very excited about this! Looking forward to being part of this community for @apoliticalco. Thanks @CivicHall. https://t.co/AQVsKpOy0g"/>
    <s v="https://twitter.com/civichall/status/1177327305926021130"/>
    <s v="twitter.com"/>
    <x v="1"/>
    <m/>
    <s v="http://pbs.twimg.com/profile_images/777504224921944065/fuImPn-5_normal.jpg"/>
    <x v="112"/>
    <s v="https://twitter.com/#!/lisamwitter/status/1181143694260555776"/>
    <m/>
    <m/>
    <s v="1181143694260555776"/>
    <m/>
    <b v="0"/>
    <n v="4"/>
    <s v=""/>
    <b v="1"/>
    <s v="en"/>
    <m/>
    <s v="1177327305926021130"/>
    <b v="0"/>
    <n v="0"/>
    <s v=""/>
    <s v="Twitter for iPad"/>
    <b v="0"/>
    <s v="1181143694260555776"/>
    <s v="Tweet"/>
    <n v="0"/>
    <n v="0"/>
    <s v="13.088304,52.338079 _x000a_13.760909,52.338079 _x000a_13.760909,52.675323 _x000a_13.088304,52.675323"/>
    <s v="Germany"/>
    <s v="DE"/>
    <s v="Berlin, Germany"/>
    <s v="3078869807f9dd36"/>
    <s v="Berlin"/>
    <s v="city"/>
    <s v="https://api.twitter.com/1.1/geo/id/3078869807f9dd36.json"/>
    <n v="2"/>
    <s v="2"/>
    <s v="2"/>
    <n v="1"/>
    <n v="6.25"/>
    <n v="0"/>
    <n v="0"/>
    <n v="0"/>
    <n v="0"/>
    <n v="15"/>
    <n v="93.75"/>
    <n v="16"/>
  </r>
  <r>
    <s v="civichall"/>
    <s v="apoliticalco"/>
    <m/>
    <m/>
    <m/>
    <m/>
    <m/>
    <m/>
    <m/>
    <m/>
    <s v="No"/>
    <n v="321"/>
    <m/>
    <m/>
    <x v="0"/>
    <d v="2019-10-10T18:30:48.000"/>
    <s v="RT @lisamwitter: Cool visual of projects on the @civictechguide that could be of big interest for @apoliticalco members. https://t.co/7dI0k…"/>
    <m/>
    <m/>
    <x v="1"/>
    <m/>
    <s v="http://pbs.twimg.com/profile_images/530450919695978496/r8V3K8wc_normal.png"/>
    <x v="113"/>
    <s v="https://twitter.com/#!/civichall/status/1182362861886197760"/>
    <m/>
    <m/>
    <s v="1182362861886197760"/>
    <m/>
    <b v="0"/>
    <n v="0"/>
    <s v=""/>
    <b v="1"/>
    <s v="en"/>
    <m/>
    <s v="1174674995995402240"/>
    <b v="0"/>
    <n v="2"/>
    <s v="1181144088437018624"/>
    <s v="Twitter Web App"/>
    <b v="0"/>
    <s v="1181144088437018624"/>
    <s v="Tweet"/>
    <n v="0"/>
    <n v="0"/>
    <m/>
    <m/>
    <m/>
    <m/>
    <m/>
    <m/>
    <m/>
    <m/>
    <n v="1"/>
    <s v="2"/>
    <s v="2"/>
    <n v="1"/>
    <n v="5.555555555555555"/>
    <n v="0"/>
    <n v="0"/>
    <n v="0"/>
    <n v="0"/>
    <n v="17"/>
    <n v="94.44444444444444"/>
    <n v="18"/>
  </r>
  <r>
    <s v="joesaidso"/>
    <s v="ntenorg"/>
    <m/>
    <m/>
    <m/>
    <m/>
    <m/>
    <m/>
    <m/>
    <m/>
    <s v="No"/>
    <n v="325"/>
    <m/>
    <m/>
    <x v="0"/>
    <d v="2019-10-11T11:07:43.000"/>
    <s v="I'm excited to be joining @NTENorg's NYC chapter as a co-organizer! Join us for our next event on Tuesday, October 15, 6-8pm at @CivicHall   https://t.co/FfLWGEIowC #501techNYC #NPtech"/>
    <s v="https://local.nten.org/events/details/nten-new-york-presents-know-your-audience-and-build-better-online-communities/"/>
    <s v="nten.org"/>
    <x v="29"/>
    <m/>
    <s v="http://pbs.twimg.com/profile_images/1083186481752141825/ojuHvmqA_normal.jpg"/>
    <x v="114"/>
    <s v="https://twitter.com/#!/joesaidso/status/1182613745626992640"/>
    <m/>
    <m/>
    <s v="1182613745626992640"/>
    <m/>
    <b v="0"/>
    <n v="5"/>
    <s v=""/>
    <b v="0"/>
    <s v="en"/>
    <m/>
    <s v=""/>
    <b v="0"/>
    <n v="2"/>
    <s v=""/>
    <s v="Twitter for Android"/>
    <b v="0"/>
    <s v="1182613745626992640"/>
    <s v="Tweet"/>
    <n v="0"/>
    <n v="0"/>
    <m/>
    <m/>
    <m/>
    <m/>
    <m/>
    <m/>
    <m/>
    <m/>
    <n v="1"/>
    <s v="2"/>
    <s v="2"/>
    <m/>
    <m/>
    <m/>
    <m/>
    <m/>
    <m/>
    <m/>
    <m/>
    <m/>
  </r>
  <r>
    <s v="civichall"/>
    <s v="ntenorg"/>
    <m/>
    <m/>
    <m/>
    <m/>
    <m/>
    <m/>
    <m/>
    <m/>
    <s v="No"/>
    <n v="326"/>
    <m/>
    <m/>
    <x v="0"/>
    <d v="2019-10-11T14:41:45.000"/>
    <s v="RT @JoeSaidSo: I'm excited to be joining @NTENorg's NYC chapter as a co-organizer! Join us for our next event on Tuesday, October 15, 6-8pm…"/>
    <m/>
    <m/>
    <x v="1"/>
    <m/>
    <s v="http://pbs.twimg.com/profile_images/530450919695978496/r8V3K8wc_normal.png"/>
    <x v="115"/>
    <s v="https://twitter.com/#!/civichall/status/1182667610309189633"/>
    <m/>
    <m/>
    <s v="1182667610309189633"/>
    <m/>
    <b v="0"/>
    <n v="0"/>
    <s v=""/>
    <b v="0"/>
    <s v="en"/>
    <m/>
    <s v=""/>
    <b v="0"/>
    <n v="2"/>
    <s v="1182613745626992640"/>
    <s v="Twitter Web App"/>
    <b v="0"/>
    <s v="1182613745626992640"/>
    <s v="Tweet"/>
    <n v="0"/>
    <n v="0"/>
    <m/>
    <m/>
    <m/>
    <m/>
    <m/>
    <m/>
    <m/>
    <m/>
    <n v="1"/>
    <s v="2"/>
    <s v="2"/>
    <m/>
    <m/>
    <m/>
    <m/>
    <m/>
    <m/>
    <m/>
    <m/>
    <m/>
  </r>
  <r>
    <s v="haroldfeld"/>
    <s v="publicknowledge"/>
    <m/>
    <m/>
    <m/>
    <m/>
    <m/>
    <m/>
    <m/>
    <m/>
    <s v="No"/>
    <n v="329"/>
    <m/>
    <m/>
    <x v="0"/>
    <d v="2019-10-12T23:38:02.000"/>
    <s v="RT @CivicHall: Join Forums Civic Hall as they host @haroldfeld  of @publicknowledge , @facebook  staff, and others in discussion about plat…"/>
    <m/>
    <m/>
    <x v="1"/>
    <m/>
    <s v="http://pbs.twimg.com/profile_images/601380648981495808/-2YPRQ-P_normal.png"/>
    <x v="116"/>
    <s v="https://twitter.com/#!/haroldfeld/status/1183164956113588229"/>
    <m/>
    <m/>
    <s v="1183164956113588229"/>
    <m/>
    <b v="0"/>
    <n v="0"/>
    <s v=""/>
    <b v="0"/>
    <s v="en"/>
    <m/>
    <s v=""/>
    <b v="0"/>
    <n v="2"/>
    <s v="1183125352220155904"/>
    <s v="Twitter for iPad"/>
    <b v="0"/>
    <s v="1183125352220155904"/>
    <s v="Tweet"/>
    <n v="0"/>
    <n v="0"/>
    <m/>
    <m/>
    <m/>
    <m/>
    <m/>
    <m/>
    <m/>
    <m/>
    <n v="1"/>
    <s v="2"/>
    <s v="2"/>
    <m/>
    <m/>
    <m/>
    <m/>
    <m/>
    <m/>
    <m/>
    <m/>
    <m/>
  </r>
  <r>
    <s v="civichall"/>
    <s v="publicknowledge"/>
    <m/>
    <m/>
    <m/>
    <m/>
    <m/>
    <m/>
    <m/>
    <m/>
    <s v="No"/>
    <n v="330"/>
    <m/>
    <m/>
    <x v="0"/>
    <d v="2019-10-12T21:00:40.000"/>
    <s v="Join Forums Civic Hall as they host @haroldfeld  of @publicknowledge , @facebook  staff, and others in discussion about platform regulation on 10/24. RSVP here: https://t.co/TTysxlFl1p https://t.co/v4ohDhNtbs"/>
    <s v="https://www.eventbrite.com/e/who-should-make-the-rules-the-question-of-platform-regulation-tickets-75178199017"/>
    <s v="eventbrite.com"/>
    <x v="1"/>
    <s v="https://pbs.twimg.com/media/EGtOPIFX0AEMXuz.jpg"/>
    <s v="https://pbs.twimg.com/media/EGtOPIFX0AEMXuz.jpg"/>
    <x v="117"/>
    <s v="https://twitter.com/#!/civichall/status/1183125352220155904"/>
    <m/>
    <m/>
    <s v="1183125352220155904"/>
    <m/>
    <b v="0"/>
    <n v="2"/>
    <s v=""/>
    <b v="0"/>
    <s v="en"/>
    <m/>
    <s v=""/>
    <b v="0"/>
    <n v="2"/>
    <s v=""/>
    <s v="Social Media Publisher App "/>
    <b v="0"/>
    <s v="1183125352220155904"/>
    <s v="Tweet"/>
    <n v="0"/>
    <n v="0"/>
    <m/>
    <m/>
    <m/>
    <m/>
    <m/>
    <m/>
    <m/>
    <m/>
    <n v="1"/>
    <s v="2"/>
    <s v="2"/>
    <m/>
    <m/>
    <m/>
    <m/>
    <m/>
    <m/>
    <m/>
    <m/>
    <m/>
  </r>
  <r>
    <s v="civichall"/>
    <s v="facebook"/>
    <m/>
    <m/>
    <m/>
    <m/>
    <m/>
    <m/>
    <m/>
    <m/>
    <s v="No"/>
    <n v="335"/>
    <m/>
    <m/>
    <x v="0"/>
    <d v="2019-10-13T21:00:07.000"/>
    <s v="Get your tickets to our next forum in partnership with @facebook  on the topic of platform regulation. RSVP as tickets are selling out fast! _x000a_https://t.co/TTysxlFl1p https://t.co/312TWe3oQ6"/>
    <s v="https://www.eventbrite.com/e/who-should-make-the-rules-the-question-of-platform-regulation-tickets-75178199017"/>
    <s v="eventbrite.com"/>
    <x v="1"/>
    <s v="https://pbs.twimg.com/media/EGyXs2KX4AAI-2R.jpg"/>
    <s v="https://pbs.twimg.com/media/EGyXs2KX4AAI-2R.jpg"/>
    <x v="118"/>
    <s v="https://twitter.com/#!/civichall/status/1183487602084765696"/>
    <m/>
    <m/>
    <s v="1183487602084765696"/>
    <m/>
    <b v="0"/>
    <n v="0"/>
    <s v=""/>
    <b v="0"/>
    <s v="en"/>
    <m/>
    <s v=""/>
    <b v="0"/>
    <n v="0"/>
    <s v=""/>
    <s v="Social Media Publisher App "/>
    <b v="0"/>
    <s v="1183487602084765696"/>
    <s v="Tweet"/>
    <n v="0"/>
    <n v="0"/>
    <m/>
    <m/>
    <m/>
    <m/>
    <m/>
    <m/>
    <m/>
    <m/>
    <n v="2"/>
    <s v="2"/>
    <s v="2"/>
    <n v="1"/>
    <n v="4.166666666666667"/>
    <n v="0"/>
    <n v="0"/>
    <n v="0"/>
    <n v="0"/>
    <n v="23"/>
    <n v="95.83333333333333"/>
    <n v="24"/>
  </r>
  <r>
    <s v="codeforaus"/>
    <s v="civictechguide"/>
    <m/>
    <m/>
    <m/>
    <m/>
    <m/>
    <m/>
    <m/>
    <m/>
    <s v="No"/>
    <n v="336"/>
    <m/>
    <m/>
    <x v="0"/>
    <d v="2019-10-14T21:35:02.000"/>
    <s v="We’re excited to be the curators of the Civic Tech Field Guide here in Australia. Have a project that’s missing from the directory? Let us know so we can add it in! We’re excited to see our corner of the civic tech world grow! @civictechguide _x000a__x000a_#CivicTech_x000a_https://t.co/pDYVnQoJE2"/>
    <s v="https://civictech.guide/australia/"/>
    <s v="civictech.guide"/>
    <x v="15"/>
    <m/>
    <s v="http://pbs.twimg.com/profile_images/938997497959034881/HfTL1ezp_normal.jpg"/>
    <x v="119"/>
    <s v="https://twitter.com/#!/codeforaus/status/1183858779810598916"/>
    <m/>
    <m/>
    <s v="1183858779810598916"/>
    <m/>
    <b v="0"/>
    <n v="7"/>
    <s v=""/>
    <b v="0"/>
    <s v="en"/>
    <m/>
    <s v=""/>
    <b v="0"/>
    <n v="6"/>
    <s v=""/>
    <s v="Hootsuite Inc."/>
    <b v="0"/>
    <s v="1183858779810598916"/>
    <s v="Retweet"/>
    <n v="0"/>
    <n v="0"/>
    <m/>
    <m/>
    <m/>
    <m/>
    <m/>
    <m/>
    <m/>
    <m/>
    <n v="1"/>
    <s v="4"/>
    <s v="4"/>
    <n v="2"/>
    <n v="4.081632653061225"/>
    <n v="0"/>
    <n v="0"/>
    <n v="0"/>
    <n v="0"/>
    <n v="47"/>
    <n v="95.91836734693878"/>
    <n v="49"/>
  </r>
  <r>
    <s v="civichall"/>
    <s v="codeforaus"/>
    <m/>
    <m/>
    <m/>
    <m/>
    <m/>
    <m/>
    <m/>
    <m/>
    <s v="No"/>
    <n v="337"/>
    <m/>
    <m/>
    <x v="0"/>
    <d v="2019-10-15T15:26:39.000"/>
    <s v="RT @CodeforAus: We’re excited to be the curators of the Civic Tech Field Guide here in Australia. Have a project that’s missing from the di…"/>
    <m/>
    <m/>
    <x v="1"/>
    <m/>
    <s v="http://pbs.twimg.com/profile_images/530450919695978496/r8V3K8wc_normal.png"/>
    <x v="120"/>
    <s v="https://twitter.com/#!/civichall/status/1184128460459053057"/>
    <m/>
    <m/>
    <s v="1184128460459053057"/>
    <m/>
    <b v="0"/>
    <n v="0"/>
    <s v=""/>
    <b v="0"/>
    <s v="en"/>
    <m/>
    <s v=""/>
    <b v="0"/>
    <n v="6"/>
    <s v="1183858779810598916"/>
    <s v="Twitter Web App"/>
    <b v="0"/>
    <s v="1183858779810598916"/>
    <s v="Tweet"/>
    <n v="0"/>
    <n v="0"/>
    <m/>
    <m/>
    <m/>
    <m/>
    <m/>
    <m/>
    <m/>
    <m/>
    <n v="1"/>
    <s v="2"/>
    <s v="4"/>
    <n v="1"/>
    <n v="3.7037037037037037"/>
    <n v="0"/>
    <n v="0"/>
    <n v="0"/>
    <n v="0"/>
    <n v="26"/>
    <n v="96.29629629629629"/>
    <n v="27"/>
  </r>
  <r>
    <s v="_narrative"/>
    <s v="civichall"/>
    <m/>
    <m/>
    <m/>
    <m/>
    <m/>
    <m/>
    <m/>
    <m/>
    <s v="Yes"/>
    <n v="338"/>
    <m/>
    <m/>
    <x v="0"/>
    <d v="2019-10-06T20:54:22.000"/>
    <s v="What would durable #NarrativeTech infrastructure look like? How do we build it together. Join us @CivicHall to talk about it on Thursday, the 10th. _x000a_https://t.co/0PdyBIDUZt"/>
    <s v="https://www.eventbrite.com/e/narrative-tech-meet-up-building-infrastructure-tickets-74625443711"/>
    <s v="eventbrite.com"/>
    <x v="5"/>
    <m/>
    <s v="http://pbs.twimg.com/profile_images/1148690619193339906/p4sIBJgX_normal.png"/>
    <x v="121"/>
    <s v="https://twitter.com/#!/_narrative/status/1180949442611908608"/>
    <m/>
    <m/>
    <s v="1180949442611908608"/>
    <m/>
    <b v="0"/>
    <n v="1"/>
    <s v=""/>
    <b v="0"/>
    <s v="en"/>
    <m/>
    <s v=""/>
    <b v="0"/>
    <n v="0"/>
    <s v=""/>
    <s v="TweetDeck"/>
    <b v="0"/>
    <s v="1180949442611908608"/>
    <s v="Tweet"/>
    <n v="0"/>
    <n v="0"/>
    <m/>
    <m/>
    <m/>
    <m/>
    <m/>
    <m/>
    <m/>
    <m/>
    <n v="2"/>
    <s v="6"/>
    <s v="2"/>
    <n v="2"/>
    <n v="8.333333333333334"/>
    <n v="0"/>
    <n v="0"/>
    <n v="0"/>
    <n v="0"/>
    <n v="22"/>
    <n v="91.66666666666667"/>
    <n v="24"/>
  </r>
  <r>
    <s v="_narrative"/>
    <s v="civichall"/>
    <m/>
    <m/>
    <m/>
    <m/>
    <m/>
    <m/>
    <m/>
    <m/>
    <s v="Yes"/>
    <n v="339"/>
    <m/>
    <m/>
    <x v="0"/>
    <d v="2019-10-10T19:28:21.000"/>
    <s v="New York people: 2 events coming that take on narrative from different directions. _x000a_ONE: @CivicHall is hosting a meetup on Narrative Tech infrastructure today (in 90 minutes!). Here you go: _x000a__x000a_https://t.co/0PdyBIDUZt"/>
    <s v="https://www.eventbrite.com/e/narrative-tech-meet-up-building-infrastructure-tickets-74625443711"/>
    <s v="eventbrite.com"/>
    <x v="1"/>
    <m/>
    <s v="http://pbs.twimg.com/profile_images/1148690619193339906/p4sIBJgX_normal.png"/>
    <x v="122"/>
    <s v="https://twitter.com/#!/_narrative/status/1182377347426553856"/>
    <m/>
    <m/>
    <s v="1182377347426553856"/>
    <m/>
    <b v="0"/>
    <n v="0"/>
    <s v=""/>
    <b v="0"/>
    <s v="en"/>
    <m/>
    <s v=""/>
    <b v="0"/>
    <n v="0"/>
    <s v=""/>
    <s v="TweetDeck"/>
    <b v="0"/>
    <s v="1182377347426553856"/>
    <s v="Tweet"/>
    <n v="0"/>
    <n v="0"/>
    <m/>
    <m/>
    <m/>
    <m/>
    <m/>
    <m/>
    <m/>
    <m/>
    <n v="2"/>
    <s v="6"/>
    <s v="2"/>
    <n v="0"/>
    <n v="0"/>
    <n v="0"/>
    <n v="0"/>
    <n v="0"/>
    <n v="0"/>
    <n v="30"/>
    <n v="100"/>
    <n v="30"/>
  </r>
  <r>
    <s v="civichall"/>
    <s v="_narrative"/>
    <m/>
    <m/>
    <m/>
    <m/>
    <m/>
    <m/>
    <m/>
    <m/>
    <s v="Yes"/>
    <n v="342"/>
    <m/>
    <m/>
    <x v="0"/>
    <d v="2019-10-15T18:28:25.000"/>
    <s v="RT @rachelannyes: Hooray! #narrativetech case studies up @_Narrative. Thanks to @CivicHall. _x000a__x000a_Check out uses of tech to support narrative c…"/>
    <m/>
    <m/>
    <x v="5"/>
    <m/>
    <s v="http://pbs.twimg.com/profile_images/530450919695978496/r8V3K8wc_normal.png"/>
    <x v="123"/>
    <s v="https://twitter.com/#!/civichall/status/1184174204553519104"/>
    <m/>
    <m/>
    <s v="1184174204553519104"/>
    <m/>
    <b v="0"/>
    <n v="0"/>
    <s v=""/>
    <b v="0"/>
    <s v="en"/>
    <m/>
    <s v=""/>
    <b v="0"/>
    <n v="2"/>
    <s v="1184135596601532416"/>
    <s v="Twitter Web App"/>
    <b v="0"/>
    <s v="1184135596601532416"/>
    <s v="Tweet"/>
    <n v="0"/>
    <n v="0"/>
    <m/>
    <m/>
    <m/>
    <m/>
    <m/>
    <m/>
    <m/>
    <m/>
    <n v="1"/>
    <s v="2"/>
    <s v="6"/>
    <m/>
    <m/>
    <m/>
    <m/>
    <m/>
    <m/>
    <m/>
    <m/>
    <m/>
  </r>
  <r>
    <s v="civicimpact_jhu"/>
    <s v="biblauer"/>
    <m/>
    <m/>
    <m/>
    <m/>
    <m/>
    <m/>
    <m/>
    <m/>
    <s v="No"/>
    <n v="346"/>
    <m/>
    <m/>
    <x v="0"/>
    <d v="2019-10-16T19:07:29.000"/>
    <s v="RT @CivicHall: Join this webinar with @biblauer, Ex. Director and Founder of the @civicimpact_jhu, on 10/23 about how a commanding use of d…"/>
    <m/>
    <m/>
    <x v="1"/>
    <m/>
    <s v="http://pbs.twimg.com/profile_images/1122668762661101572/YBVD-fEV_normal.png"/>
    <x v="124"/>
    <s v="https://twitter.com/#!/civicimpact_jhu/status/1184546424081522688"/>
    <m/>
    <m/>
    <s v="1184546424081522688"/>
    <m/>
    <b v="0"/>
    <n v="0"/>
    <s v=""/>
    <b v="0"/>
    <s v="en"/>
    <m/>
    <s v=""/>
    <b v="0"/>
    <n v="2"/>
    <s v="1184212516802416641"/>
    <s v="TweetDeck"/>
    <b v="0"/>
    <s v="1184212516802416641"/>
    <s v="Tweet"/>
    <n v="0"/>
    <n v="0"/>
    <m/>
    <m/>
    <m/>
    <m/>
    <m/>
    <m/>
    <m/>
    <m/>
    <n v="1"/>
    <s v="2"/>
    <s v="2"/>
    <m/>
    <m/>
    <m/>
    <m/>
    <m/>
    <m/>
    <m/>
    <m/>
    <m/>
  </r>
  <r>
    <s v="civichall"/>
    <s v="civicimpact_jhu"/>
    <m/>
    <m/>
    <m/>
    <m/>
    <m/>
    <m/>
    <m/>
    <m/>
    <s v="Yes"/>
    <n v="348"/>
    <m/>
    <m/>
    <x v="0"/>
    <d v="2019-10-15T21:00:40.000"/>
    <s v="Join this webinar with @biblauer, Ex. Director and Founder of the @civicimpact_jhu, on 10/23 about how a commanding use of data should be a critical part of your management strategy and how you’re using it. RSVP here: https://t.co/Qi5iNpQwNf https://t.co/AOWrQsFAXu"/>
    <s v="https://docs.google.com/forms/d/18DldEplZKdZPTYG7SxnCgW_3wszHWCFrbACTptMul_A/viewform?edit_requested=true"/>
    <s v="google.com"/>
    <x v="1"/>
    <s v="https://pbs.twimg.com/media/EG8rAaZWsAAhBW2.jpg"/>
    <s v="https://pbs.twimg.com/media/EG8rAaZWsAAhBW2.jpg"/>
    <x v="125"/>
    <s v="https://twitter.com/#!/civichall/status/1184212516802416641"/>
    <m/>
    <m/>
    <s v="1184212516802416641"/>
    <m/>
    <b v="0"/>
    <n v="1"/>
    <s v=""/>
    <b v="0"/>
    <s v="en"/>
    <m/>
    <s v=""/>
    <b v="0"/>
    <n v="0"/>
    <s v=""/>
    <s v="Social Media Publisher App "/>
    <b v="0"/>
    <s v="1184212516802416641"/>
    <s v="Tweet"/>
    <n v="0"/>
    <n v="0"/>
    <m/>
    <m/>
    <m/>
    <m/>
    <m/>
    <m/>
    <m/>
    <m/>
    <n v="1"/>
    <s v="2"/>
    <s v="2"/>
    <n v="0"/>
    <n v="0"/>
    <n v="1"/>
    <n v="2.5641025641025643"/>
    <n v="0"/>
    <n v="0"/>
    <n v="38"/>
    <n v="97.43589743589743"/>
    <n v="39"/>
  </r>
  <r>
    <s v="civichall"/>
    <s v="gqmagazine"/>
    <m/>
    <m/>
    <m/>
    <m/>
    <m/>
    <m/>
    <m/>
    <m/>
    <s v="No"/>
    <n v="350"/>
    <m/>
    <m/>
    <x v="0"/>
    <d v="2019-10-16T15:27:24.000"/>
    <s v="#ICYMI_x000a_Here’s a nice mention about Civic Hall on _x000a_@GQMagazine! 😉 https://t.co/4PKzoZYsEl"/>
    <s v="https://www.gq.com/story/debt-collective-union-organizing"/>
    <s v="gq.com"/>
    <x v="30"/>
    <m/>
    <s v="http://pbs.twimg.com/profile_images/530450919695978496/r8V3K8wc_normal.png"/>
    <x v="126"/>
    <s v="https://twitter.com/#!/civichall/status/1184491037114470400"/>
    <m/>
    <m/>
    <s v="1184491037114470400"/>
    <m/>
    <b v="0"/>
    <n v="1"/>
    <s v=""/>
    <b v="0"/>
    <s v="en"/>
    <m/>
    <s v=""/>
    <b v="0"/>
    <n v="0"/>
    <s v=""/>
    <s v="Twitter Web App"/>
    <b v="0"/>
    <s v="1184491037114470400"/>
    <s v="Tweet"/>
    <n v="0"/>
    <n v="0"/>
    <m/>
    <m/>
    <m/>
    <m/>
    <m/>
    <m/>
    <m/>
    <m/>
    <n v="1"/>
    <s v="2"/>
    <s v="2"/>
    <n v="1"/>
    <n v="9.090909090909092"/>
    <n v="0"/>
    <n v="0"/>
    <n v="0"/>
    <n v="0"/>
    <n v="10"/>
    <n v="90.9090909090909"/>
    <n v="11"/>
  </r>
  <r>
    <s v="civichall"/>
    <s v="nycmedialab"/>
    <m/>
    <m/>
    <m/>
    <m/>
    <m/>
    <m/>
    <m/>
    <m/>
    <s v="No"/>
    <n v="351"/>
    <m/>
    <m/>
    <x v="0"/>
    <d v="2019-10-11T16:02:51.000"/>
    <s v="Want to build on 5G? Collaborate with @verizon  + @nycmedialab  on the #5GRetailChallenge to learn the latest 5G capabilities. Now recruiting startups for a 7-week 5G prototyping sprint, with $10k in awards._x000a_https://t.co/yeSPuUvZPa https://t.co/uBYrM3GSDc"/>
    <s v="https://nycmedialab.org/verizon-5g-retail"/>
    <s v="nycmedialab.org"/>
    <x v="31"/>
    <s v="https://pbs.twimg.com/media/EGnAfBOW4AArYd2.jpg"/>
    <s v="https://pbs.twimg.com/media/EGnAfBOW4AArYd2.jpg"/>
    <x v="127"/>
    <s v="https://twitter.com/#!/civichall/status/1182688019859623936"/>
    <m/>
    <m/>
    <s v="1182688019859623936"/>
    <m/>
    <b v="0"/>
    <n v="0"/>
    <s v=""/>
    <b v="0"/>
    <s v="en"/>
    <m/>
    <s v=""/>
    <b v="0"/>
    <n v="0"/>
    <s v=""/>
    <s v="Social Media Publisher App "/>
    <b v="0"/>
    <s v="1182688019859623936"/>
    <s v="Tweet"/>
    <n v="0"/>
    <n v="0"/>
    <m/>
    <m/>
    <m/>
    <m/>
    <m/>
    <m/>
    <m/>
    <m/>
    <n v="3"/>
    <s v="2"/>
    <s v="2"/>
    <m/>
    <m/>
    <m/>
    <m/>
    <m/>
    <m/>
    <m/>
    <m/>
    <m/>
  </r>
  <r>
    <s v="civichall"/>
    <s v="nycmedialab"/>
    <m/>
    <m/>
    <m/>
    <m/>
    <m/>
    <m/>
    <m/>
    <m/>
    <s v="No"/>
    <n v="352"/>
    <m/>
    <m/>
    <x v="0"/>
    <d v="2019-10-14T16:03:12.000"/>
    <s v="Startups: learn how high bandwidth, low latency tech can impact your business. If you’re working in the retail space, apply for the #5GRetailChallenge with @verizon + @nycmedialab  to win $10k and take your offerings to the next level._x000a_https://t.co/yeSPuUvZPa"/>
    <s v="https://nycmedialab.org/verizon-5g-retail"/>
    <s v="nycmedialab.org"/>
    <x v="31"/>
    <m/>
    <s v="http://pbs.twimg.com/profile_images/530450919695978496/r8V3K8wc_normal.png"/>
    <x v="128"/>
    <s v="https://twitter.com/#!/civichall/status/1183775268437147650"/>
    <m/>
    <m/>
    <s v="1183775268437147650"/>
    <m/>
    <b v="0"/>
    <n v="1"/>
    <s v=""/>
    <b v="0"/>
    <s v="en"/>
    <m/>
    <s v=""/>
    <b v="0"/>
    <n v="1"/>
    <s v=""/>
    <s v="Social Media Publisher App "/>
    <b v="0"/>
    <s v="1183775268437147650"/>
    <s v="Tweet"/>
    <n v="0"/>
    <n v="0"/>
    <m/>
    <m/>
    <m/>
    <m/>
    <m/>
    <m/>
    <m/>
    <m/>
    <n v="3"/>
    <s v="2"/>
    <s v="2"/>
    <m/>
    <m/>
    <m/>
    <m/>
    <m/>
    <m/>
    <m/>
    <m/>
    <m/>
  </r>
  <r>
    <s v="civichall"/>
    <s v="nycmedialab"/>
    <m/>
    <m/>
    <m/>
    <m/>
    <m/>
    <m/>
    <m/>
    <m/>
    <s v="No"/>
    <n v="353"/>
    <m/>
    <m/>
    <x v="0"/>
    <d v="2019-10-16T16:03:15.000"/>
    <s v="Learn how 5G can transform your products and services. Startups in the retail space can apply for a 7-week prototyping sprint with @verizon , offering $10,000, co-working space, and expert technology mentorship. Deadline: October 25. @nycmedialab _x000a_ https://t.co/yeSPuUvZPa https://t.co/I7UDrU9ilz"/>
    <s v="https://nycmedialab.org/verizon-5g-retail"/>
    <s v="nycmedialab.org"/>
    <x v="1"/>
    <s v="https://pbs.twimg.com/media/EHAwhchX4AAnGF2.jpg"/>
    <s v="https://pbs.twimg.com/media/EHAwhchX4AAnGF2.jpg"/>
    <x v="129"/>
    <s v="https://twitter.com/#!/civichall/status/1184500056747053062"/>
    <m/>
    <m/>
    <s v="1184500056747053062"/>
    <m/>
    <b v="0"/>
    <n v="1"/>
    <s v=""/>
    <b v="0"/>
    <s v="en"/>
    <m/>
    <s v=""/>
    <b v="0"/>
    <n v="0"/>
    <s v=""/>
    <s v="Social Media Publisher App "/>
    <b v="0"/>
    <s v="1184500056747053062"/>
    <s v="Tweet"/>
    <n v="0"/>
    <n v="0"/>
    <m/>
    <m/>
    <m/>
    <m/>
    <m/>
    <m/>
    <m/>
    <m/>
    <n v="3"/>
    <s v="2"/>
    <s v="2"/>
    <m/>
    <m/>
    <m/>
    <m/>
    <m/>
    <m/>
    <m/>
    <m/>
    <m/>
  </r>
  <r>
    <s v="aschrock"/>
    <s v="civichall"/>
    <m/>
    <m/>
    <m/>
    <m/>
    <m/>
    <m/>
    <m/>
    <m/>
    <s v="Yes"/>
    <n v="357"/>
    <m/>
    <m/>
    <x v="0"/>
    <d v="2019-10-17T14:38:40.000"/>
    <s v="In a piece for @CivicHall out today I reflect on the first decade of @codeforamerica. How have their organizational experiments resulted in the largest US non-profit for public sector tech design? #civictech _x000a__x000a_https://t.co/kLIDleCtCH"/>
    <s v="https://civichall.org/civicist/code-america-10-reflections-decade-tech-driven-engagement/"/>
    <s v="civichall.org"/>
    <x v="15"/>
    <m/>
    <s v="http://pbs.twimg.com/profile_images/1139582820697853953/xidMdLIj_normal.jpg"/>
    <x v="130"/>
    <s v="https://twitter.com/#!/aschrock/status/1184841161828995073"/>
    <m/>
    <m/>
    <s v="1184841161828995073"/>
    <m/>
    <b v="0"/>
    <n v="20"/>
    <s v=""/>
    <b v="0"/>
    <s v="en"/>
    <m/>
    <s v=""/>
    <b v="0"/>
    <n v="6"/>
    <s v=""/>
    <s v="TweetDeck"/>
    <b v="0"/>
    <s v="1184841161828995073"/>
    <s v="Tweet"/>
    <n v="0"/>
    <n v="0"/>
    <m/>
    <m/>
    <m/>
    <m/>
    <m/>
    <m/>
    <m/>
    <m/>
    <n v="1"/>
    <s v="4"/>
    <s v="2"/>
    <m/>
    <m/>
    <m/>
    <m/>
    <m/>
    <m/>
    <m/>
    <m/>
    <m/>
  </r>
  <r>
    <s v="codeforamerica"/>
    <s v="civichall"/>
    <m/>
    <m/>
    <m/>
    <m/>
    <m/>
    <m/>
    <m/>
    <m/>
    <s v="Yes"/>
    <n v="358"/>
    <m/>
    <m/>
    <x v="0"/>
    <d v="2019-10-07T16:05:00.000"/>
    <s v="RT @CivicHall: #Apply_x000a_The 2020 @codeforamerica Summit, which is taking place in Washington DC March 11-13, is now accepting talk and panel…"/>
    <m/>
    <m/>
    <x v="4"/>
    <m/>
    <s v="http://pbs.twimg.com/profile_images/615534833645678592/iAO_Lytr_normal.jpg"/>
    <x v="131"/>
    <s v="https://twitter.com/#!/codeforamerica/status/1181239006429773824"/>
    <m/>
    <m/>
    <s v="1181239006429773824"/>
    <m/>
    <b v="0"/>
    <n v="0"/>
    <s v=""/>
    <b v="0"/>
    <s v="en"/>
    <m/>
    <s v=""/>
    <b v="0"/>
    <n v="3"/>
    <s v="1180513366139383808"/>
    <s v="Twitter for iPhone"/>
    <b v="0"/>
    <s v="1180513366139383808"/>
    <s v="Tweet"/>
    <n v="0"/>
    <n v="0"/>
    <m/>
    <m/>
    <m/>
    <m/>
    <m/>
    <m/>
    <m/>
    <m/>
    <n v="1"/>
    <s v="4"/>
    <s v="2"/>
    <n v="0"/>
    <n v="0"/>
    <n v="0"/>
    <n v="0"/>
    <n v="0"/>
    <n v="0"/>
    <n v="23"/>
    <n v="100"/>
    <n v="23"/>
  </r>
  <r>
    <s v="civichall"/>
    <s v="codeforamerica"/>
    <m/>
    <m/>
    <m/>
    <m/>
    <m/>
    <m/>
    <m/>
    <m/>
    <s v="Yes"/>
    <n v="359"/>
    <m/>
    <m/>
    <x v="0"/>
    <d v="2019-10-05T16:01:34.000"/>
    <s v="#Apply_x000a_The 2020 @codeforamerica Summit, which is taking place in Washington DC March 11-13, is now accepting talk and panel proposals. Deadline is 10/16!_x000a_https://t.co/Y1et9HhIpj https://t.co/Iwgu4WUoSm"/>
    <s v="https://www.codeforamerica.org/summit/proposals"/>
    <s v="codeforamerica.org"/>
    <x v="4"/>
    <s v="https://pbs.twimg.com/media/EGIGpemXYAEJNlU.jpg"/>
    <s v="https://pbs.twimg.com/media/EGIGpemXYAEJNlU.jpg"/>
    <x v="132"/>
    <s v="https://twitter.com/#!/civichall/status/1180513366139383808"/>
    <m/>
    <m/>
    <s v="1180513366139383808"/>
    <m/>
    <b v="0"/>
    <n v="0"/>
    <s v=""/>
    <b v="0"/>
    <s v="en"/>
    <m/>
    <s v=""/>
    <b v="0"/>
    <n v="1"/>
    <s v=""/>
    <s v="Social Media Publisher App "/>
    <b v="0"/>
    <s v="1180513366139383808"/>
    <s v="Tweet"/>
    <n v="0"/>
    <n v="0"/>
    <m/>
    <m/>
    <m/>
    <m/>
    <m/>
    <m/>
    <m/>
    <m/>
    <n v="2"/>
    <s v="2"/>
    <s v="4"/>
    <n v="0"/>
    <n v="0"/>
    <n v="0"/>
    <n v="0"/>
    <n v="0"/>
    <n v="0"/>
    <n v="26"/>
    <n v="100"/>
    <n v="26"/>
  </r>
  <r>
    <s v="civichall"/>
    <s v="civichall"/>
    <m/>
    <m/>
    <m/>
    <m/>
    <m/>
    <m/>
    <m/>
    <m/>
    <s v="No"/>
    <n v="360"/>
    <m/>
    <m/>
    <x v="1"/>
    <d v="2019-10-09T16:03:26.000"/>
    <s v="The Public Interest Technology University Network goes to work; Democracy and more on the latest edition of the #FirstPost, a digest of news and analysis of the #CivicTech world._x000a_https://t.co/0h8k61Ffcs https://t.co/V295dCJTVO"/>
    <s v="https://civichall.org/civicist/future-investments/"/>
    <s v="civichall.org"/>
    <x v="32"/>
    <s v="https://pbs.twimg.com/media/EGctbyfWoAI9Xcu.jpg"/>
    <s v="https://pbs.twimg.com/media/EGctbyfWoAI9Xcu.jpg"/>
    <x v="133"/>
    <s v="https://twitter.com/#!/civichall/status/1181963389880459264"/>
    <m/>
    <m/>
    <s v="1181963389880459264"/>
    <m/>
    <b v="0"/>
    <n v="0"/>
    <s v=""/>
    <b v="0"/>
    <s v="en"/>
    <m/>
    <s v=""/>
    <b v="0"/>
    <n v="0"/>
    <s v=""/>
    <s v="Social Media Publisher App "/>
    <b v="0"/>
    <s v="1181963389880459264"/>
    <s v="Tweet"/>
    <n v="0"/>
    <n v="0"/>
    <m/>
    <m/>
    <m/>
    <m/>
    <m/>
    <m/>
    <m/>
    <m/>
    <n v="10"/>
    <s v="2"/>
    <s v="2"/>
    <n v="1"/>
    <n v="3.4482758620689653"/>
    <n v="0"/>
    <n v="0"/>
    <n v="0"/>
    <n v="0"/>
    <n v="28"/>
    <n v="96.55172413793103"/>
    <n v="29"/>
  </r>
  <r>
    <s v="civichall"/>
    <s v="civictechguide"/>
    <m/>
    <m/>
    <m/>
    <m/>
    <m/>
    <m/>
    <m/>
    <m/>
    <s v="Yes"/>
    <n v="361"/>
    <m/>
    <m/>
    <x v="0"/>
    <d v="2019-10-10T18:30:01.000"/>
    <s v="RT @civictechguide: Our first city page is 🗽 New York City, curated by @CivicHall: https://t.co/UQzfIeuFSN"/>
    <s v="https://civictech.guide/nyc/"/>
    <s v="civictech.guide"/>
    <x v="1"/>
    <m/>
    <s v="http://pbs.twimg.com/profile_images/530450919695978496/r8V3K8wc_normal.png"/>
    <x v="134"/>
    <s v="https://twitter.com/#!/civichall/status/1182362667643817985"/>
    <m/>
    <m/>
    <s v="1182362667643817985"/>
    <m/>
    <b v="0"/>
    <n v="0"/>
    <s v=""/>
    <b v="0"/>
    <s v="en"/>
    <m/>
    <s v=""/>
    <b v="0"/>
    <n v="5"/>
    <s v="1182274257260351488"/>
    <s v="Twitter Web App"/>
    <b v="0"/>
    <s v="1182274257260351488"/>
    <s v="Tweet"/>
    <n v="0"/>
    <n v="0"/>
    <m/>
    <m/>
    <m/>
    <m/>
    <m/>
    <m/>
    <m/>
    <m/>
    <n v="4"/>
    <s v="2"/>
    <s v="4"/>
    <n v="0"/>
    <n v="0"/>
    <n v="0"/>
    <n v="0"/>
    <n v="0"/>
    <n v="0"/>
    <n v="13"/>
    <n v="100"/>
    <n v="13"/>
  </r>
  <r>
    <s v="civichall"/>
    <s v="civichall"/>
    <m/>
    <m/>
    <m/>
    <m/>
    <m/>
    <m/>
    <m/>
    <m/>
    <s v="No"/>
    <n v="363"/>
    <m/>
    <m/>
    <x v="1"/>
    <d v="2019-10-10T21:01:24.000"/>
    <s v="Civic tech worldwide; greenlighting election lies on Facebook; and more on the latest edition of the #FirstPost, a digest of news and analysis of the #CivicTech world._x000a_https://t.co/SvGa5t64CQ https://t.co/9Y9eMvIxqX"/>
    <s v="https://civichall.org/civicist/tipping-the-scales/"/>
    <s v="civichall.org"/>
    <x v="32"/>
    <s v="https://pbs.twimg.com/media/EGi7OXEXkAAV_Kq.jpg"/>
    <s v="https://pbs.twimg.com/media/EGi7OXEXkAAV_Kq.jpg"/>
    <x v="135"/>
    <s v="https://twitter.com/#!/civichall/status/1182400761923342345"/>
    <m/>
    <m/>
    <s v="1182400761923342345"/>
    <m/>
    <b v="0"/>
    <n v="1"/>
    <s v=""/>
    <b v="0"/>
    <s v="en"/>
    <m/>
    <s v=""/>
    <b v="0"/>
    <n v="0"/>
    <s v=""/>
    <s v="Social Media Publisher App "/>
    <b v="0"/>
    <s v="1182400761923342345"/>
    <s v="Tweet"/>
    <n v="0"/>
    <n v="0"/>
    <m/>
    <m/>
    <m/>
    <m/>
    <m/>
    <m/>
    <m/>
    <m/>
    <n v="10"/>
    <s v="2"/>
    <s v="2"/>
    <n v="0"/>
    <n v="0"/>
    <n v="1"/>
    <n v="3.7037037037037037"/>
    <n v="0"/>
    <n v="0"/>
    <n v="26"/>
    <n v="96.29629629629629"/>
    <n v="27"/>
  </r>
  <r>
    <s v="civichall"/>
    <s v="civictechguide"/>
    <m/>
    <m/>
    <m/>
    <m/>
    <m/>
    <m/>
    <m/>
    <m/>
    <s v="Yes"/>
    <n v="364"/>
    <m/>
    <m/>
    <x v="0"/>
    <d v="2019-10-11T14:44:13.000"/>
    <s v="Check out the new country and city pages of the @civictechguide that they just launched! #CivicTech_x000a_https://t.co/56arTuvlfF https://t.co/pzgscoQ4Dj"/>
    <s v="https://civictechfield.wpengine.com/ https://twitter.com/johnpaulfarmer/status/1182345752225472513"/>
    <s v="wpengine.com twitter.com"/>
    <x v="15"/>
    <m/>
    <s v="http://pbs.twimg.com/profile_images/530450919695978496/r8V3K8wc_normal.png"/>
    <x v="136"/>
    <s v="https://twitter.com/#!/civichall/status/1182668231078793216"/>
    <m/>
    <m/>
    <s v="1182668231078793216"/>
    <m/>
    <b v="0"/>
    <n v="3"/>
    <s v=""/>
    <b v="1"/>
    <s v="en"/>
    <m/>
    <s v="1182345752225472513"/>
    <b v="0"/>
    <n v="1"/>
    <s v=""/>
    <s v="Twitter Web App"/>
    <b v="0"/>
    <s v="1182668231078793216"/>
    <s v="Tweet"/>
    <n v="0"/>
    <n v="0"/>
    <m/>
    <m/>
    <m/>
    <m/>
    <m/>
    <m/>
    <m/>
    <m/>
    <n v="4"/>
    <s v="2"/>
    <s v="4"/>
    <n v="0"/>
    <n v="0"/>
    <n v="0"/>
    <n v="0"/>
    <n v="0"/>
    <n v="0"/>
    <n v="16"/>
    <n v="100"/>
    <n v="16"/>
  </r>
  <r>
    <s v="civichall"/>
    <s v="civichall"/>
    <m/>
    <m/>
    <m/>
    <m/>
    <m/>
    <m/>
    <m/>
    <m/>
    <s v="No"/>
    <n v="365"/>
    <m/>
    <m/>
    <x v="1"/>
    <d v="2019-10-12T16:01:30.000"/>
    <s v="Join this two-day course on responsible and ethical data management for wider organizations. Participants will leave with a better understanding of concepts related to ethical data management, practical tools, resources, and skills. https://t.co/cB6eNn5oD1 https://t.co/hpI1yzH8wx"/>
    <s v="https://www.eventbrite.com/e/ethical-data-practices-101-tickets-73174315347"/>
    <s v="eventbrite.com"/>
    <x v="1"/>
    <s v="https://pbs.twimg.com/media/EGsJw5nWkAYfnvi.jpg"/>
    <s v="https://pbs.twimg.com/media/EGsJw5nWkAYfnvi.jpg"/>
    <x v="137"/>
    <s v="https://twitter.com/#!/civichall/status/1183050067114156032"/>
    <m/>
    <m/>
    <s v="1183050067114156032"/>
    <m/>
    <b v="0"/>
    <n v="0"/>
    <s v=""/>
    <b v="0"/>
    <s v="en"/>
    <m/>
    <s v=""/>
    <b v="0"/>
    <n v="0"/>
    <s v=""/>
    <s v="Social Media Publisher App "/>
    <b v="0"/>
    <s v="1183050067114156032"/>
    <s v="Tweet"/>
    <n v="0"/>
    <n v="0"/>
    <m/>
    <m/>
    <m/>
    <m/>
    <m/>
    <m/>
    <m/>
    <m/>
    <n v="10"/>
    <s v="2"/>
    <s v="2"/>
    <n v="3"/>
    <n v="9.090909090909092"/>
    <n v="0"/>
    <n v="0"/>
    <n v="0"/>
    <n v="0"/>
    <n v="30"/>
    <n v="90.9090909090909"/>
    <n v="33"/>
  </r>
  <r>
    <s v="civichall"/>
    <s v="civichall"/>
    <m/>
    <m/>
    <m/>
    <m/>
    <m/>
    <m/>
    <m/>
    <m/>
    <s v="No"/>
    <n v="366"/>
    <m/>
    <m/>
    <x v="1"/>
    <d v="2019-10-13T16:01:17.000"/>
    <s v="For the first time, you can respond to the census online. Responding by mail will still be an option. Get more information: https://t.co/TfbwoZn4cr _x000a_#2020Census"/>
    <s v="https://www.2020census.gov/"/>
    <s v="2020census.gov"/>
    <x v="33"/>
    <m/>
    <s v="http://pbs.twimg.com/profile_images/530450919695978496/r8V3K8wc_normal.png"/>
    <x v="138"/>
    <s v="https://twitter.com/#!/civichall/status/1183412398746673154"/>
    <m/>
    <m/>
    <s v="1183412398746673154"/>
    <m/>
    <b v="0"/>
    <n v="1"/>
    <s v=""/>
    <b v="0"/>
    <s v="en"/>
    <m/>
    <s v=""/>
    <b v="0"/>
    <n v="0"/>
    <s v=""/>
    <s v="Social Media Publisher App "/>
    <b v="0"/>
    <s v="1183412398746673154"/>
    <s v="Tweet"/>
    <n v="0"/>
    <n v="0"/>
    <m/>
    <m/>
    <m/>
    <m/>
    <m/>
    <m/>
    <m/>
    <m/>
    <n v="10"/>
    <s v="2"/>
    <s v="2"/>
    <n v="0"/>
    <n v="0"/>
    <n v="0"/>
    <n v="0"/>
    <n v="0"/>
    <n v="0"/>
    <n v="23"/>
    <n v="100"/>
    <n v="23"/>
  </r>
  <r>
    <s v="civichall"/>
    <s v="civichall"/>
    <m/>
    <m/>
    <m/>
    <m/>
    <m/>
    <m/>
    <m/>
    <m/>
    <s v="No"/>
    <n v="367"/>
    <m/>
    <m/>
    <x v="1"/>
    <d v="2019-10-14T21:01:16.000"/>
    <s v="Are you an organization that is trying to learn how to responsibly/ethically manage data? Join this 2day course to get a better understanding of concepts related to ethical data management, practical tools, resources, and skills. RSVP soon! https://t.co/cB6eNn5oD1 https://t.co/LxyvqREOnr"/>
    <s v="https://www.eventbrite.com/e/ethical-data-practices-101-tickets-73174315347"/>
    <s v="eventbrite.com"/>
    <x v="1"/>
    <s v="https://pbs.twimg.com/media/EG3hjhYW4AoZS65.jpg"/>
    <s v="https://pbs.twimg.com/media/EG3hjhYW4AoZS65.jpg"/>
    <x v="139"/>
    <s v="https://twitter.com/#!/civichall/status/1183850280921776129"/>
    <m/>
    <m/>
    <s v="1183850280921776129"/>
    <m/>
    <b v="0"/>
    <n v="0"/>
    <s v=""/>
    <b v="0"/>
    <s v="en"/>
    <m/>
    <s v=""/>
    <b v="0"/>
    <n v="0"/>
    <s v=""/>
    <s v="Social Media Publisher App "/>
    <b v="0"/>
    <s v="1183850280921776129"/>
    <s v="Tweet"/>
    <n v="0"/>
    <n v="0"/>
    <m/>
    <m/>
    <m/>
    <m/>
    <m/>
    <m/>
    <m/>
    <m/>
    <n v="10"/>
    <s v="2"/>
    <s v="2"/>
    <n v="3"/>
    <n v="7.894736842105263"/>
    <n v="0"/>
    <n v="0"/>
    <n v="0"/>
    <n v="0"/>
    <n v="35"/>
    <n v="92.10526315789474"/>
    <n v="38"/>
  </r>
  <r>
    <s v="civichall"/>
    <s v="civichall"/>
    <m/>
    <m/>
    <m/>
    <m/>
    <m/>
    <m/>
    <m/>
    <m/>
    <s v="No"/>
    <n v="368"/>
    <m/>
    <m/>
    <x v="1"/>
    <d v="2019-10-15T15:25:32.000"/>
    <s v="Thanks for the support! https://t.co/pJ43LTKvTl"/>
    <s v="https://twitter.com/MERLTech/status/1184118299518480384"/>
    <s v="twitter.com"/>
    <x v="1"/>
    <m/>
    <s v="http://pbs.twimg.com/profile_images/530450919695978496/r8V3K8wc_normal.png"/>
    <x v="140"/>
    <s v="https://twitter.com/#!/civichall/status/1184128178563866627"/>
    <m/>
    <m/>
    <s v="1184128178563866627"/>
    <m/>
    <b v="0"/>
    <n v="0"/>
    <s v=""/>
    <b v="1"/>
    <s v="en"/>
    <m/>
    <s v="1184118299518480384"/>
    <b v="0"/>
    <n v="0"/>
    <s v=""/>
    <s v="Twitter Web App"/>
    <b v="0"/>
    <s v="1184128178563866627"/>
    <s v="Tweet"/>
    <n v="0"/>
    <n v="0"/>
    <m/>
    <m/>
    <m/>
    <m/>
    <m/>
    <m/>
    <m/>
    <m/>
    <n v="10"/>
    <s v="2"/>
    <s v="2"/>
    <n v="1"/>
    <n v="25"/>
    <n v="0"/>
    <n v="0"/>
    <n v="0"/>
    <n v="0"/>
    <n v="3"/>
    <n v="75"/>
    <n v="4"/>
  </r>
  <r>
    <s v="civichall"/>
    <s v="codeforamerica"/>
    <m/>
    <m/>
    <m/>
    <m/>
    <m/>
    <m/>
    <m/>
    <m/>
    <s v="Yes"/>
    <n v="369"/>
    <m/>
    <m/>
    <x v="0"/>
    <d v="2019-10-15T15:26:21.000"/>
    <s v="RT @codeforamerica: 📢ANNOUNCEMENT📢 The deadline to submit session proposals for the 2020 #CfASummit has been extended to this Friday, Octob…"/>
    <m/>
    <m/>
    <x v="34"/>
    <m/>
    <s v="http://pbs.twimg.com/profile_images/530450919695978496/r8V3K8wc_normal.png"/>
    <x v="141"/>
    <s v="https://twitter.com/#!/civichall/status/1184128386085593088"/>
    <m/>
    <m/>
    <s v="1184128386085593088"/>
    <m/>
    <b v="0"/>
    <n v="0"/>
    <s v=""/>
    <b v="0"/>
    <s v="en"/>
    <m/>
    <s v=""/>
    <b v="0"/>
    <n v="10"/>
    <s v="1183799152318263296"/>
    <s v="Twitter Web App"/>
    <b v="0"/>
    <s v="1183799152318263296"/>
    <s v="Tweet"/>
    <n v="0"/>
    <n v="0"/>
    <m/>
    <m/>
    <m/>
    <m/>
    <m/>
    <m/>
    <m/>
    <m/>
    <n v="2"/>
    <s v="2"/>
    <s v="4"/>
    <n v="0"/>
    <n v="0"/>
    <n v="0"/>
    <n v="0"/>
    <n v="0"/>
    <n v="0"/>
    <n v="20"/>
    <n v="100"/>
    <n v="20"/>
  </r>
  <r>
    <s v="civichall"/>
    <s v="civichall"/>
    <m/>
    <m/>
    <m/>
    <m/>
    <m/>
    <m/>
    <m/>
    <m/>
    <s v="No"/>
    <n v="370"/>
    <m/>
    <m/>
    <x v="1"/>
    <d v="2019-10-15T16:01:59.000"/>
    <s v="A civic tech acquisition; social media news consumers; and more on the latest edition of #FirstPost, a digest of news and analysis of the #CivicTech world._x000a_https://t.co/EYYBPF39PW https://t.co/VmMgKN5ijR"/>
    <s v="https://civichall.org/civicist/natural-advantages/"/>
    <s v="civichall.org"/>
    <x v="32"/>
    <s v="https://pbs.twimg.com/media/EG7mpM8XYAIxmsq.jpg"/>
    <s v="https://pbs.twimg.com/media/EG7mpM8XYAIxmsq.jpg"/>
    <x v="142"/>
    <s v="https://twitter.com/#!/civichall/status/1184137351724974082"/>
    <m/>
    <m/>
    <s v="1184137351724974082"/>
    <m/>
    <b v="0"/>
    <n v="2"/>
    <s v=""/>
    <b v="0"/>
    <s v="en"/>
    <m/>
    <s v=""/>
    <b v="0"/>
    <n v="3"/>
    <s v=""/>
    <s v="Social Media Publisher App "/>
    <b v="0"/>
    <s v="1184137351724974082"/>
    <s v="Tweet"/>
    <n v="0"/>
    <n v="0"/>
    <m/>
    <m/>
    <m/>
    <m/>
    <m/>
    <m/>
    <m/>
    <m/>
    <n v="10"/>
    <s v="2"/>
    <s v="2"/>
    <n v="0"/>
    <n v="0"/>
    <n v="0"/>
    <n v="0"/>
    <n v="0"/>
    <n v="0"/>
    <n v="26"/>
    <n v="100"/>
    <n v="26"/>
  </r>
  <r>
    <s v="civichall"/>
    <s v="civichall"/>
    <m/>
    <m/>
    <m/>
    <m/>
    <m/>
    <m/>
    <m/>
    <m/>
    <s v="No"/>
    <n v="371"/>
    <m/>
    <m/>
    <x v="1"/>
    <d v="2019-10-15T16:02:54.000"/>
    <s v="Join us on 10/24 as we ask questions like “who should be making the rules?” on platform regulation. RSVP as tickets are selling fast!_x000a_https://t.co/TTysxlFl1p https://t.co/ndpkj5L6TJ"/>
    <s v="https://www.eventbrite.com/e/who-should-make-the-rules-the-question-of-platform-regulation-tickets-75178199017"/>
    <s v="eventbrite.com"/>
    <x v="1"/>
    <s v="https://pbs.twimg.com/media/EG7m2jZWkAE_4cn.jpg"/>
    <s v="https://pbs.twimg.com/media/EG7m2jZWkAE_4cn.jpg"/>
    <x v="143"/>
    <s v="https://twitter.com/#!/civichall/status/1184137580671066114"/>
    <m/>
    <m/>
    <s v="1184137580671066114"/>
    <m/>
    <b v="0"/>
    <n v="0"/>
    <s v=""/>
    <b v="0"/>
    <s v="en"/>
    <m/>
    <s v=""/>
    <b v="0"/>
    <n v="0"/>
    <s v=""/>
    <s v="Social Media Publisher App "/>
    <b v="0"/>
    <s v="1184137580671066114"/>
    <s v="Tweet"/>
    <n v="0"/>
    <n v="0"/>
    <m/>
    <m/>
    <m/>
    <m/>
    <m/>
    <m/>
    <m/>
    <m/>
    <n v="10"/>
    <s v="2"/>
    <s v="2"/>
    <n v="2"/>
    <n v="8"/>
    <n v="0"/>
    <n v="0"/>
    <n v="0"/>
    <n v="0"/>
    <n v="23"/>
    <n v="92"/>
    <n v="25"/>
  </r>
  <r>
    <s v="civichall"/>
    <s v="civichall"/>
    <m/>
    <m/>
    <m/>
    <m/>
    <m/>
    <m/>
    <m/>
    <m/>
    <s v="No"/>
    <n v="372"/>
    <m/>
    <m/>
    <x v="1"/>
    <d v="2019-10-16T21:01:30.000"/>
    <s v="Ethical data management for non-profits and mission driven organizations. Come take this in-depth course on how to responsibly and ethically manage data. RSVP soon as tickets are limited!_x000a_https://t.co/cB6eNn5oD1 https://t.co/RZkYO0jsy5"/>
    <s v="https://www.eventbrite.com/e/ethical-data-practices-101-tickets-73174315347"/>
    <s v="eventbrite.com"/>
    <x v="1"/>
    <s v="https://pbs.twimg.com/media/EHB0ydGWsAMQRdH.jpg"/>
    <s v="https://pbs.twimg.com/media/EHB0ydGWsAMQRdH.jpg"/>
    <x v="144"/>
    <s v="https://twitter.com/#!/civichall/status/1184575115524222978"/>
    <m/>
    <m/>
    <s v="1184575115524222978"/>
    <m/>
    <b v="0"/>
    <n v="1"/>
    <s v=""/>
    <b v="0"/>
    <s v="en"/>
    <m/>
    <s v=""/>
    <b v="0"/>
    <n v="1"/>
    <s v=""/>
    <s v="Social Media Publisher App "/>
    <b v="0"/>
    <s v="1184575115524222978"/>
    <s v="Tweet"/>
    <n v="0"/>
    <n v="0"/>
    <m/>
    <m/>
    <m/>
    <m/>
    <m/>
    <m/>
    <m/>
    <m/>
    <n v="10"/>
    <s v="2"/>
    <s v="2"/>
    <n v="2"/>
    <n v="6.666666666666667"/>
    <n v="1"/>
    <n v="3.3333333333333335"/>
    <n v="0"/>
    <n v="0"/>
    <n v="27"/>
    <n v="90"/>
    <n v="30"/>
  </r>
  <r>
    <s v="civichall"/>
    <s v="aschrock"/>
    <m/>
    <m/>
    <m/>
    <m/>
    <m/>
    <m/>
    <m/>
    <m/>
    <s v="Yes"/>
    <n v="373"/>
    <m/>
    <m/>
    <x v="0"/>
    <d v="2019-10-17T14:49:00.000"/>
    <s v="If you haven't read @aschrock's latest piece for #Civicist, then make sure to check it out! https://t.co/BEPui0sX6D"/>
    <s v="https://twitter.com/aschrock/status/1184841161828995073"/>
    <s v="twitter.com"/>
    <x v="35"/>
    <m/>
    <s v="http://pbs.twimg.com/profile_images/530450919695978496/r8V3K8wc_normal.png"/>
    <x v="145"/>
    <s v="https://twitter.com/#!/civichall/status/1184843762373136389"/>
    <m/>
    <m/>
    <s v="1184843762373136389"/>
    <m/>
    <b v="0"/>
    <n v="0"/>
    <s v=""/>
    <b v="1"/>
    <s v="en"/>
    <m/>
    <s v="1184841161828995073"/>
    <b v="0"/>
    <n v="1"/>
    <s v=""/>
    <s v="Twitter Web App"/>
    <b v="0"/>
    <s v="1184843762373136389"/>
    <s v="Tweet"/>
    <n v="0"/>
    <n v="0"/>
    <m/>
    <m/>
    <m/>
    <m/>
    <m/>
    <m/>
    <m/>
    <m/>
    <n v="1"/>
    <s v="2"/>
    <s v="4"/>
    <n v="0"/>
    <n v="0"/>
    <n v="0"/>
    <n v="0"/>
    <n v="0"/>
    <n v="0"/>
    <n v="16"/>
    <n v="100"/>
    <n v="16"/>
  </r>
  <r>
    <s v="civichall"/>
    <s v="civichall"/>
    <m/>
    <m/>
    <m/>
    <m/>
    <m/>
    <m/>
    <m/>
    <m/>
    <s v="No"/>
    <n v="374"/>
    <m/>
    <m/>
    <x v="1"/>
    <d v="2019-10-17T16:30:33.000"/>
    <s v="Code for America at 10; a new civic idea for employers; and more on the latest edition of the #FirstPost, a digest of news and analysis of the #CivicTech world._x000a_https://t.co/tW1Nn9AyAd https://t.co/rSPH44eXui"/>
    <s v="https://civichall.org/civicist/big-picture-thinking/"/>
    <s v="civichall.org"/>
    <x v="32"/>
    <s v="https://pbs.twimg.com/media/EHGAXEIW4AI5OgJ.jpg"/>
    <s v="https://pbs.twimg.com/media/EHGAXEIW4AI5OgJ.jpg"/>
    <x v="146"/>
    <s v="https://twitter.com/#!/civichall/status/1184869314509393920"/>
    <m/>
    <m/>
    <s v="1184869314509393920"/>
    <m/>
    <b v="0"/>
    <n v="0"/>
    <s v=""/>
    <b v="0"/>
    <s v="en"/>
    <m/>
    <s v=""/>
    <b v="0"/>
    <n v="0"/>
    <s v=""/>
    <s v="Social Media Publisher App "/>
    <b v="0"/>
    <s v="1184869314509393920"/>
    <s v="Tweet"/>
    <n v="0"/>
    <n v="0"/>
    <m/>
    <m/>
    <m/>
    <m/>
    <m/>
    <m/>
    <m/>
    <m/>
    <n v="10"/>
    <s v="2"/>
    <s v="2"/>
    <n v="0"/>
    <n v="0"/>
    <n v="0"/>
    <n v="0"/>
    <n v="0"/>
    <n v="0"/>
    <n v="30"/>
    <n v="100"/>
    <n v="30"/>
  </r>
  <r>
    <s v="civichall"/>
    <s v="civictechguide"/>
    <m/>
    <m/>
    <m/>
    <m/>
    <m/>
    <m/>
    <m/>
    <m/>
    <s v="Yes"/>
    <n v="375"/>
    <m/>
    <m/>
    <x v="0"/>
    <d v="2019-10-17T17:30:55.000"/>
    <s v="RT @civictechguide: Take a look at the remodeled Civic Tech Graveyard, where you can pay your respects to 50 projects that are no longer wi…"/>
    <m/>
    <m/>
    <x v="1"/>
    <m/>
    <s v="http://pbs.twimg.com/profile_images/530450919695978496/r8V3K8wc_normal.png"/>
    <x v="147"/>
    <s v="https://twitter.com/#!/civichall/status/1184884509705228288"/>
    <m/>
    <m/>
    <s v="1184884509705228288"/>
    <m/>
    <b v="0"/>
    <n v="0"/>
    <s v=""/>
    <b v="0"/>
    <s v="en"/>
    <m/>
    <s v=""/>
    <b v="0"/>
    <n v="4"/>
    <s v="1184408478091304960"/>
    <s v="Twitter Web App"/>
    <b v="0"/>
    <s v="1184408478091304960"/>
    <s v="Tweet"/>
    <n v="0"/>
    <n v="0"/>
    <m/>
    <m/>
    <m/>
    <m/>
    <m/>
    <m/>
    <m/>
    <m/>
    <n v="4"/>
    <s v="2"/>
    <s v="4"/>
    <n v="0"/>
    <n v="0"/>
    <n v="0"/>
    <n v="0"/>
    <n v="0"/>
    <n v="0"/>
    <n v="25"/>
    <n v="100"/>
    <n v="25"/>
  </r>
  <r>
    <s v="civictechguide"/>
    <s v="civichall"/>
    <m/>
    <m/>
    <m/>
    <m/>
    <m/>
    <m/>
    <m/>
    <m/>
    <s v="Yes"/>
    <n v="376"/>
    <m/>
    <m/>
    <x v="0"/>
    <d v="2019-10-10T12:38:43.000"/>
    <s v="Our first city page is 🗽 New York City, curated by @CivicHall: https://t.co/UQzfIeuFSN"/>
    <s v="https://civictech.guide/nyc/"/>
    <s v="civictech.guide"/>
    <x v="1"/>
    <m/>
    <s v="http://pbs.twimg.com/profile_images/1173635469374033922/fSq7Eh-H_normal.jpg"/>
    <x v="148"/>
    <s v="https://twitter.com/#!/civictechguide/status/1182274257260351488"/>
    <m/>
    <m/>
    <s v="1182274257260351488"/>
    <s v="1182274255242891265"/>
    <b v="0"/>
    <n v="6"/>
    <s v="960940917791305730"/>
    <b v="0"/>
    <s v="en"/>
    <m/>
    <s v=""/>
    <b v="0"/>
    <n v="5"/>
    <s v=""/>
    <s v="Twitter Web App"/>
    <b v="0"/>
    <s v="1182274255242891265"/>
    <s v="Tweet"/>
    <n v="0"/>
    <n v="0"/>
    <m/>
    <m/>
    <m/>
    <m/>
    <m/>
    <m/>
    <m/>
    <m/>
    <n v="2"/>
    <s v="4"/>
    <s v="2"/>
    <n v="0"/>
    <n v="0"/>
    <n v="0"/>
    <n v="0"/>
    <n v="0"/>
    <n v="0"/>
    <n v="11"/>
    <n v="100"/>
    <n v="11"/>
  </r>
  <r>
    <s v="civictechguide"/>
    <s v="civichall"/>
    <m/>
    <m/>
    <m/>
    <m/>
    <m/>
    <m/>
    <m/>
    <m/>
    <s v="Yes"/>
    <n v="377"/>
    <m/>
    <m/>
    <x v="0"/>
    <d v="2019-10-15T16:39:40.000"/>
    <s v="RT @CivicHall: A civic tech acquisition; social media news consumers; and more on the latest edition of #FirstPost, a digest of news and an…"/>
    <m/>
    <m/>
    <x v="28"/>
    <m/>
    <s v="http://pbs.twimg.com/profile_images/1173635469374033922/fSq7Eh-H_normal.jpg"/>
    <x v="149"/>
    <s v="https://twitter.com/#!/civictechguide/status/1184146836275302400"/>
    <m/>
    <m/>
    <s v="1184146836275302400"/>
    <m/>
    <b v="0"/>
    <n v="0"/>
    <s v=""/>
    <b v="0"/>
    <s v="en"/>
    <m/>
    <s v=""/>
    <b v="0"/>
    <n v="3"/>
    <s v="1184137351724974082"/>
    <s v="Twitter Web App"/>
    <b v="0"/>
    <s v="1184137351724974082"/>
    <s v="Tweet"/>
    <n v="0"/>
    <n v="0"/>
    <m/>
    <m/>
    <m/>
    <m/>
    <m/>
    <m/>
    <m/>
    <m/>
    <n v="2"/>
    <s v="4"/>
    <s v="2"/>
    <n v="0"/>
    <n v="0"/>
    <n v="0"/>
    <n v="0"/>
    <n v="0"/>
    <n v="0"/>
    <n v="24"/>
    <n v="100"/>
    <n v="24"/>
  </r>
  <r>
    <s v="codeforamerica"/>
    <s v="codeforamerica"/>
    <m/>
    <m/>
    <m/>
    <m/>
    <m/>
    <m/>
    <m/>
    <m/>
    <s v="No"/>
    <n v="379"/>
    <m/>
    <m/>
    <x v="1"/>
    <d v="2019-10-14T17:38:06.000"/>
    <s v="📢ANNOUNCEMENT📢 The deadline to submit session proposals for the 2020 #CfASummit has been extended to this Friday, October 18! Learn more and submit your ideas today: https://t.co/O8VYhtBXp8"/>
    <s v="https://okt.to/32pyqf"/>
    <s v="okt.to"/>
    <x v="34"/>
    <m/>
    <s v="http://pbs.twimg.com/profile_images/615534833645678592/iAO_Lytr_normal.jpg"/>
    <x v="150"/>
    <s v="https://twitter.com/#!/codeforamerica/status/1183799152318263296"/>
    <m/>
    <m/>
    <s v="1183799152318263296"/>
    <m/>
    <b v="0"/>
    <n v="8"/>
    <s v=""/>
    <b v="0"/>
    <s v="en"/>
    <m/>
    <s v=""/>
    <b v="0"/>
    <n v="10"/>
    <s v=""/>
    <s v="Oktopost"/>
    <b v="0"/>
    <s v="1183799152318263296"/>
    <s v="Retweet"/>
    <n v="0"/>
    <n v="0"/>
    <m/>
    <m/>
    <m/>
    <m/>
    <m/>
    <m/>
    <m/>
    <m/>
    <n v="1"/>
    <s v="4"/>
    <s v="4"/>
    <n v="0"/>
    <n v="0"/>
    <n v="0"/>
    <n v="0"/>
    <n v="0"/>
    <n v="0"/>
    <n v="26"/>
    <n v="100"/>
    <n v="26"/>
  </r>
  <r>
    <s v="civictechguide"/>
    <s v="codeforamerica"/>
    <m/>
    <m/>
    <m/>
    <m/>
    <m/>
    <m/>
    <m/>
    <m/>
    <s v="No"/>
    <n v="380"/>
    <m/>
    <m/>
    <x v="0"/>
    <d v="2019-10-17T17:42:33.000"/>
    <s v="We're lucky to have @aschrock chronicling the first ten years of @codeforamerica. To many more! https://t.co/jlzMbBN5fk"/>
    <s v="https://civichall.org/civicist/code-america-10-reflections-decade-tech-driven-engagement/"/>
    <s v="civichall.org"/>
    <x v="1"/>
    <m/>
    <s v="http://pbs.twimg.com/profile_images/1173635469374033922/fSq7Eh-H_normal.jpg"/>
    <x v="151"/>
    <s v="https://twitter.com/#!/civictechguide/status/1184887435714535424"/>
    <m/>
    <m/>
    <s v="1184887435714535424"/>
    <m/>
    <b v="0"/>
    <n v="1"/>
    <s v=""/>
    <b v="0"/>
    <s v="en"/>
    <m/>
    <s v=""/>
    <b v="0"/>
    <n v="0"/>
    <s v=""/>
    <s v="Twitter Web App"/>
    <b v="0"/>
    <s v="1184887435714535424"/>
    <s v="Tweet"/>
    <n v="0"/>
    <n v="0"/>
    <m/>
    <m/>
    <m/>
    <m/>
    <m/>
    <m/>
    <m/>
    <m/>
    <n v="1"/>
    <s v="4"/>
    <s v="4"/>
    <m/>
    <m/>
    <m/>
    <m/>
    <m/>
    <m/>
    <m/>
    <m/>
    <m/>
  </r>
  <r>
    <s v="civictechguide"/>
    <s v="civictechguide"/>
    <m/>
    <m/>
    <m/>
    <m/>
    <m/>
    <m/>
    <m/>
    <m/>
    <s v="No"/>
    <n v="382"/>
    <m/>
    <m/>
    <x v="1"/>
    <d v="2019-10-16T09:59:21.000"/>
    <s v="Take a look at the remodeled Civic Tech Graveyard, where you can pay your respects to 50 projects that are no longer with us 👻⚰️🧟  and find some background reading: https://t.co/oikbvgyMbo"/>
    <s v="https://civictech.guide/graveyard/"/>
    <s v="civictech.guide"/>
    <x v="1"/>
    <m/>
    <s v="http://pbs.twimg.com/profile_images/1173635469374033922/fSq7Eh-H_normal.jpg"/>
    <x v="152"/>
    <s v="https://twitter.com/#!/civictechguide/status/1184408478091304960"/>
    <m/>
    <m/>
    <s v="1184408478091304960"/>
    <m/>
    <b v="0"/>
    <n v="14"/>
    <s v=""/>
    <b v="0"/>
    <s v="en"/>
    <m/>
    <s v=""/>
    <b v="0"/>
    <n v="4"/>
    <s v=""/>
    <s v="Twitter Web App"/>
    <b v="0"/>
    <s v="1184408478091304960"/>
    <s v="Retweet"/>
    <n v="0"/>
    <n v="0"/>
    <m/>
    <m/>
    <m/>
    <m/>
    <m/>
    <m/>
    <m/>
    <m/>
    <n v="1"/>
    <s v="4"/>
    <s v="4"/>
    <n v="0"/>
    <n v="0"/>
    <n v="0"/>
    <n v="0"/>
    <n v="0"/>
    <n v="0"/>
    <n v="29"/>
    <n v="100"/>
    <n v="29"/>
  </r>
  <r>
    <s v="colinmegill"/>
    <s v="petermacleod"/>
    <m/>
    <m/>
    <m/>
    <m/>
    <m/>
    <m/>
    <m/>
    <m/>
    <s v="Yes"/>
    <n v="383"/>
    <m/>
    <m/>
    <x v="2"/>
    <d v="2019-10-17T18:32:11.000"/>
    <s v="@petermacleod All you have to do is occupy Parliament for a few weeks, the results get taken more seriously 🙂 Taiwan as exception proves rule..._x000a__x000a_My most recent thoughts here:_x000a__x000a_https://t.co/YRC1fTOLrk"/>
    <s v="https://civichall.org/civicist/beyond-flatland-machine-learning-end-two-party-binary/"/>
    <s v="civichall.org"/>
    <x v="1"/>
    <m/>
    <s v="http://pbs.twimg.com/profile_images/1147767679706685443/dkKl8pSE_normal.png"/>
    <x v="153"/>
    <s v="https://twitter.com/#!/colinmegill/status/1184899928373547008"/>
    <m/>
    <m/>
    <s v="1184899928373547008"/>
    <s v="1184898971602427905"/>
    <b v="0"/>
    <n v="1"/>
    <s v="21303638"/>
    <b v="0"/>
    <s v="en"/>
    <m/>
    <s v=""/>
    <b v="0"/>
    <n v="1"/>
    <s v=""/>
    <s v="Twitter Web App"/>
    <b v="0"/>
    <s v="1184898971602427905"/>
    <s v="Tweet"/>
    <n v="0"/>
    <n v="0"/>
    <m/>
    <m/>
    <m/>
    <m/>
    <m/>
    <m/>
    <m/>
    <m/>
    <n v="1"/>
    <s v="14"/>
    <s v="14"/>
    <n v="1"/>
    <n v="3.4482758620689653"/>
    <n v="0"/>
    <n v="0"/>
    <n v="0"/>
    <n v="0"/>
    <n v="28"/>
    <n v="96.55172413793103"/>
    <n v="29"/>
  </r>
  <r>
    <s v="petermacleod"/>
    <s v="colinmegill"/>
    <m/>
    <m/>
    <m/>
    <m/>
    <m/>
    <m/>
    <m/>
    <m/>
    <s v="Yes"/>
    <n v="384"/>
    <m/>
    <m/>
    <x v="0"/>
    <d v="2019-10-17T18:46:52.000"/>
    <s v="RT @colinmegill: @petermacleod All you have to do is occupy Parliament for a few weeks, the results get taken more seriously 🙂 Taiwan as ex…"/>
    <m/>
    <m/>
    <x v="1"/>
    <m/>
    <s v="http://pbs.twimg.com/profile_images/678017441063112704/oB2UjduW_normal.jpg"/>
    <x v="154"/>
    <s v="https://twitter.com/#!/petermacleod/status/1184903620174798852"/>
    <m/>
    <m/>
    <s v="1184903620174798852"/>
    <m/>
    <b v="0"/>
    <n v="0"/>
    <s v=""/>
    <b v="0"/>
    <s v="en"/>
    <m/>
    <s v=""/>
    <b v="0"/>
    <n v="1"/>
    <s v="1184899928373547008"/>
    <s v="Twitter for iPhone"/>
    <b v="0"/>
    <s v="1184899928373547008"/>
    <s v="Tweet"/>
    <n v="0"/>
    <n v="0"/>
    <m/>
    <m/>
    <m/>
    <m/>
    <m/>
    <m/>
    <m/>
    <m/>
    <n v="1"/>
    <s v="14"/>
    <s v="14"/>
    <n v="0"/>
    <n v="0"/>
    <n v="0"/>
    <n v="0"/>
    <n v="0"/>
    <n v="0"/>
    <n v="24"/>
    <n v="100"/>
    <n v="24"/>
  </r>
  <r>
    <s v="alexisgoldstein"/>
    <s v="strikedebt"/>
    <m/>
    <m/>
    <m/>
    <m/>
    <m/>
    <m/>
    <m/>
    <m/>
    <s v="No"/>
    <n v="385"/>
    <m/>
    <m/>
    <x v="0"/>
    <d v="2019-10-17T22:02:21.000"/>
    <s v="@RepJayapal @SenSherrodBrown @ewarren @SenWarren Organizing by @0debtzone @strikedebt is what brought us to this moment. Former students of #4profits who found each other, fought together, mass submitted borrower defense applications. Many of them are still awaiting debt cancellation. We owe them.  https://t.co/NlBCJEfLis"/>
    <s v="https://civichall.org/civicist/what-the-dept-of-education-should-have-done-years-ago/"/>
    <s v="civichall.org"/>
    <x v="36"/>
    <m/>
    <s v="http://pbs.twimg.com/profile_images/1128767017736130560/4yUSWyWv_normal.jpg"/>
    <x v="155"/>
    <s v="https://twitter.com/#!/alexisgoldstein/status/1184952818567929856"/>
    <m/>
    <m/>
    <s v="1184952818567929856"/>
    <s v="1184952229477912576"/>
    <b v="0"/>
    <n v="5"/>
    <s v="19519071"/>
    <b v="0"/>
    <s v="en"/>
    <m/>
    <s v=""/>
    <b v="0"/>
    <n v="1"/>
    <s v=""/>
    <s v="Twitter Web App"/>
    <b v="0"/>
    <s v="1184952229477912576"/>
    <s v="Tweet"/>
    <n v="0"/>
    <n v="0"/>
    <m/>
    <m/>
    <m/>
    <m/>
    <m/>
    <m/>
    <m/>
    <m/>
    <n v="1"/>
    <s v="8"/>
    <s v="8"/>
    <m/>
    <m/>
    <m/>
    <m/>
    <m/>
    <m/>
    <m/>
    <m/>
    <m/>
  </r>
  <r>
    <s v="0debtzone"/>
    <s v="strikedebt"/>
    <m/>
    <m/>
    <m/>
    <m/>
    <m/>
    <m/>
    <m/>
    <m/>
    <s v="No"/>
    <n v="386"/>
    <m/>
    <m/>
    <x v="0"/>
    <d v="2019-10-17T22:07:13.000"/>
    <s v="RT @alexisgoldstein: @RepJayapal @SenSherrodBrown @ewarren @SenWarren Organizing by @0debtzone @strikedebt is what brought us to this momen…"/>
    <m/>
    <m/>
    <x v="1"/>
    <m/>
    <s v="http://pbs.twimg.com/profile_images/1139466739425652736/lR8lBfbA_normal.png"/>
    <x v="156"/>
    <s v="https://twitter.com/#!/0debtzone/status/1184954040695713793"/>
    <m/>
    <m/>
    <s v="1184954040695713793"/>
    <m/>
    <b v="0"/>
    <n v="0"/>
    <s v=""/>
    <b v="0"/>
    <s v="en"/>
    <m/>
    <s v=""/>
    <b v="0"/>
    <n v="1"/>
    <s v="1184952818567929856"/>
    <s v="Twitter Web App"/>
    <b v="0"/>
    <s v="1184952818567929856"/>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0">
    <i>
      <x v="1"/>
    </i>
    <i r="1">
      <x v="6"/>
    </i>
    <i r="2">
      <x v="158"/>
    </i>
    <i r="3">
      <x v="20"/>
    </i>
    <i r="1">
      <x v="7"/>
    </i>
    <i r="2">
      <x v="205"/>
    </i>
    <i r="3">
      <x v="15"/>
    </i>
    <i r="1">
      <x v="8"/>
    </i>
    <i r="2">
      <x v="231"/>
    </i>
    <i r="3">
      <x v="5"/>
    </i>
    <i r="1">
      <x v="9"/>
    </i>
    <i r="2">
      <x v="270"/>
    </i>
    <i r="3">
      <x v="22"/>
    </i>
    <i r="1">
      <x v="10"/>
    </i>
    <i r="2">
      <x v="278"/>
    </i>
    <i r="3">
      <x v="13"/>
    </i>
    <i r="3">
      <x v="14"/>
    </i>
    <i r="3">
      <x v="17"/>
    </i>
    <i r="3">
      <x v="18"/>
    </i>
    <i r="3">
      <x v="20"/>
    </i>
    <i r="3">
      <x v="22"/>
    </i>
    <i r="3">
      <x v="23"/>
    </i>
    <i r="3">
      <x v="24"/>
    </i>
    <i r="2">
      <x v="279"/>
    </i>
    <i r="3">
      <x v="3"/>
    </i>
    <i r="3">
      <x v="10"/>
    </i>
    <i r="3">
      <x v="14"/>
    </i>
    <i r="3">
      <x v="16"/>
    </i>
    <i r="3">
      <x v="17"/>
    </i>
    <i r="2">
      <x v="280"/>
    </i>
    <i r="3">
      <x v="1"/>
    </i>
    <i r="3">
      <x v="3"/>
    </i>
    <i r="3">
      <x v="4"/>
    </i>
    <i r="3">
      <x v="16"/>
    </i>
    <i r="3">
      <x v="19"/>
    </i>
    <i r="3">
      <x v="21"/>
    </i>
    <i r="2">
      <x v="281"/>
    </i>
    <i r="3">
      <x v="1"/>
    </i>
    <i r="3">
      <x v="4"/>
    </i>
    <i r="3">
      <x v="7"/>
    </i>
    <i r="3">
      <x v="10"/>
    </i>
    <i r="3">
      <x v="13"/>
    </i>
    <i r="3">
      <x v="15"/>
    </i>
    <i r="3">
      <x v="17"/>
    </i>
    <i r="3">
      <x v="18"/>
    </i>
    <i r="3">
      <x v="23"/>
    </i>
    <i r="2">
      <x v="282"/>
    </i>
    <i r="3">
      <x v="4"/>
    </i>
    <i r="3">
      <x v="13"/>
    </i>
    <i r="2">
      <x v="283"/>
    </i>
    <i r="3">
      <x v="1"/>
    </i>
    <i r="3">
      <x v="4"/>
    </i>
    <i r="3">
      <x v="7"/>
    </i>
    <i r="3">
      <x v="17"/>
    </i>
    <i r="2">
      <x v="284"/>
    </i>
    <i r="3">
      <x v="13"/>
    </i>
    <i r="3">
      <x v="16"/>
    </i>
    <i r="3">
      <x v="17"/>
    </i>
    <i r="3">
      <x v="18"/>
    </i>
    <i r="3">
      <x v="19"/>
    </i>
    <i r="3">
      <x v="20"/>
    </i>
    <i r="3">
      <x v="21"/>
    </i>
    <i r="3">
      <x v="22"/>
    </i>
    <i r="3">
      <x v="23"/>
    </i>
    <i r="3">
      <x v="24"/>
    </i>
    <i r="2">
      <x v="285"/>
    </i>
    <i r="3">
      <x v="1"/>
    </i>
    <i r="3">
      <x v="2"/>
    </i>
    <i r="3">
      <x v="12"/>
    </i>
    <i r="3">
      <x v="15"/>
    </i>
    <i r="3">
      <x v="16"/>
    </i>
    <i r="3">
      <x v="17"/>
    </i>
    <i r="3">
      <x v="21"/>
    </i>
    <i r="3">
      <x v="22"/>
    </i>
    <i r="2">
      <x v="286"/>
    </i>
    <i r="3">
      <x v="7"/>
    </i>
    <i r="3">
      <x v="17"/>
    </i>
    <i r="3">
      <x v="18"/>
    </i>
    <i r="3">
      <x v="22"/>
    </i>
    <i r="3">
      <x v="24"/>
    </i>
    <i r="2">
      <x v="287"/>
    </i>
    <i r="3">
      <x v="7"/>
    </i>
    <i r="3">
      <x v="17"/>
    </i>
    <i r="3">
      <x v="20"/>
    </i>
    <i r="3">
      <x v="22"/>
    </i>
    <i r="2">
      <x v="288"/>
    </i>
    <i r="3">
      <x v="17"/>
    </i>
    <i r="3">
      <x v="18"/>
    </i>
    <i r="3">
      <x v="20"/>
    </i>
    <i r="3">
      <x v="22"/>
    </i>
    <i r="2">
      <x v="289"/>
    </i>
    <i r="3">
      <x v="4"/>
    </i>
    <i r="3">
      <x v="8"/>
    </i>
    <i r="3">
      <x v="12"/>
    </i>
    <i r="3">
      <x v="13"/>
    </i>
    <i r="3">
      <x v="14"/>
    </i>
    <i r="3">
      <x v="15"/>
    </i>
    <i r="3">
      <x v="16"/>
    </i>
    <i r="3">
      <x v="17"/>
    </i>
    <i r="3">
      <x v="19"/>
    </i>
    <i r="3">
      <x v="21"/>
    </i>
    <i r="3">
      <x v="22"/>
    </i>
    <i r="2">
      <x v="290"/>
    </i>
    <i r="3">
      <x v="10"/>
    </i>
    <i r="3">
      <x v="16"/>
    </i>
    <i r="3">
      <x v="17"/>
    </i>
    <i r="3">
      <x v="20"/>
    </i>
    <i r="3">
      <x v="21"/>
    </i>
    <i r="3">
      <x v="22"/>
    </i>
    <i r="3">
      <x v="24"/>
    </i>
    <i r="2">
      <x v="291"/>
    </i>
    <i r="3">
      <x v="13"/>
    </i>
    <i r="3">
      <x v="14"/>
    </i>
    <i r="3">
      <x v="15"/>
    </i>
    <i r="3">
      <x v="16"/>
    </i>
    <i r="3">
      <x v="17"/>
    </i>
    <i r="3">
      <x v="18"/>
    </i>
    <i r="3">
      <x v="19"/>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7">
        <i x="33" s="1"/>
        <i x="36" s="1"/>
        <i x="29" s="1"/>
        <i x="31" s="1"/>
        <i x="4" s="1"/>
        <i x="26" s="1"/>
        <i x="25" s="1"/>
        <i x="16" s="1"/>
        <i x="34" s="1"/>
        <i x="2" s="1"/>
        <i x="27" s="1"/>
        <i x="20" s="1"/>
        <i x="35" s="1"/>
        <i x="15" s="1"/>
        <i x="12" s="1"/>
        <i x="8" s="1"/>
        <i x="0" s="1"/>
        <i x="28" s="1"/>
        <i x="32" s="1"/>
        <i x="30" s="1"/>
        <i x="11" s="1"/>
        <i x="21" s="1"/>
        <i x="10" s="1"/>
        <i x="14" s="1"/>
        <i x="3" s="1"/>
        <i x="22" s="1"/>
        <i x="5" s="1"/>
        <i x="23" s="1"/>
        <i x="13" s="1"/>
        <i x="17" s="1"/>
        <i x="24" s="1"/>
        <i x="9" s="1"/>
        <i x="18" s="1"/>
        <i x="19"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6" totalsRowShown="0" headerRowDxfId="496" dataDxfId="495">
  <autoFilter ref="A2:BL39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08" totalsRowShown="0" headerRowDxfId="141" dataDxfId="140">
  <autoFilter ref="A1:G80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7" totalsRowShown="0" headerRowDxfId="443" dataDxfId="442">
  <autoFilter ref="A2:BS21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62" totalsRowShown="0" headerRowDxfId="132" dataDxfId="131">
  <autoFilter ref="A1:L76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59" totalsRowShown="0" headerRowDxfId="64" dataDxfId="63">
  <autoFilter ref="A2:BL1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6" totalsRowShown="0" headerRowDxfId="397" dataDxfId="396">
  <autoFilter ref="A1:C21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5mMzb39jFQI" TargetMode="External" /><Relationship Id="rId2" Type="http://schemas.openxmlformats.org/officeDocument/2006/relationships/hyperlink" Target="https://www.youtube.com/watch?v=5mMzb39jFQI" TargetMode="External" /><Relationship Id="rId3" Type="http://schemas.openxmlformats.org/officeDocument/2006/relationships/hyperlink" Target="https://www.youtube.com/watch?v=5mMzb39jFQI" TargetMode="External" /><Relationship Id="rId4" Type="http://schemas.openxmlformats.org/officeDocument/2006/relationships/hyperlink" Target="https://www.youtube.com/watch?v=5mMzb39jFQI" TargetMode="External" /><Relationship Id="rId5" Type="http://schemas.openxmlformats.org/officeDocument/2006/relationships/hyperlink" Target="https://www.youtube.com/watch?v=5mMzb39jFQI" TargetMode="External" /><Relationship Id="rId6" Type="http://schemas.openxmlformats.org/officeDocument/2006/relationships/hyperlink" Target="https://www.youtube.com/watch?v=5mMzb39jFQI" TargetMode="External" /><Relationship Id="rId7" Type="http://schemas.openxmlformats.org/officeDocument/2006/relationships/hyperlink" Target="https://www.youtube.com/watch?v=5mMzb39jFQI" TargetMode="External" /><Relationship Id="rId8" Type="http://schemas.openxmlformats.org/officeDocument/2006/relationships/hyperlink" Target="https://www.youtube.com/watch?v=5mMzb39jFQI" TargetMode="External" /><Relationship Id="rId9" Type="http://schemas.openxmlformats.org/officeDocument/2006/relationships/hyperlink" Target="https://www.youtube.com/watch?v=5mMzb39jFQI" TargetMode="External" /><Relationship Id="rId10" Type="http://schemas.openxmlformats.org/officeDocument/2006/relationships/hyperlink" Target="https://www.youtube.com/watch?v=5mMzb39jFQI" TargetMode="External" /><Relationship Id="rId11" Type="http://schemas.openxmlformats.org/officeDocument/2006/relationships/hyperlink" Target="https://www.youtube.com/watch?v=5mMzb39jFQI" TargetMode="External" /><Relationship Id="rId12" Type="http://schemas.openxmlformats.org/officeDocument/2006/relationships/hyperlink" Target="https://www.youtube.com/watch?v=5mMzb39jFQI" TargetMode="External" /><Relationship Id="rId13" Type="http://schemas.openxmlformats.org/officeDocument/2006/relationships/hyperlink" Target="https://www.youtube.com/watch?v=5mMzb39jFQI" TargetMode="External" /><Relationship Id="rId14" Type="http://schemas.openxmlformats.org/officeDocument/2006/relationships/hyperlink" Target="https://www.youtube.com/watch?v=5mMzb39jFQI" TargetMode="External" /><Relationship Id="rId15" Type="http://schemas.openxmlformats.org/officeDocument/2006/relationships/hyperlink" Target="https://www.youtube.com/watch?v=5mMzb39jFQI" TargetMode="External" /><Relationship Id="rId16" Type="http://schemas.openxmlformats.org/officeDocument/2006/relationships/hyperlink" Target="https://www.youtube.com/watch?v=5mMzb39jFQI" TargetMode="External" /><Relationship Id="rId17" Type="http://schemas.openxmlformats.org/officeDocument/2006/relationships/hyperlink" Target="https://www.youtube.com/watch?v=5mMzb39jFQI" TargetMode="External" /><Relationship Id="rId18" Type="http://schemas.openxmlformats.org/officeDocument/2006/relationships/hyperlink" Target="https://www.youtube.com/watch?v=5mMzb39jFQI" TargetMode="External" /><Relationship Id="rId19" Type="http://schemas.openxmlformats.org/officeDocument/2006/relationships/hyperlink" Target="https://www.youtube.com/watch?v=5mMzb39jFQI" TargetMode="External" /><Relationship Id="rId20" Type="http://schemas.openxmlformats.org/officeDocument/2006/relationships/hyperlink" Target="https://www.youtube.com/watch?v=5mMzb39jFQI" TargetMode="External" /><Relationship Id="rId21" Type="http://schemas.openxmlformats.org/officeDocument/2006/relationships/hyperlink" Target="https://www.youtube.com/watch?v=5mMzb39jFQI" TargetMode="External" /><Relationship Id="rId22" Type="http://schemas.openxmlformats.org/officeDocument/2006/relationships/hyperlink" Target="https://www.youtube.com/watch?v=5mMzb39jFQI" TargetMode="External" /><Relationship Id="rId23" Type="http://schemas.openxmlformats.org/officeDocument/2006/relationships/hyperlink" Target="https://www.youtube.com/watch?v=5mMzb39jFQI" TargetMode="External" /><Relationship Id="rId24" Type="http://schemas.openxmlformats.org/officeDocument/2006/relationships/hyperlink" Target="https://www.youtube.com/watch?v=5mMzb39jFQI" TargetMode="External" /><Relationship Id="rId25" Type="http://schemas.openxmlformats.org/officeDocument/2006/relationships/hyperlink" Target="https://www.youtube.com/watch?v=5mMzb39jFQI" TargetMode="External" /><Relationship Id="rId26" Type="http://schemas.openxmlformats.org/officeDocument/2006/relationships/hyperlink" Target="https://www.youtube.com/watch?v=5mMzb39jFQI" TargetMode="External" /><Relationship Id="rId27" Type="http://schemas.openxmlformats.org/officeDocument/2006/relationships/hyperlink" Target="https://www.youtube.com/watch?v=5mMzb39jFQI" TargetMode="External" /><Relationship Id="rId28" Type="http://schemas.openxmlformats.org/officeDocument/2006/relationships/hyperlink" Target="https://www.youtube.com/watch?v=5mMzb39jFQI" TargetMode="External" /><Relationship Id="rId29" Type="http://schemas.openxmlformats.org/officeDocument/2006/relationships/hyperlink" Target="https://www.youtube.com/watch?v=5mMzb39jFQI" TargetMode="External" /><Relationship Id="rId30" Type="http://schemas.openxmlformats.org/officeDocument/2006/relationships/hyperlink" Target="https://www.youtube.com/watch?v=5mMzb39jFQI" TargetMode="External" /><Relationship Id="rId31" Type="http://schemas.openxmlformats.org/officeDocument/2006/relationships/hyperlink" Target="https://www.youtube.com/watch?v=5mMzb39jFQI" TargetMode="External" /><Relationship Id="rId32" Type="http://schemas.openxmlformats.org/officeDocument/2006/relationships/hyperlink" Target="https://www.youtube.com/watch?v=5mMzb39jFQI" TargetMode="External" /><Relationship Id="rId33" Type="http://schemas.openxmlformats.org/officeDocument/2006/relationships/hyperlink" Target="https://www.youtube.com/watch?v=5mMzb39jFQI" TargetMode="External" /><Relationship Id="rId34" Type="http://schemas.openxmlformats.org/officeDocument/2006/relationships/hyperlink" Target="https://www.youtube.com/watch?v=5mMzb39jFQI" TargetMode="External" /><Relationship Id="rId35" Type="http://schemas.openxmlformats.org/officeDocument/2006/relationships/hyperlink" Target="https://www.youtube.com/watch?v=5mMzb39jFQI" TargetMode="External" /><Relationship Id="rId36" Type="http://schemas.openxmlformats.org/officeDocument/2006/relationships/hyperlink" Target="https://www.youtube.com/watch?v=5mMzb39jFQI" TargetMode="External" /><Relationship Id="rId37" Type="http://schemas.openxmlformats.org/officeDocument/2006/relationships/hyperlink" Target="https://www.youtube.com/watch?v=5mMzb39jFQI" TargetMode="External" /><Relationship Id="rId38" Type="http://schemas.openxmlformats.org/officeDocument/2006/relationships/hyperlink" Target="https://www.youtube.com/watch?v=5mMzb39jFQI" TargetMode="External" /><Relationship Id="rId39" Type="http://schemas.openxmlformats.org/officeDocument/2006/relationships/hyperlink" Target="https://www.youtube.com/watch?v=5mMzb39jFQI" TargetMode="External" /><Relationship Id="rId40" Type="http://schemas.openxmlformats.org/officeDocument/2006/relationships/hyperlink" Target="https://civictech.guide/" TargetMode="External" /><Relationship Id="rId41" Type="http://schemas.openxmlformats.org/officeDocument/2006/relationships/hyperlink" Target="https://civictech.guide/" TargetMode="External" /><Relationship Id="rId42" Type="http://schemas.openxmlformats.org/officeDocument/2006/relationships/hyperlink" Target="https://civictech.guide/" TargetMode="External" /><Relationship Id="rId43" Type="http://schemas.openxmlformats.org/officeDocument/2006/relationships/hyperlink" Target="https://civictech.guide/" TargetMode="External" /><Relationship Id="rId44" Type="http://schemas.openxmlformats.org/officeDocument/2006/relationships/hyperlink" Target="https://civictech.guide/" TargetMode="External" /><Relationship Id="rId45" Type="http://schemas.openxmlformats.org/officeDocument/2006/relationships/hyperlink" Target="https://civictech.guide/" TargetMode="External" /><Relationship Id="rId46" Type="http://schemas.openxmlformats.org/officeDocument/2006/relationships/hyperlink" Target="https://civictech.guide/" TargetMode="External" /><Relationship Id="rId47" Type="http://schemas.openxmlformats.org/officeDocument/2006/relationships/hyperlink" Target="https://civictech.guide/" TargetMode="External" /><Relationship Id="rId48" Type="http://schemas.openxmlformats.org/officeDocument/2006/relationships/hyperlink" Target="https://www.youtube.com/watch?v=5mMzb39jFQI" TargetMode="External" /><Relationship Id="rId49" Type="http://schemas.openxmlformats.org/officeDocument/2006/relationships/hyperlink" Target="https://www.youtube.com/watch?v=5mMzb39jFQI" TargetMode="External" /><Relationship Id="rId50" Type="http://schemas.openxmlformats.org/officeDocument/2006/relationships/hyperlink" Target="https://www.youtube.com/watch?v=5mMzb39jFQI" TargetMode="External" /><Relationship Id="rId51" Type="http://schemas.openxmlformats.org/officeDocument/2006/relationships/hyperlink" Target="https://www.youtube.com/watch?v=5mMzb39jFQI" TargetMode="External" /><Relationship Id="rId52" Type="http://schemas.openxmlformats.org/officeDocument/2006/relationships/hyperlink" Target="https://www.youtube.com/watch?v=5mMzb39jFQI" TargetMode="External" /><Relationship Id="rId53" Type="http://schemas.openxmlformats.org/officeDocument/2006/relationships/hyperlink" Target="https://www.youtube.com/watch?v=5mMzb39jFQI" TargetMode="External" /><Relationship Id="rId54" Type="http://schemas.openxmlformats.org/officeDocument/2006/relationships/hyperlink" Target="https://www.youtube.com/watch?v=5mMzb39jFQI" TargetMode="External" /><Relationship Id="rId55" Type="http://schemas.openxmlformats.org/officeDocument/2006/relationships/hyperlink" Target="https://www.youtube.com/watch?v=5mMzb39jFQI" TargetMode="External" /><Relationship Id="rId56" Type="http://schemas.openxmlformats.org/officeDocument/2006/relationships/hyperlink" Target="https://www.youtube.com/watch?v=5mMzb39jFQI" TargetMode="External" /><Relationship Id="rId57" Type="http://schemas.openxmlformats.org/officeDocument/2006/relationships/hyperlink" Target="https://civichall.org/civicist/schrodingers-audience-how-news-analytics-gave-america-trump/" TargetMode="External" /><Relationship Id="rId58" Type="http://schemas.openxmlformats.org/officeDocument/2006/relationships/hyperlink" Target="https://eplus.jp/sf/detail/3089080001-P0030001P021001" TargetMode="External" /><Relationship Id="rId59" Type="http://schemas.openxmlformats.org/officeDocument/2006/relationships/hyperlink" Target="https://www.city.arida.lg.jp/kurashi/sportsbunka/bunka/1000905/1000907.html" TargetMode="External" /><Relationship Id="rId60" Type="http://schemas.openxmlformats.org/officeDocument/2006/relationships/hyperlink" Target="https://civichall.org/civicist/how-civic-tech-has-evolved-over-the-last-25-years/" TargetMode="External" /><Relationship Id="rId61" Type="http://schemas.openxmlformats.org/officeDocument/2006/relationships/hyperlink" Target="https://civichall.org/civicist/future-investments/?utm_source=dlvr.it&amp;utm_medium=twitter" TargetMode="External" /><Relationship Id="rId62" Type="http://schemas.openxmlformats.org/officeDocument/2006/relationships/hyperlink" Target="https://civictech.guide/nyc/" TargetMode="External" /><Relationship Id="rId63" Type="http://schemas.openxmlformats.org/officeDocument/2006/relationships/hyperlink" Target="https://civictech.guide/nyc/" TargetMode="External" /><Relationship Id="rId64" Type="http://schemas.openxmlformats.org/officeDocument/2006/relationships/hyperlink" Target="https://chm.tbe.taleo.net/chm01/ats/careers/v2/viewRequisition?org=SIERRACLUB&amp;cws=39&amp;rid=1392" TargetMode="External" /><Relationship Id="rId65" Type="http://schemas.openxmlformats.org/officeDocument/2006/relationships/hyperlink" Target="https://chm.tbe.taleo.net/chm01/ats/careers/v2/viewRequisition?org=SIERRACLUB&amp;cws=39&amp;rid=1392" TargetMode="External" /><Relationship Id="rId66" Type="http://schemas.openxmlformats.org/officeDocument/2006/relationships/hyperlink" Target="https://civictech.guide/nyc/" TargetMode="External" /><Relationship Id="rId67" Type="http://schemas.openxmlformats.org/officeDocument/2006/relationships/hyperlink" Target="https://civictech.guide/nyc/" TargetMode="External" /><Relationship Id="rId68" Type="http://schemas.openxmlformats.org/officeDocument/2006/relationships/hyperlink" Target="https://civictech.guide/nyc/" TargetMode="External" /><Relationship Id="rId69" Type="http://schemas.openxmlformats.org/officeDocument/2006/relationships/hyperlink" Target="https://civictech.guide/nyc/" TargetMode="External" /><Relationship Id="rId70" Type="http://schemas.openxmlformats.org/officeDocument/2006/relationships/hyperlink" Target="https://civichall.org/civicist/future-investments/" TargetMode="External" /><Relationship Id="rId71" Type="http://schemas.openxmlformats.org/officeDocument/2006/relationships/hyperlink" Target="https://civichall.org/civicist/future-investments/" TargetMode="External" /><Relationship Id="rId72" Type="http://schemas.openxmlformats.org/officeDocument/2006/relationships/hyperlink" Target="https://civichall.org/civicist/future-investments/" TargetMode="External" /><Relationship Id="rId73" Type="http://schemas.openxmlformats.org/officeDocument/2006/relationships/hyperlink" Target="https://www.facebook.com/371003420295880/posts/480004119395809?sfns=mo" TargetMode="External" /><Relationship Id="rId74" Type="http://schemas.openxmlformats.org/officeDocument/2006/relationships/hyperlink" Target="https://www.instagram.com/p/B3oWMatAlDI/?igshid=xx9jeg82t0xl" TargetMode="External" /><Relationship Id="rId75" Type="http://schemas.openxmlformats.org/officeDocument/2006/relationships/hyperlink" Target="https://twitter.com/veroviews/status/1183850162046820354" TargetMode="External" /><Relationship Id="rId76" Type="http://schemas.openxmlformats.org/officeDocument/2006/relationships/hyperlink" Target="https://twitter.com/veroviews/status/1183850162046820354" TargetMode="External" /><Relationship Id="rId77" Type="http://schemas.openxmlformats.org/officeDocument/2006/relationships/hyperlink" Target="https://civichall.org/eventbrite-event/ethical-data-practices-101/" TargetMode="External" /><Relationship Id="rId78" Type="http://schemas.openxmlformats.org/officeDocument/2006/relationships/hyperlink" Target="https://civichall.org/eventbrite-event/ethical-data-practices-101/" TargetMode="External" /><Relationship Id="rId79" Type="http://schemas.openxmlformats.org/officeDocument/2006/relationships/hyperlink" Target="https://twitter.com/veroviews/status/1183850162046820354" TargetMode="External" /><Relationship Id="rId80" Type="http://schemas.openxmlformats.org/officeDocument/2006/relationships/hyperlink" Target="https://civichall.org/civicist/code-america-10-reflections-decade-tech-driven-engagement/" TargetMode="External" /><Relationship Id="rId81" Type="http://schemas.openxmlformats.org/officeDocument/2006/relationships/hyperlink" Target="https://civichall.org/civicist/code-america-10-reflections-decade-tech-driven-engagement/" TargetMode="External" /><Relationship Id="rId82" Type="http://schemas.openxmlformats.org/officeDocument/2006/relationships/hyperlink" Target="https://civichall.org/civicist/code-america-10-reflections-decade-tech-driven-engagement/" TargetMode="External" /><Relationship Id="rId83" Type="http://schemas.openxmlformats.org/officeDocument/2006/relationships/hyperlink" Target="https://civichall.org/civicist/code-america-10-reflections-decade-tech-driven-engagement/" TargetMode="External" /><Relationship Id="rId84" Type="http://schemas.openxmlformats.org/officeDocument/2006/relationships/hyperlink" Target="https://civichall.org/civicist/code-america-10-reflections-decade-tech-driven-engagement/" TargetMode="External" /><Relationship Id="rId85" Type="http://schemas.openxmlformats.org/officeDocument/2006/relationships/hyperlink" Target="https://narrativeinitiative.org/resource/narrative-technology-case-studies/" TargetMode="External" /><Relationship Id="rId86" Type="http://schemas.openxmlformats.org/officeDocument/2006/relationships/hyperlink" Target="https://narrativeinitiative.org/resource/narrative-technology-case-studies/" TargetMode="External" /><Relationship Id="rId87" Type="http://schemas.openxmlformats.org/officeDocument/2006/relationships/hyperlink" Target="https://narrativeinitiative.org/resource/narrative-technology-case-studies/" TargetMode="External" /><Relationship Id="rId88" Type="http://schemas.openxmlformats.org/officeDocument/2006/relationships/hyperlink" Target="https://narrativeinitiative.org/resource/narrative-technology-case-studies/" TargetMode="External" /><Relationship Id="rId89" Type="http://schemas.openxmlformats.org/officeDocument/2006/relationships/hyperlink" Target="https://narrativeinitiative.org/resource/narrative-technology-case-studies/" TargetMode="External" /><Relationship Id="rId90" Type="http://schemas.openxmlformats.org/officeDocument/2006/relationships/hyperlink" Target="https://narrativeinitiative.org/resource/narrative-technology-case-studies/" TargetMode="External" /><Relationship Id="rId91" Type="http://schemas.openxmlformats.org/officeDocument/2006/relationships/hyperlink" Target="https://civictech.guide/" TargetMode="External" /><Relationship Id="rId92" Type="http://schemas.openxmlformats.org/officeDocument/2006/relationships/hyperlink" Target="https://civichall.org/civicist/code-america-10-reflections-decade-tech-driven-engagement/" TargetMode="External" /><Relationship Id="rId93" Type="http://schemas.openxmlformats.org/officeDocument/2006/relationships/hyperlink" Target="https://civichall.org/civicist/code-america-10-reflections-decade-tech-driven-engagement/" TargetMode="External" /><Relationship Id="rId94" Type="http://schemas.openxmlformats.org/officeDocument/2006/relationships/hyperlink" Target="https://civictech.guide/nyc/" TargetMode="External" /><Relationship Id="rId95" Type="http://schemas.openxmlformats.org/officeDocument/2006/relationships/hyperlink" Target="https://civictech.guide/nyc/" TargetMode="External" /><Relationship Id="rId96" Type="http://schemas.openxmlformats.org/officeDocument/2006/relationships/hyperlink" Target="https://www.womenincivictech.com/" TargetMode="External" /><Relationship Id="rId97" Type="http://schemas.openxmlformats.org/officeDocument/2006/relationships/hyperlink" Target="https://forgeorganizing.org/" TargetMode="External" /><Relationship Id="rId98" Type="http://schemas.openxmlformats.org/officeDocument/2006/relationships/hyperlink" Target="https://forgeorganizing.org/" TargetMode="External" /><Relationship Id="rId99" Type="http://schemas.openxmlformats.org/officeDocument/2006/relationships/hyperlink" Target="https://chm.tbe.taleo.net/chm01/ats/careers/v2/viewRequisition?org=SIERRACLUB&amp;cws=39&amp;rid=1392" TargetMode="External" /><Relationship Id="rId100" Type="http://schemas.openxmlformats.org/officeDocument/2006/relationships/hyperlink" Target="https://twitter.com/civictechguide/status/1174674995995402240" TargetMode="External" /><Relationship Id="rId101" Type="http://schemas.openxmlformats.org/officeDocument/2006/relationships/hyperlink" Target="https://twitter.com/civichall/status/1177327305926021130" TargetMode="External" /><Relationship Id="rId102" Type="http://schemas.openxmlformats.org/officeDocument/2006/relationships/hyperlink" Target="https://twitter.com/civictechguide/status/1174674995995402240" TargetMode="External" /><Relationship Id="rId103" Type="http://schemas.openxmlformats.org/officeDocument/2006/relationships/hyperlink" Target="https://twitter.com/civichall/status/1177327305926021130" TargetMode="External" /><Relationship Id="rId104" Type="http://schemas.openxmlformats.org/officeDocument/2006/relationships/hyperlink" Target="https://local.nten.org/events/details/nten-new-york-presents-know-your-audience-and-build-better-online-communities/" TargetMode="External" /><Relationship Id="rId105" Type="http://schemas.openxmlformats.org/officeDocument/2006/relationships/hyperlink" Target="https://local.nten.org/events/details/nten-new-york-presents-know-your-audience-and-build-better-online-communities/" TargetMode="External" /><Relationship Id="rId106" Type="http://schemas.openxmlformats.org/officeDocument/2006/relationships/hyperlink" Target="https://www.eventbrite.com/e/who-should-make-the-rules-the-question-of-platform-regulation-tickets-75178199017" TargetMode="External" /><Relationship Id="rId107" Type="http://schemas.openxmlformats.org/officeDocument/2006/relationships/hyperlink" Target="https://www.eventbrite.com/e/who-should-make-the-rules-the-question-of-platform-regulation-tickets-75178199017" TargetMode="External" /><Relationship Id="rId108" Type="http://schemas.openxmlformats.org/officeDocument/2006/relationships/hyperlink" Target="https://www.eventbrite.com/e/who-should-make-the-rules-the-question-of-platform-regulation-tickets-75178199017" TargetMode="External" /><Relationship Id="rId109" Type="http://schemas.openxmlformats.org/officeDocument/2006/relationships/hyperlink" Target="https://www.eventbrite.com/e/who-should-make-the-rules-the-question-of-platform-regulation-tickets-75178199017" TargetMode="External" /><Relationship Id="rId110" Type="http://schemas.openxmlformats.org/officeDocument/2006/relationships/hyperlink" Target="https://civictech.guide/australia/" TargetMode="External" /><Relationship Id="rId111" Type="http://schemas.openxmlformats.org/officeDocument/2006/relationships/hyperlink" Target="https://www.eventbrite.com/e/narrative-tech-meet-up-building-infrastructure-tickets-74625443711" TargetMode="External" /><Relationship Id="rId112" Type="http://schemas.openxmlformats.org/officeDocument/2006/relationships/hyperlink" Target="https://www.eventbrite.com/e/narrative-tech-meet-up-building-infrastructure-tickets-74625443711" TargetMode="External" /><Relationship Id="rId113" Type="http://schemas.openxmlformats.org/officeDocument/2006/relationships/hyperlink" Target="https://narrativeinitiative.org/resource/narrative-technology-case-studies/" TargetMode="External" /><Relationship Id="rId114" Type="http://schemas.openxmlformats.org/officeDocument/2006/relationships/hyperlink" Target="https://narrativeinitiative.org/resource/narrative-technology-case-studies/" TargetMode="External" /><Relationship Id="rId115" Type="http://schemas.openxmlformats.org/officeDocument/2006/relationships/hyperlink" Target="https://docs.google.com/forms/d/18DldEplZKdZPTYG7SxnCgW_3wszHWCFrbACTptMul_A/viewform?edit_requested=true" TargetMode="External" /><Relationship Id="rId116" Type="http://schemas.openxmlformats.org/officeDocument/2006/relationships/hyperlink" Target="https://docs.google.com/forms/d/18DldEplZKdZPTYG7SxnCgW_3wszHWCFrbACTptMul_A/viewform?edit_requested=true" TargetMode="External" /><Relationship Id="rId117" Type="http://schemas.openxmlformats.org/officeDocument/2006/relationships/hyperlink" Target="https://www.gq.com/story/debt-collective-union-organizing" TargetMode="External" /><Relationship Id="rId118" Type="http://schemas.openxmlformats.org/officeDocument/2006/relationships/hyperlink" Target="https://nycmedialab.org/verizon-5g-retail" TargetMode="External" /><Relationship Id="rId119" Type="http://schemas.openxmlformats.org/officeDocument/2006/relationships/hyperlink" Target="https://nycmedialab.org/verizon-5g-retail" TargetMode="External" /><Relationship Id="rId120" Type="http://schemas.openxmlformats.org/officeDocument/2006/relationships/hyperlink" Target="https://nycmedialab.org/verizon-5g-retail" TargetMode="External" /><Relationship Id="rId121" Type="http://schemas.openxmlformats.org/officeDocument/2006/relationships/hyperlink" Target="https://nycmedialab.org/verizon-5g-retail" TargetMode="External" /><Relationship Id="rId122" Type="http://schemas.openxmlformats.org/officeDocument/2006/relationships/hyperlink" Target="https://nycmedialab.org/verizon-5g-retail" TargetMode="External" /><Relationship Id="rId123" Type="http://schemas.openxmlformats.org/officeDocument/2006/relationships/hyperlink" Target="https://nycmedialab.org/verizon-5g-retail" TargetMode="External" /><Relationship Id="rId124" Type="http://schemas.openxmlformats.org/officeDocument/2006/relationships/hyperlink" Target="https://civichall.org/civicist/code-america-10-reflections-decade-tech-driven-engagement/" TargetMode="External" /><Relationship Id="rId125" Type="http://schemas.openxmlformats.org/officeDocument/2006/relationships/hyperlink" Target="https://www.codeforamerica.org/summit/proposals" TargetMode="External" /><Relationship Id="rId126" Type="http://schemas.openxmlformats.org/officeDocument/2006/relationships/hyperlink" Target="https://civichall.org/civicist/future-investments/" TargetMode="External" /><Relationship Id="rId127" Type="http://schemas.openxmlformats.org/officeDocument/2006/relationships/hyperlink" Target="https://civictech.guide/nyc/" TargetMode="External" /><Relationship Id="rId128" Type="http://schemas.openxmlformats.org/officeDocument/2006/relationships/hyperlink" Target="https://civichall.org/civicist/tipping-the-scales/" TargetMode="External" /><Relationship Id="rId129" Type="http://schemas.openxmlformats.org/officeDocument/2006/relationships/hyperlink" Target="https://www.eventbrite.com/e/ethical-data-practices-101-tickets-73174315347" TargetMode="External" /><Relationship Id="rId130" Type="http://schemas.openxmlformats.org/officeDocument/2006/relationships/hyperlink" Target="https://www.2020census.gov/" TargetMode="External" /><Relationship Id="rId131" Type="http://schemas.openxmlformats.org/officeDocument/2006/relationships/hyperlink" Target="https://www.eventbrite.com/e/ethical-data-practices-101-tickets-73174315347" TargetMode="External" /><Relationship Id="rId132" Type="http://schemas.openxmlformats.org/officeDocument/2006/relationships/hyperlink" Target="https://twitter.com/MERLTech/status/1184118299518480384" TargetMode="External" /><Relationship Id="rId133" Type="http://schemas.openxmlformats.org/officeDocument/2006/relationships/hyperlink" Target="https://civichall.org/civicist/natural-advantages/" TargetMode="External" /><Relationship Id="rId134" Type="http://schemas.openxmlformats.org/officeDocument/2006/relationships/hyperlink" Target="https://www.eventbrite.com/e/who-should-make-the-rules-the-question-of-platform-regulation-tickets-75178199017" TargetMode="External" /><Relationship Id="rId135" Type="http://schemas.openxmlformats.org/officeDocument/2006/relationships/hyperlink" Target="https://www.eventbrite.com/e/ethical-data-practices-101-tickets-73174315347" TargetMode="External" /><Relationship Id="rId136" Type="http://schemas.openxmlformats.org/officeDocument/2006/relationships/hyperlink" Target="https://twitter.com/aschrock/status/1184841161828995073" TargetMode="External" /><Relationship Id="rId137" Type="http://schemas.openxmlformats.org/officeDocument/2006/relationships/hyperlink" Target="https://civichall.org/civicist/big-picture-thinking/" TargetMode="External" /><Relationship Id="rId138" Type="http://schemas.openxmlformats.org/officeDocument/2006/relationships/hyperlink" Target="https://civictech.guide/nyc/" TargetMode="External" /><Relationship Id="rId139" Type="http://schemas.openxmlformats.org/officeDocument/2006/relationships/hyperlink" Target="https://civichall.org/civicist/code-america-10-reflections-decade-tech-driven-engagement/" TargetMode="External" /><Relationship Id="rId140" Type="http://schemas.openxmlformats.org/officeDocument/2006/relationships/hyperlink" Target="https://okt.to/32pyqf" TargetMode="External" /><Relationship Id="rId141" Type="http://schemas.openxmlformats.org/officeDocument/2006/relationships/hyperlink" Target="https://civichall.org/civicist/code-america-10-reflections-decade-tech-driven-engagement/" TargetMode="External" /><Relationship Id="rId142" Type="http://schemas.openxmlformats.org/officeDocument/2006/relationships/hyperlink" Target="https://civichall.org/civicist/code-america-10-reflections-decade-tech-driven-engagement/" TargetMode="External" /><Relationship Id="rId143" Type="http://schemas.openxmlformats.org/officeDocument/2006/relationships/hyperlink" Target="https://civictech.guide/graveyard/" TargetMode="External" /><Relationship Id="rId144" Type="http://schemas.openxmlformats.org/officeDocument/2006/relationships/hyperlink" Target="https://civichall.org/civicist/beyond-flatland-machine-learning-end-two-party-binary/" TargetMode="External" /><Relationship Id="rId145" Type="http://schemas.openxmlformats.org/officeDocument/2006/relationships/hyperlink" Target="https://civichall.org/civicist/what-the-dept-of-education-should-have-done-years-ago/" TargetMode="External" /><Relationship Id="rId146" Type="http://schemas.openxmlformats.org/officeDocument/2006/relationships/hyperlink" Target="https://civichall.org/civicist/what-the-dept-of-education-should-have-done-years-ago/" TargetMode="External" /><Relationship Id="rId147" Type="http://schemas.openxmlformats.org/officeDocument/2006/relationships/hyperlink" Target="https://civichall.org/civicist/what-the-dept-of-education-should-have-done-years-ago/" TargetMode="External" /><Relationship Id="rId148" Type="http://schemas.openxmlformats.org/officeDocument/2006/relationships/hyperlink" Target="https://civichall.org/civicist/what-the-dept-of-education-should-have-done-years-ago/" TargetMode="External" /><Relationship Id="rId149" Type="http://schemas.openxmlformats.org/officeDocument/2006/relationships/hyperlink" Target="https://civichall.org/civicist/what-the-dept-of-education-should-have-done-years-ago/" TargetMode="External" /><Relationship Id="rId150" Type="http://schemas.openxmlformats.org/officeDocument/2006/relationships/hyperlink" Target="https://civichall.org/civicist/what-the-dept-of-education-should-have-done-years-ago/" TargetMode="External" /><Relationship Id="rId151" Type="http://schemas.openxmlformats.org/officeDocument/2006/relationships/hyperlink" Target="https://pbs.twimg.com/media/EGKQL_7VUAACNNB.jpg" TargetMode="External" /><Relationship Id="rId152" Type="http://schemas.openxmlformats.org/officeDocument/2006/relationships/hyperlink" Target="https://pbs.twimg.com/media/EGQRQThUUAApB2Z.jpg" TargetMode="External" /><Relationship Id="rId153" Type="http://schemas.openxmlformats.org/officeDocument/2006/relationships/hyperlink" Target="https://pbs.twimg.com/media/EGRp2v6XkAABeXV.jpg" TargetMode="External" /><Relationship Id="rId154" Type="http://schemas.openxmlformats.org/officeDocument/2006/relationships/hyperlink" Target="https://pbs.twimg.com/media/EGSoa-WWwAAU7e8.jpg" TargetMode="External" /><Relationship Id="rId155" Type="http://schemas.openxmlformats.org/officeDocument/2006/relationships/hyperlink" Target="https://pbs.twimg.com/media/EGWsRjxXUAE1ewK.jpg" TargetMode="External" /><Relationship Id="rId156" Type="http://schemas.openxmlformats.org/officeDocument/2006/relationships/hyperlink" Target="https://pbs.twimg.com/media/EGinXiDX0AEIRoz.png" TargetMode="External" /><Relationship Id="rId157" Type="http://schemas.openxmlformats.org/officeDocument/2006/relationships/hyperlink" Target="https://pbs.twimg.com/media/EGjZFMEW4AIiL-P.jpg" TargetMode="External" /><Relationship Id="rId158" Type="http://schemas.openxmlformats.org/officeDocument/2006/relationships/hyperlink" Target="https://pbs.twimg.com/media/EGinXiDX0AEIRoz.png" TargetMode="External" /><Relationship Id="rId159" Type="http://schemas.openxmlformats.org/officeDocument/2006/relationships/hyperlink" Target="https://pbs.twimg.com/media/EGinXiDX0AEIRoz.png" TargetMode="External" /><Relationship Id="rId160" Type="http://schemas.openxmlformats.org/officeDocument/2006/relationships/hyperlink" Target="https://pbs.twimg.com/ext_tw_video_thumb/1182758182541811717/pu/img/U7s8poh6Fk1YbhmP.jpg" TargetMode="External" /><Relationship Id="rId161" Type="http://schemas.openxmlformats.org/officeDocument/2006/relationships/hyperlink" Target="https://pbs.twimg.com/ext_tw_video_thumb/1182758182541811717/pu/img/U7s8poh6Fk1YbhmP.jpg" TargetMode="External" /><Relationship Id="rId162" Type="http://schemas.openxmlformats.org/officeDocument/2006/relationships/hyperlink" Target="https://pbs.twimg.com/ext_tw_video_thumb/1182758182541811717/pu/img/U7s8poh6Fk1YbhmP.jpg" TargetMode="External" /><Relationship Id="rId163" Type="http://schemas.openxmlformats.org/officeDocument/2006/relationships/hyperlink" Target="https://pbs.twimg.com/ext_tw_video_thumb/1182758182541811717/pu/img/U7s8poh6Fk1YbhmP.jpg" TargetMode="External" /><Relationship Id="rId164" Type="http://schemas.openxmlformats.org/officeDocument/2006/relationships/hyperlink" Target="https://pbs.twimg.com/ext_tw_video_thumb/1182758182541811717/pu/img/U7s8poh6Fk1YbhmP.jpg" TargetMode="External" /><Relationship Id="rId165" Type="http://schemas.openxmlformats.org/officeDocument/2006/relationships/hyperlink" Target="https://pbs.twimg.com/ext_tw_video_thumb/1182758182541811717/pu/img/U7s8poh6Fk1YbhmP.jpg" TargetMode="External" /><Relationship Id="rId166" Type="http://schemas.openxmlformats.org/officeDocument/2006/relationships/hyperlink" Target="https://pbs.twimg.com/media/EGsYnL4XkAESRKg.jpg" TargetMode="External" /><Relationship Id="rId167" Type="http://schemas.openxmlformats.org/officeDocument/2006/relationships/hyperlink" Target="https://pbs.twimg.com/media/EG3NsU1XUAEE91z.jpg" TargetMode="External" /><Relationship Id="rId168" Type="http://schemas.openxmlformats.org/officeDocument/2006/relationships/hyperlink" Target="https://pbs.twimg.com/media/EHBwxlMXUAEebrZ.jpg" TargetMode="External" /><Relationship Id="rId169" Type="http://schemas.openxmlformats.org/officeDocument/2006/relationships/hyperlink" Target="https://pbs.twimg.com/media/EHFNwqXWwAEkrk0.jpg" TargetMode="External" /><Relationship Id="rId170" Type="http://schemas.openxmlformats.org/officeDocument/2006/relationships/hyperlink" Target="https://pbs.twimg.com/media/EFa08asWkAIeHYD.jpg" TargetMode="External" /><Relationship Id="rId171" Type="http://schemas.openxmlformats.org/officeDocument/2006/relationships/hyperlink" Target="https://pbs.twimg.com/media/EGC9dr6X0AUrwOG.jpg" TargetMode="External" /><Relationship Id="rId172" Type="http://schemas.openxmlformats.org/officeDocument/2006/relationships/hyperlink" Target="https://pbs.twimg.com/media/EGC9dr6X0AUrwOG.jpg" TargetMode="External" /><Relationship Id="rId173" Type="http://schemas.openxmlformats.org/officeDocument/2006/relationships/hyperlink" Target="https://pbs.twimg.com/media/EGh26ArWkAAQmzZ.png" TargetMode="External" /><Relationship Id="rId174" Type="http://schemas.openxmlformats.org/officeDocument/2006/relationships/hyperlink" Target="https://pbs.twimg.com/media/EGtOPIFX0AEMXuz.jpg" TargetMode="External" /><Relationship Id="rId175" Type="http://schemas.openxmlformats.org/officeDocument/2006/relationships/hyperlink" Target="https://pbs.twimg.com/media/EGtOPIFX0AEMXuz.jpg" TargetMode="External" /><Relationship Id="rId176" Type="http://schemas.openxmlformats.org/officeDocument/2006/relationships/hyperlink" Target="https://pbs.twimg.com/media/EGtOPIFX0AEMXuz.jpg" TargetMode="External" /><Relationship Id="rId177" Type="http://schemas.openxmlformats.org/officeDocument/2006/relationships/hyperlink" Target="https://pbs.twimg.com/media/EGyXs2KX4AAI-2R.jpg" TargetMode="External" /><Relationship Id="rId178" Type="http://schemas.openxmlformats.org/officeDocument/2006/relationships/hyperlink" Target="https://pbs.twimg.com/media/EG8rAaZWsAAhBW2.jpg" TargetMode="External" /><Relationship Id="rId179" Type="http://schemas.openxmlformats.org/officeDocument/2006/relationships/hyperlink" Target="https://pbs.twimg.com/media/EG8rAaZWsAAhBW2.jpg" TargetMode="External" /><Relationship Id="rId180" Type="http://schemas.openxmlformats.org/officeDocument/2006/relationships/hyperlink" Target="https://pbs.twimg.com/media/EGnAfBOW4AArYd2.jpg" TargetMode="External" /><Relationship Id="rId181" Type="http://schemas.openxmlformats.org/officeDocument/2006/relationships/hyperlink" Target="https://pbs.twimg.com/media/EHAwhchX4AAnGF2.jpg" TargetMode="External" /><Relationship Id="rId182" Type="http://schemas.openxmlformats.org/officeDocument/2006/relationships/hyperlink" Target="https://pbs.twimg.com/media/EGnAfBOW4AArYd2.jpg" TargetMode="External" /><Relationship Id="rId183" Type="http://schemas.openxmlformats.org/officeDocument/2006/relationships/hyperlink" Target="https://pbs.twimg.com/media/EHAwhchX4AAnGF2.jpg" TargetMode="External" /><Relationship Id="rId184" Type="http://schemas.openxmlformats.org/officeDocument/2006/relationships/hyperlink" Target="https://pbs.twimg.com/media/EGIGpemXYAEJNlU.jpg" TargetMode="External" /><Relationship Id="rId185" Type="http://schemas.openxmlformats.org/officeDocument/2006/relationships/hyperlink" Target="https://pbs.twimg.com/media/EGctbyfWoAI9Xcu.jpg" TargetMode="External" /><Relationship Id="rId186" Type="http://schemas.openxmlformats.org/officeDocument/2006/relationships/hyperlink" Target="https://pbs.twimg.com/media/EGi7OXEXkAAV_Kq.jpg" TargetMode="External" /><Relationship Id="rId187" Type="http://schemas.openxmlformats.org/officeDocument/2006/relationships/hyperlink" Target="https://pbs.twimg.com/media/EGsJw5nWkAYfnvi.jpg" TargetMode="External" /><Relationship Id="rId188" Type="http://schemas.openxmlformats.org/officeDocument/2006/relationships/hyperlink" Target="https://pbs.twimg.com/media/EG3hjhYW4AoZS65.jpg" TargetMode="External" /><Relationship Id="rId189" Type="http://schemas.openxmlformats.org/officeDocument/2006/relationships/hyperlink" Target="https://pbs.twimg.com/media/EG7mpM8XYAIxmsq.jpg" TargetMode="External" /><Relationship Id="rId190" Type="http://schemas.openxmlformats.org/officeDocument/2006/relationships/hyperlink" Target="https://pbs.twimg.com/media/EG7m2jZWkAE_4cn.jpg" TargetMode="External" /><Relationship Id="rId191" Type="http://schemas.openxmlformats.org/officeDocument/2006/relationships/hyperlink" Target="https://pbs.twimg.com/media/EHB0ydGWsAMQRdH.jpg" TargetMode="External" /><Relationship Id="rId192" Type="http://schemas.openxmlformats.org/officeDocument/2006/relationships/hyperlink" Target="https://pbs.twimg.com/media/EHGAXEIW4AI5OgJ.jpg" TargetMode="External" /><Relationship Id="rId193" Type="http://schemas.openxmlformats.org/officeDocument/2006/relationships/hyperlink" Target="http://pbs.twimg.com/profile_images/1176010235271667713/mZBUNVj1_normal.jpg" TargetMode="External" /><Relationship Id="rId194" Type="http://schemas.openxmlformats.org/officeDocument/2006/relationships/hyperlink" Target="http://pbs.twimg.com/profile_images/1176010235271667713/mZBUNVj1_normal.jpg" TargetMode="External" /><Relationship Id="rId195" Type="http://schemas.openxmlformats.org/officeDocument/2006/relationships/hyperlink" Target="http://pbs.twimg.com/profile_images/1176010235271667713/mZBUNVj1_normal.jpg" TargetMode="External" /><Relationship Id="rId196" Type="http://schemas.openxmlformats.org/officeDocument/2006/relationships/hyperlink" Target="http://pbs.twimg.com/profile_images/1176010235271667713/mZBUNVj1_normal.jpg" TargetMode="External" /><Relationship Id="rId197" Type="http://schemas.openxmlformats.org/officeDocument/2006/relationships/hyperlink" Target="http://pbs.twimg.com/profile_images/1176010235271667713/mZBUNVj1_normal.jpg" TargetMode="External" /><Relationship Id="rId198" Type="http://schemas.openxmlformats.org/officeDocument/2006/relationships/hyperlink" Target="http://pbs.twimg.com/profile_images/1176010235271667713/mZBUNVj1_normal.jpg" TargetMode="External" /><Relationship Id="rId199" Type="http://schemas.openxmlformats.org/officeDocument/2006/relationships/hyperlink" Target="http://pbs.twimg.com/profile_images/1176010235271667713/mZBUNVj1_normal.jpg" TargetMode="External" /><Relationship Id="rId200" Type="http://schemas.openxmlformats.org/officeDocument/2006/relationships/hyperlink" Target="http://pbs.twimg.com/profile_images/1176010235271667713/mZBUNVj1_normal.jpg" TargetMode="External" /><Relationship Id="rId201" Type="http://schemas.openxmlformats.org/officeDocument/2006/relationships/hyperlink" Target="http://pbs.twimg.com/profile_images/1176010235271667713/mZBUNVj1_normal.jpg" TargetMode="External" /><Relationship Id="rId202" Type="http://schemas.openxmlformats.org/officeDocument/2006/relationships/hyperlink" Target="http://pbs.twimg.com/profile_images/1176010235271667713/mZBUNVj1_normal.jpg" TargetMode="External" /><Relationship Id="rId203" Type="http://schemas.openxmlformats.org/officeDocument/2006/relationships/hyperlink" Target="http://pbs.twimg.com/profile_images/1176010235271667713/mZBUNVj1_normal.jpg" TargetMode="External" /><Relationship Id="rId204" Type="http://schemas.openxmlformats.org/officeDocument/2006/relationships/hyperlink" Target="http://pbs.twimg.com/profile_images/1176010235271667713/mZBUNVj1_normal.jpg" TargetMode="External" /><Relationship Id="rId205" Type="http://schemas.openxmlformats.org/officeDocument/2006/relationships/hyperlink" Target="http://pbs.twimg.com/profile_images/1176010235271667713/mZBUNVj1_normal.jpg" TargetMode="External" /><Relationship Id="rId206" Type="http://schemas.openxmlformats.org/officeDocument/2006/relationships/hyperlink" Target="http://pbs.twimg.com/profile_images/1176010235271667713/mZBUNVj1_normal.jpg" TargetMode="External" /><Relationship Id="rId207" Type="http://schemas.openxmlformats.org/officeDocument/2006/relationships/hyperlink" Target="http://pbs.twimg.com/profile_images/1176010235271667713/mZBUNVj1_normal.jpg" TargetMode="External" /><Relationship Id="rId208" Type="http://schemas.openxmlformats.org/officeDocument/2006/relationships/hyperlink" Target="http://pbs.twimg.com/profile_images/1176010235271667713/mZBUNVj1_normal.jpg" TargetMode="External" /><Relationship Id="rId209" Type="http://schemas.openxmlformats.org/officeDocument/2006/relationships/hyperlink" Target="http://pbs.twimg.com/profile_images/1176010235271667713/mZBUNVj1_normal.jpg" TargetMode="External" /><Relationship Id="rId210" Type="http://schemas.openxmlformats.org/officeDocument/2006/relationships/hyperlink" Target="http://pbs.twimg.com/profile_images/1176010235271667713/mZBUNVj1_normal.jpg" TargetMode="External" /><Relationship Id="rId211" Type="http://schemas.openxmlformats.org/officeDocument/2006/relationships/hyperlink" Target="http://pbs.twimg.com/profile_images/1176010235271667713/mZBUNVj1_normal.jpg" TargetMode="External" /><Relationship Id="rId212" Type="http://schemas.openxmlformats.org/officeDocument/2006/relationships/hyperlink" Target="http://pbs.twimg.com/profile_images/1176010235271667713/mZBUNVj1_normal.jpg" TargetMode="External" /><Relationship Id="rId213" Type="http://schemas.openxmlformats.org/officeDocument/2006/relationships/hyperlink" Target="http://pbs.twimg.com/profile_images/1176010235271667713/mZBUNVj1_normal.jpg" TargetMode="External" /><Relationship Id="rId214" Type="http://schemas.openxmlformats.org/officeDocument/2006/relationships/hyperlink" Target="http://pbs.twimg.com/profile_images/1176010235271667713/mZBUNVj1_normal.jpg" TargetMode="External" /><Relationship Id="rId215" Type="http://schemas.openxmlformats.org/officeDocument/2006/relationships/hyperlink" Target="http://pbs.twimg.com/profile_images/1176010235271667713/mZBUNVj1_normal.jpg" TargetMode="External" /><Relationship Id="rId216" Type="http://schemas.openxmlformats.org/officeDocument/2006/relationships/hyperlink" Target="http://pbs.twimg.com/profile_images/1176010235271667713/mZBUNVj1_normal.jpg" TargetMode="External" /><Relationship Id="rId217" Type="http://schemas.openxmlformats.org/officeDocument/2006/relationships/hyperlink" Target="http://pbs.twimg.com/profile_images/1176010235271667713/mZBUNVj1_normal.jpg" TargetMode="External" /><Relationship Id="rId218" Type="http://schemas.openxmlformats.org/officeDocument/2006/relationships/hyperlink" Target="http://pbs.twimg.com/profile_images/1176010235271667713/mZBUNVj1_normal.jpg" TargetMode="External" /><Relationship Id="rId219" Type="http://schemas.openxmlformats.org/officeDocument/2006/relationships/hyperlink" Target="http://pbs.twimg.com/profile_images/1176010235271667713/mZBUNVj1_normal.jpg" TargetMode="External" /><Relationship Id="rId220" Type="http://schemas.openxmlformats.org/officeDocument/2006/relationships/hyperlink" Target="http://pbs.twimg.com/profile_images/1176010235271667713/mZBUNVj1_normal.jpg" TargetMode="External" /><Relationship Id="rId221" Type="http://schemas.openxmlformats.org/officeDocument/2006/relationships/hyperlink" Target="http://pbs.twimg.com/profile_images/1176010235271667713/mZBUNVj1_normal.jpg" TargetMode="External" /><Relationship Id="rId222" Type="http://schemas.openxmlformats.org/officeDocument/2006/relationships/hyperlink" Target="http://pbs.twimg.com/profile_images/1176010235271667713/mZBUNVj1_normal.jpg" TargetMode="External" /><Relationship Id="rId223" Type="http://schemas.openxmlformats.org/officeDocument/2006/relationships/hyperlink" Target="http://pbs.twimg.com/profile_images/1176010235271667713/mZBUNVj1_normal.jpg" TargetMode="External" /><Relationship Id="rId224" Type="http://schemas.openxmlformats.org/officeDocument/2006/relationships/hyperlink" Target="http://pbs.twimg.com/profile_images/1176010235271667713/mZBUNVj1_normal.jpg" TargetMode="External" /><Relationship Id="rId225" Type="http://schemas.openxmlformats.org/officeDocument/2006/relationships/hyperlink" Target="http://pbs.twimg.com/profile_images/1176010235271667713/mZBUNVj1_normal.jpg" TargetMode="External" /><Relationship Id="rId226" Type="http://schemas.openxmlformats.org/officeDocument/2006/relationships/hyperlink" Target="http://pbs.twimg.com/profile_images/1176010235271667713/mZBUNVj1_normal.jpg" TargetMode="External" /><Relationship Id="rId227" Type="http://schemas.openxmlformats.org/officeDocument/2006/relationships/hyperlink" Target="http://pbs.twimg.com/profile_images/1176010235271667713/mZBUNVj1_normal.jpg" TargetMode="External" /><Relationship Id="rId228" Type="http://schemas.openxmlformats.org/officeDocument/2006/relationships/hyperlink" Target="http://pbs.twimg.com/profile_images/1176010235271667713/mZBUNVj1_normal.jpg" TargetMode="External" /><Relationship Id="rId229" Type="http://schemas.openxmlformats.org/officeDocument/2006/relationships/hyperlink" Target="http://pbs.twimg.com/profile_images/1176010235271667713/mZBUNVj1_normal.jpg" TargetMode="External" /><Relationship Id="rId230" Type="http://schemas.openxmlformats.org/officeDocument/2006/relationships/hyperlink" Target="http://pbs.twimg.com/profile_images/1176010235271667713/mZBUNVj1_normal.jpg" TargetMode="External" /><Relationship Id="rId231" Type="http://schemas.openxmlformats.org/officeDocument/2006/relationships/hyperlink" Target="http://pbs.twimg.com/profile_images/1176010235271667713/mZBUNVj1_normal.jpg" TargetMode="External" /><Relationship Id="rId232" Type="http://schemas.openxmlformats.org/officeDocument/2006/relationships/hyperlink" Target="http://pbs.twimg.com/profile_images/1111804604583305216/EQ35Ips2_normal.jpg" TargetMode="External" /><Relationship Id="rId233" Type="http://schemas.openxmlformats.org/officeDocument/2006/relationships/hyperlink" Target="http://pbs.twimg.com/profile_images/609360532378796032/CiXFeY2O_normal.jpg" TargetMode="External" /><Relationship Id="rId234" Type="http://schemas.openxmlformats.org/officeDocument/2006/relationships/hyperlink" Target="http://pbs.twimg.com/profile_images/430795171593080832/_HY8TXhc_normal.png" TargetMode="External" /><Relationship Id="rId235" Type="http://schemas.openxmlformats.org/officeDocument/2006/relationships/hyperlink" Target="http://pbs.twimg.com/profile_images/430795171593080832/_HY8TXhc_normal.png" TargetMode="External" /><Relationship Id="rId236" Type="http://schemas.openxmlformats.org/officeDocument/2006/relationships/hyperlink" Target="http://pbs.twimg.com/profile_images/613457895011786752/OT_O8TQW_normal.jpg" TargetMode="External" /><Relationship Id="rId237" Type="http://schemas.openxmlformats.org/officeDocument/2006/relationships/hyperlink" Target="http://pbs.twimg.com/profile_images/613457895011786752/OT_O8TQW_normal.jpg" TargetMode="External" /><Relationship Id="rId238" Type="http://schemas.openxmlformats.org/officeDocument/2006/relationships/hyperlink" Target="http://pbs.twimg.com/profile_images/964643414078885888/L4Fkh0TK_normal.jpg" TargetMode="External" /><Relationship Id="rId239" Type="http://schemas.openxmlformats.org/officeDocument/2006/relationships/hyperlink" Target="http://pbs.twimg.com/profile_images/964643414078885888/L4Fkh0TK_normal.jpg" TargetMode="External" /><Relationship Id="rId240" Type="http://schemas.openxmlformats.org/officeDocument/2006/relationships/hyperlink" Target="http://pbs.twimg.com/profile_images/978276985360306179/AB2WReNw_normal.jpg" TargetMode="External" /><Relationship Id="rId241" Type="http://schemas.openxmlformats.org/officeDocument/2006/relationships/hyperlink" Target="http://pbs.twimg.com/profile_images/961076045465047040/C6TrvXpn_normal.jpg" TargetMode="External" /><Relationship Id="rId242" Type="http://schemas.openxmlformats.org/officeDocument/2006/relationships/hyperlink" Target="http://pbs.twimg.com/profile_images/961076045465047040/C6TrvXpn_normal.jpg" TargetMode="External" /><Relationship Id="rId243" Type="http://schemas.openxmlformats.org/officeDocument/2006/relationships/hyperlink" Target="http://pbs.twimg.com/profile_images/1147598996321517568/qUGhzpiq_normal.jpg" TargetMode="External" /><Relationship Id="rId244" Type="http://schemas.openxmlformats.org/officeDocument/2006/relationships/hyperlink" Target="http://pbs.twimg.com/profile_images/1147598996321517568/qUGhzpiq_normal.jpg" TargetMode="External" /><Relationship Id="rId245" Type="http://schemas.openxmlformats.org/officeDocument/2006/relationships/hyperlink" Target="http://pbs.twimg.com/profile_images/204029103/flammarion_man_normal.jpg" TargetMode="External" /><Relationship Id="rId246" Type="http://schemas.openxmlformats.org/officeDocument/2006/relationships/hyperlink" Target="http://pbs.twimg.com/profile_images/204029103/flammarion_man_normal.jpg" TargetMode="External" /><Relationship Id="rId247" Type="http://schemas.openxmlformats.org/officeDocument/2006/relationships/hyperlink" Target="http://pbs.twimg.com/profile_images/531650871533117440/zHSKbNRU_normal.png" TargetMode="External" /><Relationship Id="rId248" Type="http://schemas.openxmlformats.org/officeDocument/2006/relationships/hyperlink" Target="http://pbs.twimg.com/profile_images/3443473020/05854647f55c2fcb6fe286c0d2b63318_normal.jpeg" TargetMode="External" /><Relationship Id="rId249" Type="http://schemas.openxmlformats.org/officeDocument/2006/relationships/hyperlink" Target="http://pbs.twimg.com/profile_images/3443473020/05854647f55c2fcb6fe286c0d2b63318_normal.jpeg" TargetMode="External" /><Relationship Id="rId250" Type="http://schemas.openxmlformats.org/officeDocument/2006/relationships/hyperlink" Target="http://pbs.twimg.com/profile_images/1155404019931553793/ef_rDfkI_normal.jpg" TargetMode="External" /><Relationship Id="rId251" Type="http://schemas.openxmlformats.org/officeDocument/2006/relationships/hyperlink" Target="http://pbs.twimg.com/profile_images/1173005950678159360/ABF6rHRt_normal.jpg" TargetMode="External" /><Relationship Id="rId252" Type="http://schemas.openxmlformats.org/officeDocument/2006/relationships/hyperlink" Target="http://pbs.twimg.com/profile_images/1173005950678159360/ABF6rHRt_normal.jpg" TargetMode="External" /><Relationship Id="rId253" Type="http://schemas.openxmlformats.org/officeDocument/2006/relationships/hyperlink" Target="http://pbs.twimg.com/profile_images/1173005950678159360/ABF6rHRt_normal.jpg" TargetMode="External" /><Relationship Id="rId254" Type="http://schemas.openxmlformats.org/officeDocument/2006/relationships/hyperlink" Target="http://pbs.twimg.com/profile_images/1173005950678159360/ABF6rHRt_normal.jpg" TargetMode="External" /><Relationship Id="rId255" Type="http://schemas.openxmlformats.org/officeDocument/2006/relationships/hyperlink" Target="http://pbs.twimg.com/profile_images/1173005950678159360/ABF6rHRt_normal.jpg" TargetMode="External" /><Relationship Id="rId256" Type="http://schemas.openxmlformats.org/officeDocument/2006/relationships/hyperlink" Target="http://pbs.twimg.com/profile_images/1173005950678159360/ABF6rHRt_normal.jpg" TargetMode="External" /><Relationship Id="rId257" Type="http://schemas.openxmlformats.org/officeDocument/2006/relationships/hyperlink" Target="http://pbs.twimg.com/profile_images/1173005950678159360/ABF6rHRt_normal.jpg" TargetMode="External" /><Relationship Id="rId258" Type="http://schemas.openxmlformats.org/officeDocument/2006/relationships/hyperlink" Target="http://pbs.twimg.com/profile_images/1173005950678159360/ABF6rHRt_normal.jpg" TargetMode="External" /><Relationship Id="rId259" Type="http://schemas.openxmlformats.org/officeDocument/2006/relationships/hyperlink" Target="http://pbs.twimg.com/profile_images/1173005950678159360/ABF6rHRt_normal.jpg" TargetMode="External" /><Relationship Id="rId260" Type="http://schemas.openxmlformats.org/officeDocument/2006/relationships/hyperlink" Target="http://pbs.twimg.com/profile_images/1173005950678159360/ABF6rHRt_normal.jpg" TargetMode="External" /><Relationship Id="rId261" Type="http://schemas.openxmlformats.org/officeDocument/2006/relationships/hyperlink" Target="http://pbs.twimg.com/profile_images/1173005950678159360/ABF6rHRt_normal.jpg" TargetMode="External" /><Relationship Id="rId262" Type="http://schemas.openxmlformats.org/officeDocument/2006/relationships/hyperlink" Target="http://pbs.twimg.com/profile_images/1173005950678159360/ABF6rHRt_normal.jpg" TargetMode="External" /><Relationship Id="rId263" Type="http://schemas.openxmlformats.org/officeDocument/2006/relationships/hyperlink" Target="http://pbs.twimg.com/profile_images/1173005950678159360/ABF6rHRt_normal.jpg" TargetMode="External" /><Relationship Id="rId264" Type="http://schemas.openxmlformats.org/officeDocument/2006/relationships/hyperlink" Target="http://pbs.twimg.com/profile_images/1173005950678159360/ABF6rHRt_normal.jpg" TargetMode="External" /><Relationship Id="rId265" Type="http://schemas.openxmlformats.org/officeDocument/2006/relationships/hyperlink" Target="http://pbs.twimg.com/profile_images/1173005950678159360/ABF6rHRt_normal.jpg" TargetMode="External" /><Relationship Id="rId266" Type="http://schemas.openxmlformats.org/officeDocument/2006/relationships/hyperlink" Target="http://pbs.twimg.com/profile_images/1173005950678159360/ABF6rHRt_normal.jpg" TargetMode="External" /><Relationship Id="rId267" Type="http://schemas.openxmlformats.org/officeDocument/2006/relationships/hyperlink" Target="http://pbs.twimg.com/profile_images/1173005950678159360/ABF6rHRt_normal.jpg" TargetMode="External" /><Relationship Id="rId268" Type="http://schemas.openxmlformats.org/officeDocument/2006/relationships/hyperlink" Target="http://pbs.twimg.com/profile_images/1173005950678159360/ABF6rHRt_normal.jpg" TargetMode="External" /><Relationship Id="rId269" Type="http://schemas.openxmlformats.org/officeDocument/2006/relationships/hyperlink" Target="http://pbs.twimg.com/profile_images/1173005950678159360/ABF6rHRt_normal.jpg" TargetMode="External" /><Relationship Id="rId270" Type="http://schemas.openxmlformats.org/officeDocument/2006/relationships/hyperlink" Target="http://pbs.twimg.com/profile_images/1173005950678159360/ABF6rHRt_normal.jpg" TargetMode="External" /><Relationship Id="rId271" Type="http://schemas.openxmlformats.org/officeDocument/2006/relationships/hyperlink" Target="http://pbs.twimg.com/profile_images/1173005950678159360/ABF6rHRt_normal.jpg" TargetMode="External" /><Relationship Id="rId272" Type="http://schemas.openxmlformats.org/officeDocument/2006/relationships/hyperlink" Target="http://pbs.twimg.com/profile_images/1173005950678159360/ABF6rHRt_normal.jpg" TargetMode="External" /><Relationship Id="rId273" Type="http://schemas.openxmlformats.org/officeDocument/2006/relationships/hyperlink" Target="http://pbs.twimg.com/profile_images/1173005950678159360/ABF6rHRt_normal.jpg" TargetMode="External" /><Relationship Id="rId274" Type="http://schemas.openxmlformats.org/officeDocument/2006/relationships/hyperlink" Target="http://pbs.twimg.com/profile_images/1173005950678159360/ABF6rHRt_normal.jpg" TargetMode="External" /><Relationship Id="rId275" Type="http://schemas.openxmlformats.org/officeDocument/2006/relationships/hyperlink" Target="http://pbs.twimg.com/profile_images/476155673869172737/pd8wb020_normal.jpeg" TargetMode="External" /><Relationship Id="rId276" Type="http://schemas.openxmlformats.org/officeDocument/2006/relationships/hyperlink" Target="http://pbs.twimg.com/profile_images/476155673869172737/pd8wb020_normal.jpeg" TargetMode="External" /><Relationship Id="rId277" Type="http://schemas.openxmlformats.org/officeDocument/2006/relationships/hyperlink" Target="http://pbs.twimg.com/profile_images/476155673869172737/pd8wb020_normal.jpeg" TargetMode="External" /><Relationship Id="rId278" Type="http://schemas.openxmlformats.org/officeDocument/2006/relationships/hyperlink" Target="http://pbs.twimg.com/profile_images/1173005950678159360/ABF6rHRt_normal.jpg" TargetMode="External" /><Relationship Id="rId279" Type="http://schemas.openxmlformats.org/officeDocument/2006/relationships/hyperlink" Target="http://pbs.twimg.com/profile_images/1173005950678159360/ABF6rHRt_normal.jpg" TargetMode="External" /><Relationship Id="rId280" Type="http://schemas.openxmlformats.org/officeDocument/2006/relationships/hyperlink" Target="http://pbs.twimg.com/profile_images/1120755126308786176/XWNDSzDf_normal.png" TargetMode="External" /><Relationship Id="rId281" Type="http://schemas.openxmlformats.org/officeDocument/2006/relationships/hyperlink" Target="http://pbs.twimg.com/profile_images/1173005950678159360/ABF6rHRt_normal.jpg" TargetMode="External" /><Relationship Id="rId282" Type="http://schemas.openxmlformats.org/officeDocument/2006/relationships/hyperlink" Target="http://pbs.twimg.com/profile_images/1173005950678159360/ABF6rHRt_normal.jpg" TargetMode="External" /><Relationship Id="rId283" Type="http://schemas.openxmlformats.org/officeDocument/2006/relationships/hyperlink" Target="http://pbs.twimg.com/profile_images/1120755126308786176/XWNDSzDf_normal.png" TargetMode="External" /><Relationship Id="rId284" Type="http://schemas.openxmlformats.org/officeDocument/2006/relationships/hyperlink" Target="http://pbs.twimg.com/profile_images/1173005950678159360/ABF6rHRt_normal.jpg" TargetMode="External" /><Relationship Id="rId285" Type="http://schemas.openxmlformats.org/officeDocument/2006/relationships/hyperlink" Target="http://pbs.twimg.com/profile_images/1173005950678159360/ABF6rHRt_normal.jpg" TargetMode="External" /><Relationship Id="rId286" Type="http://schemas.openxmlformats.org/officeDocument/2006/relationships/hyperlink" Target="http://pbs.twimg.com/profile_images/1120755126308786176/XWNDSzDf_normal.png" TargetMode="External" /><Relationship Id="rId287" Type="http://schemas.openxmlformats.org/officeDocument/2006/relationships/hyperlink" Target="http://pbs.twimg.com/profile_images/1173005950678159360/ABF6rHRt_normal.jpg" TargetMode="External" /><Relationship Id="rId288" Type="http://schemas.openxmlformats.org/officeDocument/2006/relationships/hyperlink" Target="http://pbs.twimg.com/profile_images/1173005950678159360/ABF6rHRt_normal.jpg" TargetMode="External" /><Relationship Id="rId289" Type="http://schemas.openxmlformats.org/officeDocument/2006/relationships/hyperlink" Target="http://pbs.twimg.com/profile_images/1120755126308786176/XWNDSzDf_normal.png" TargetMode="External" /><Relationship Id="rId290" Type="http://schemas.openxmlformats.org/officeDocument/2006/relationships/hyperlink" Target="http://pbs.twimg.com/profile_images/1173005950678159360/ABF6rHRt_normal.jpg" TargetMode="External" /><Relationship Id="rId291" Type="http://schemas.openxmlformats.org/officeDocument/2006/relationships/hyperlink" Target="http://pbs.twimg.com/profile_images/1173005950678159360/ABF6rHRt_normal.jpg" TargetMode="External" /><Relationship Id="rId292" Type="http://schemas.openxmlformats.org/officeDocument/2006/relationships/hyperlink" Target="http://pbs.twimg.com/profile_images/1120755126308786176/XWNDSzDf_normal.png" TargetMode="External" /><Relationship Id="rId293" Type="http://schemas.openxmlformats.org/officeDocument/2006/relationships/hyperlink" Target="http://pbs.twimg.com/profile_images/1173005950678159360/ABF6rHRt_normal.jpg" TargetMode="External" /><Relationship Id="rId294" Type="http://schemas.openxmlformats.org/officeDocument/2006/relationships/hyperlink" Target="http://pbs.twimg.com/profile_images/1173005950678159360/ABF6rHRt_normal.jpg" TargetMode="External" /><Relationship Id="rId295" Type="http://schemas.openxmlformats.org/officeDocument/2006/relationships/hyperlink" Target="http://pbs.twimg.com/profile_images/1120755126308786176/XWNDSzDf_normal.png" TargetMode="External" /><Relationship Id="rId296" Type="http://schemas.openxmlformats.org/officeDocument/2006/relationships/hyperlink" Target="http://pbs.twimg.com/profile_images/1173005950678159360/ABF6rHRt_normal.jpg" TargetMode="External" /><Relationship Id="rId297" Type="http://schemas.openxmlformats.org/officeDocument/2006/relationships/hyperlink" Target="http://pbs.twimg.com/profile_images/1173005950678159360/ABF6rHRt_normal.jpg" TargetMode="External" /><Relationship Id="rId298" Type="http://schemas.openxmlformats.org/officeDocument/2006/relationships/hyperlink" Target="http://pbs.twimg.com/profile_images/1120755126308786176/XWNDSzDf_normal.png" TargetMode="External" /><Relationship Id="rId299" Type="http://schemas.openxmlformats.org/officeDocument/2006/relationships/hyperlink" Target="http://pbs.twimg.com/profile_images/1173005950678159360/ABF6rHRt_normal.jpg" TargetMode="External" /><Relationship Id="rId300" Type="http://schemas.openxmlformats.org/officeDocument/2006/relationships/hyperlink" Target="http://pbs.twimg.com/profile_images/1173005950678159360/ABF6rHRt_normal.jpg" TargetMode="External" /><Relationship Id="rId301" Type="http://schemas.openxmlformats.org/officeDocument/2006/relationships/hyperlink" Target="http://pbs.twimg.com/profile_images/1120755126308786176/XWNDSzDf_normal.png" TargetMode="External" /><Relationship Id="rId302" Type="http://schemas.openxmlformats.org/officeDocument/2006/relationships/hyperlink" Target="http://pbs.twimg.com/profile_images/1173005950678159360/ABF6rHRt_normal.jpg" TargetMode="External" /><Relationship Id="rId303" Type="http://schemas.openxmlformats.org/officeDocument/2006/relationships/hyperlink" Target="http://pbs.twimg.com/profile_images/1173005950678159360/ABF6rHRt_normal.jpg" TargetMode="External" /><Relationship Id="rId304" Type="http://schemas.openxmlformats.org/officeDocument/2006/relationships/hyperlink" Target="http://pbs.twimg.com/profile_images/1173005950678159360/ABF6rHRt_normal.jpg" TargetMode="External" /><Relationship Id="rId305" Type="http://schemas.openxmlformats.org/officeDocument/2006/relationships/hyperlink" Target="http://pbs.twimg.com/profile_images/1173005950678159360/ABF6rHRt_normal.jpg" TargetMode="External" /><Relationship Id="rId306" Type="http://schemas.openxmlformats.org/officeDocument/2006/relationships/hyperlink" Target="http://pbs.twimg.com/profile_images/1120755126308786176/XWNDSzDf_normal.png" TargetMode="External" /><Relationship Id="rId307" Type="http://schemas.openxmlformats.org/officeDocument/2006/relationships/hyperlink" Target="http://pbs.twimg.com/profile_images/1120755126308786176/XWNDSzDf_normal.png" TargetMode="External" /><Relationship Id="rId308" Type="http://schemas.openxmlformats.org/officeDocument/2006/relationships/hyperlink" Target="http://pbs.twimg.com/profile_images/1158153432198520833/_YRI1Pmd_normal.jpg" TargetMode="External" /><Relationship Id="rId309" Type="http://schemas.openxmlformats.org/officeDocument/2006/relationships/hyperlink" Target="http://pbs.twimg.com/profile_images/1158153432198520833/_YRI1Pmd_normal.jpg" TargetMode="External" /><Relationship Id="rId310" Type="http://schemas.openxmlformats.org/officeDocument/2006/relationships/hyperlink" Target="http://pbs.twimg.com/profile_images/1162374196388720640/f1jSdTAr_normal.png" TargetMode="External" /><Relationship Id="rId311" Type="http://schemas.openxmlformats.org/officeDocument/2006/relationships/hyperlink" Target="http://pbs.twimg.com/profile_images/1162374196388720640/f1jSdTAr_normal.png" TargetMode="External" /><Relationship Id="rId312" Type="http://schemas.openxmlformats.org/officeDocument/2006/relationships/hyperlink" Target="http://pbs.twimg.com/profile_images/1083863869179670528/3WKSw6E__normal.jpg" TargetMode="External" /><Relationship Id="rId313" Type="http://schemas.openxmlformats.org/officeDocument/2006/relationships/hyperlink" Target="http://pbs.twimg.com/profile_images/1083863869179670528/3WKSw6E__normal.jpg" TargetMode="External" /><Relationship Id="rId314" Type="http://schemas.openxmlformats.org/officeDocument/2006/relationships/hyperlink" Target="http://pbs.twimg.com/profile_images/1143351649844334592/xx7vgXam_normal.jpg" TargetMode="External" /><Relationship Id="rId315" Type="http://schemas.openxmlformats.org/officeDocument/2006/relationships/hyperlink" Target="http://pbs.twimg.com/profile_images/1143351649844334592/xx7vgXam_normal.jpg" TargetMode="External" /><Relationship Id="rId316" Type="http://schemas.openxmlformats.org/officeDocument/2006/relationships/hyperlink" Target="http://pbs.twimg.com/profile_images/378800000792972844/82b63c41ea11ca5519e2f94225033972_normal.jpeg" TargetMode="External" /><Relationship Id="rId317" Type="http://schemas.openxmlformats.org/officeDocument/2006/relationships/hyperlink" Target="http://pbs.twimg.com/profile_images/1176010235271667713/mZBUNVj1_normal.jpg" TargetMode="External" /><Relationship Id="rId318" Type="http://schemas.openxmlformats.org/officeDocument/2006/relationships/hyperlink" Target="http://pbs.twimg.com/profile_images/378800000792972844/82b63c41ea11ca5519e2f94225033972_normal.jpeg" TargetMode="External" /><Relationship Id="rId319" Type="http://schemas.openxmlformats.org/officeDocument/2006/relationships/hyperlink" Target="http://pbs.twimg.com/profile_images/1176010235271667713/mZBUNVj1_normal.jpg" TargetMode="External" /><Relationship Id="rId320" Type="http://schemas.openxmlformats.org/officeDocument/2006/relationships/hyperlink" Target="http://pbs.twimg.com/profile_images/378800000792972844/82b63c41ea11ca5519e2f94225033972_normal.jpeg" TargetMode="External" /><Relationship Id="rId321" Type="http://schemas.openxmlformats.org/officeDocument/2006/relationships/hyperlink" Target="http://pbs.twimg.com/profile_images/1176010235271667713/mZBUNVj1_normal.jpg" TargetMode="External" /><Relationship Id="rId322" Type="http://schemas.openxmlformats.org/officeDocument/2006/relationships/hyperlink" Target="http://pbs.twimg.com/profile_images/378800000792972844/82b63c41ea11ca5519e2f94225033972_normal.jpeg" TargetMode="External" /><Relationship Id="rId323" Type="http://schemas.openxmlformats.org/officeDocument/2006/relationships/hyperlink" Target="http://pbs.twimg.com/profile_images/1176010235271667713/mZBUNVj1_normal.jpg" TargetMode="External" /><Relationship Id="rId324" Type="http://schemas.openxmlformats.org/officeDocument/2006/relationships/hyperlink" Target="http://pbs.twimg.com/profile_images/378800000792972844/82b63c41ea11ca5519e2f94225033972_normal.jpeg" TargetMode="External" /><Relationship Id="rId325" Type="http://schemas.openxmlformats.org/officeDocument/2006/relationships/hyperlink" Target="http://pbs.twimg.com/profile_images/1176010235271667713/mZBUNVj1_normal.jpg" TargetMode="External" /><Relationship Id="rId326" Type="http://schemas.openxmlformats.org/officeDocument/2006/relationships/hyperlink" Target="http://pbs.twimg.com/profile_images/378800000792972844/82b63c41ea11ca5519e2f94225033972_normal.jpeg" TargetMode="External" /><Relationship Id="rId327" Type="http://schemas.openxmlformats.org/officeDocument/2006/relationships/hyperlink" Target="http://pbs.twimg.com/profile_images/1176010235271667713/mZBUNVj1_normal.jpg" TargetMode="External" /><Relationship Id="rId328" Type="http://schemas.openxmlformats.org/officeDocument/2006/relationships/hyperlink" Target="http://pbs.twimg.com/profile_images/378800000792972844/82b63c41ea11ca5519e2f94225033972_normal.jpeg" TargetMode="External" /><Relationship Id="rId329" Type="http://schemas.openxmlformats.org/officeDocument/2006/relationships/hyperlink" Target="http://pbs.twimg.com/profile_images/1176010235271667713/mZBUNVj1_normal.jpg" TargetMode="External" /><Relationship Id="rId330" Type="http://schemas.openxmlformats.org/officeDocument/2006/relationships/hyperlink" Target="http://pbs.twimg.com/profile_images/378800000792972844/82b63c41ea11ca5519e2f94225033972_normal.jpeg" TargetMode="External" /><Relationship Id="rId331" Type="http://schemas.openxmlformats.org/officeDocument/2006/relationships/hyperlink" Target="http://pbs.twimg.com/profile_images/1176010235271667713/mZBUNVj1_normal.jpg" TargetMode="External" /><Relationship Id="rId332" Type="http://schemas.openxmlformats.org/officeDocument/2006/relationships/hyperlink" Target="http://pbs.twimg.com/profile_images/1176010235271667713/mZBUNVj1_normal.jpg" TargetMode="External" /><Relationship Id="rId333" Type="http://schemas.openxmlformats.org/officeDocument/2006/relationships/hyperlink" Target="http://pbs.twimg.com/profile_images/378800000792972844/82b63c41ea11ca5519e2f94225033972_normal.jpeg" TargetMode="External" /><Relationship Id="rId334" Type="http://schemas.openxmlformats.org/officeDocument/2006/relationships/hyperlink" Target="http://pbs.twimg.com/profile_images/854693498758606848/achM-wO2_normal.jpg" TargetMode="External" /><Relationship Id="rId335" Type="http://schemas.openxmlformats.org/officeDocument/2006/relationships/hyperlink" Target="http://pbs.twimg.com/profile_images/854693498758606848/achM-wO2_normal.jpg" TargetMode="External" /><Relationship Id="rId336" Type="http://schemas.openxmlformats.org/officeDocument/2006/relationships/hyperlink" Target="http://pbs.twimg.com/profile_images/971520885319401473/vuEGAGEd_normal.jpg" TargetMode="External" /><Relationship Id="rId337" Type="http://schemas.openxmlformats.org/officeDocument/2006/relationships/hyperlink" Target="http://pbs.twimg.com/profile_images/897995834658312193/OrQAwrZO_normal.jpg" TargetMode="External" /><Relationship Id="rId338" Type="http://schemas.openxmlformats.org/officeDocument/2006/relationships/hyperlink" Target="http://pbs.twimg.com/profile_images/897995834658312193/OrQAwrZO_normal.jpg" TargetMode="External" /><Relationship Id="rId339" Type="http://schemas.openxmlformats.org/officeDocument/2006/relationships/hyperlink" Target="http://pbs.twimg.com/profile_images/895591279140102149/liO-q1wu_normal.jpg" TargetMode="External" /><Relationship Id="rId340" Type="http://schemas.openxmlformats.org/officeDocument/2006/relationships/hyperlink" Target="http://pbs.twimg.com/profile_images/895591279140102149/liO-q1wu_normal.jpg" TargetMode="External" /><Relationship Id="rId341" Type="http://schemas.openxmlformats.org/officeDocument/2006/relationships/hyperlink" Target="https://pbs.twimg.com/media/EGKQL_7VUAACNNB.jpg" TargetMode="External" /><Relationship Id="rId342" Type="http://schemas.openxmlformats.org/officeDocument/2006/relationships/hyperlink" Target="https://pbs.twimg.com/media/EGQRQThUUAApB2Z.jpg" TargetMode="External" /><Relationship Id="rId343" Type="http://schemas.openxmlformats.org/officeDocument/2006/relationships/hyperlink" Target="http://pbs.twimg.com/profile_images/895591279140102149/liO-q1wu_normal.jpg" TargetMode="External" /><Relationship Id="rId344" Type="http://schemas.openxmlformats.org/officeDocument/2006/relationships/hyperlink" Target="https://pbs.twimg.com/media/EGRp2v6XkAABeXV.jpg" TargetMode="External" /><Relationship Id="rId345" Type="http://schemas.openxmlformats.org/officeDocument/2006/relationships/hyperlink" Target="http://pbs.twimg.com/profile_images/1043230659421122561/aVa61pJb_normal.jpg" TargetMode="External" /><Relationship Id="rId346" Type="http://schemas.openxmlformats.org/officeDocument/2006/relationships/hyperlink" Target="http://pbs.twimg.com/profile_images/1043230659421122561/aVa61pJb_normal.jpg" TargetMode="External" /><Relationship Id="rId347" Type="http://schemas.openxmlformats.org/officeDocument/2006/relationships/hyperlink" Target="https://pbs.twimg.com/media/EGSoa-WWwAAU7e8.jpg" TargetMode="External" /><Relationship Id="rId348" Type="http://schemas.openxmlformats.org/officeDocument/2006/relationships/hyperlink" Target="http://pbs.twimg.com/profile_images/907791334991208448/EdwKylNb_normal.jpg" TargetMode="External" /><Relationship Id="rId349" Type="http://schemas.openxmlformats.org/officeDocument/2006/relationships/hyperlink" Target="http://pbs.twimg.com/profile_images/907791334991208448/EdwKylNb_normal.jpg" TargetMode="External" /><Relationship Id="rId350" Type="http://schemas.openxmlformats.org/officeDocument/2006/relationships/hyperlink" Target="https://pbs.twimg.com/media/EGWsRjxXUAE1ewK.jpg" TargetMode="External" /><Relationship Id="rId351" Type="http://schemas.openxmlformats.org/officeDocument/2006/relationships/hyperlink" Target="http://pbs.twimg.com/profile_images/727000557064310785/HrDcAh8K_normal.jpg" TargetMode="External" /><Relationship Id="rId352" Type="http://schemas.openxmlformats.org/officeDocument/2006/relationships/hyperlink" Target="http://pbs.twimg.com/profile_images/727000557064310785/HrDcAh8K_normal.jpg" TargetMode="External" /><Relationship Id="rId353" Type="http://schemas.openxmlformats.org/officeDocument/2006/relationships/hyperlink" Target="http://pbs.twimg.com/profile_images/378800000137788190/5b2cbd1f74f99f7523d6607b90cf86e0_normal.jpeg" TargetMode="External" /><Relationship Id="rId354" Type="http://schemas.openxmlformats.org/officeDocument/2006/relationships/hyperlink" Target="http://pbs.twimg.com/profile_images/1017538543315488768/ymEY2dFh_normal.jpg" TargetMode="External" /><Relationship Id="rId355" Type="http://schemas.openxmlformats.org/officeDocument/2006/relationships/hyperlink" Target="http://pbs.twimg.com/profile_images/1017538543315488768/ymEY2dFh_normal.jpg" TargetMode="External" /><Relationship Id="rId356" Type="http://schemas.openxmlformats.org/officeDocument/2006/relationships/hyperlink" Target="http://pbs.twimg.com/profile_images/641225203696144384/AqtFHNod_normal.jpg" TargetMode="External" /><Relationship Id="rId357" Type="http://schemas.openxmlformats.org/officeDocument/2006/relationships/hyperlink" Target="http://pbs.twimg.com/profile_images/641225203696144384/AqtFHNod_normal.jpg" TargetMode="External" /><Relationship Id="rId358" Type="http://schemas.openxmlformats.org/officeDocument/2006/relationships/hyperlink" Target="http://pbs.twimg.com/profile_images/977978383500959744/yZzQWj3u_normal.jpg" TargetMode="External" /><Relationship Id="rId359" Type="http://schemas.openxmlformats.org/officeDocument/2006/relationships/hyperlink" Target="http://pbs.twimg.com/profile_images/977978383500959744/yZzQWj3u_normal.jpg" TargetMode="External" /><Relationship Id="rId360" Type="http://schemas.openxmlformats.org/officeDocument/2006/relationships/hyperlink" Target="http://pbs.twimg.com/profile_images/497422797300174848/TGGnU8UM_normal.jpeg" TargetMode="External" /><Relationship Id="rId361" Type="http://schemas.openxmlformats.org/officeDocument/2006/relationships/hyperlink" Target="http://pbs.twimg.com/profile_images/497422797300174848/TGGnU8UM_normal.jpeg" TargetMode="External" /><Relationship Id="rId362" Type="http://schemas.openxmlformats.org/officeDocument/2006/relationships/hyperlink" Target="https://pbs.twimg.com/media/EGinXiDX0AEIRoz.png" TargetMode="External" /><Relationship Id="rId363" Type="http://schemas.openxmlformats.org/officeDocument/2006/relationships/hyperlink" Target="http://pbs.twimg.com/profile_images/1164146392123793408/rNOLYF2r_normal.jpg" TargetMode="External" /><Relationship Id="rId364" Type="http://schemas.openxmlformats.org/officeDocument/2006/relationships/hyperlink" Target="http://pbs.twimg.com/profile_images/378800000171487845/1b12a2b7e71d0ce1f5dd3717fd3f3cb9_normal.png" TargetMode="External" /><Relationship Id="rId365" Type="http://schemas.openxmlformats.org/officeDocument/2006/relationships/hyperlink" Target="http://pbs.twimg.com/profile_images/378800000171487845/1b12a2b7e71d0ce1f5dd3717fd3f3cb9_normal.png" TargetMode="External" /><Relationship Id="rId366" Type="http://schemas.openxmlformats.org/officeDocument/2006/relationships/hyperlink" Target="http://pbs.twimg.com/profile_images/378800000171487845/1b12a2b7e71d0ce1f5dd3717fd3f3cb9_normal.png" TargetMode="External" /><Relationship Id="rId367" Type="http://schemas.openxmlformats.org/officeDocument/2006/relationships/hyperlink" Target="https://pbs.twimg.com/media/EGjZFMEW4AIiL-P.jpg" TargetMode="External" /><Relationship Id="rId368" Type="http://schemas.openxmlformats.org/officeDocument/2006/relationships/hyperlink" Target="http://pbs.twimg.com/profile_images/1047556949783584768/nwd_Ah0Z_normal.jpg" TargetMode="External" /><Relationship Id="rId369" Type="http://schemas.openxmlformats.org/officeDocument/2006/relationships/hyperlink" Target="http://pbs.twimg.com/profile_images/1047556949783584768/nwd_Ah0Z_normal.jpg" TargetMode="External" /><Relationship Id="rId370" Type="http://schemas.openxmlformats.org/officeDocument/2006/relationships/hyperlink" Target="http://pbs.twimg.com/profile_images/1047556949783584768/nwd_Ah0Z_normal.jpg" TargetMode="External" /><Relationship Id="rId371" Type="http://schemas.openxmlformats.org/officeDocument/2006/relationships/hyperlink" Target="http://pbs.twimg.com/profile_images/1164146392123793408/rNOLYF2r_normal.jpg" TargetMode="External" /><Relationship Id="rId372" Type="http://schemas.openxmlformats.org/officeDocument/2006/relationships/hyperlink" Target="http://pbs.twimg.com/profile_images/877357353804324866/wITNdLTg_normal.jpg" TargetMode="External" /><Relationship Id="rId373" Type="http://schemas.openxmlformats.org/officeDocument/2006/relationships/hyperlink" Target="http://pbs.twimg.com/profile_images/1164146392123793408/rNOLYF2r_normal.jpg" TargetMode="External" /><Relationship Id="rId374" Type="http://schemas.openxmlformats.org/officeDocument/2006/relationships/hyperlink" Target="http://pbs.twimg.com/profile_images/877357353804324866/wITNdLTg_normal.jpg" TargetMode="External" /><Relationship Id="rId375" Type="http://schemas.openxmlformats.org/officeDocument/2006/relationships/hyperlink" Target="http://pbs.twimg.com/profile_images/877357353804324866/wITNdLTg_normal.jpg" TargetMode="External" /><Relationship Id="rId376" Type="http://schemas.openxmlformats.org/officeDocument/2006/relationships/hyperlink" Target="http://pbs.twimg.com/profile_images/879902329453109252/V6B_5P9N_normal.jpg" TargetMode="External" /><Relationship Id="rId377" Type="http://schemas.openxmlformats.org/officeDocument/2006/relationships/hyperlink" Target="http://pbs.twimg.com/profile_images/879902329453109252/V6B_5P9N_normal.jpg" TargetMode="External" /><Relationship Id="rId378" Type="http://schemas.openxmlformats.org/officeDocument/2006/relationships/hyperlink" Target="http://pbs.twimg.com/profile_images/1183431022920126464/hxcrlVX4_normal.jpg" TargetMode="External" /><Relationship Id="rId379" Type="http://schemas.openxmlformats.org/officeDocument/2006/relationships/hyperlink" Target="https://pbs.twimg.com/media/EGinXiDX0AEIRoz.png" TargetMode="External" /><Relationship Id="rId380" Type="http://schemas.openxmlformats.org/officeDocument/2006/relationships/hyperlink" Target="https://pbs.twimg.com/media/EGinXiDX0AEIRoz.png" TargetMode="External" /><Relationship Id="rId381" Type="http://schemas.openxmlformats.org/officeDocument/2006/relationships/hyperlink" Target="http://pbs.twimg.com/profile_images/1183431022920126464/hxcrlVX4_normal.jpg" TargetMode="External" /><Relationship Id="rId382" Type="http://schemas.openxmlformats.org/officeDocument/2006/relationships/hyperlink" Target="http://pbs.twimg.com/profile_images/1152244556907405312/UB36IMtN_normal.jpg" TargetMode="External" /><Relationship Id="rId383" Type="http://schemas.openxmlformats.org/officeDocument/2006/relationships/hyperlink" Target="http://pbs.twimg.com/profile_images/1152244556907405312/UB36IMtN_normal.jpg" TargetMode="External" /><Relationship Id="rId384" Type="http://schemas.openxmlformats.org/officeDocument/2006/relationships/hyperlink" Target="http://pbs.twimg.com/profile_images/1129892113171329026/nD8-xkSS_normal.jpg" TargetMode="External" /><Relationship Id="rId385" Type="http://schemas.openxmlformats.org/officeDocument/2006/relationships/hyperlink" Target="http://pbs.twimg.com/profile_images/1129892113171329026/nD8-xkSS_normal.jpg" TargetMode="External" /><Relationship Id="rId386" Type="http://schemas.openxmlformats.org/officeDocument/2006/relationships/hyperlink" Target="http://pbs.twimg.com/profile_images/1129892113171329026/nD8-xkSS_normal.jpg" TargetMode="External" /><Relationship Id="rId387" Type="http://schemas.openxmlformats.org/officeDocument/2006/relationships/hyperlink" Target="http://pbs.twimg.com/profile_images/769366432551350272/VF2TcvSz_normal.jpg" TargetMode="External" /><Relationship Id="rId388" Type="http://schemas.openxmlformats.org/officeDocument/2006/relationships/hyperlink" Target="http://pbs.twimg.com/profile_images/769366432551350272/VF2TcvSz_normal.jpg" TargetMode="External" /><Relationship Id="rId389" Type="http://schemas.openxmlformats.org/officeDocument/2006/relationships/hyperlink" Target="http://pbs.twimg.com/profile_images/769366432551350272/VF2TcvSz_normal.jpg" TargetMode="External" /><Relationship Id="rId390" Type="http://schemas.openxmlformats.org/officeDocument/2006/relationships/hyperlink" Target="https://pbs.twimg.com/ext_tw_video_thumb/1182758182541811717/pu/img/U7s8poh6Fk1YbhmP.jpg" TargetMode="External" /><Relationship Id="rId391" Type="http://schemas.openxmlformats.org/officeDocument/2006/relationships/hyperlink" Target="https://pbs.twimg.com/ext_tw_video_thumb/1182758182541811717/pu/img/U7s8poh6Fk1YbhmP.jpg" TargetMode="External" /><Relationship Id="rId392" Type="http://schemas.openxmlformats.org/officeDocument/2006/relationships/hyperlink" Target="https://pbs.twimg.com/ext_tw_video_thumb/1182758182541811717/pu/img/U7s8poh6Fk1YbhmP.jpg" TargetMode="External" /><Relationship Id="rId393" Type="http://schemas.openxmlformats.org/officeDocument/2006/relationships/hyperlink" Target="https://pbs.twimg.com/ext_tw_video_thumb/1182758182541811717/pu/img/U7s8poh6Fk1YbhmP.jpg" TargetMode="External" /><Relationship Id="rId394" Type="http://schemas.openxmlformats.org/officeDocument/2006/relationships/hyperlink" Target="https://pbs.twimg.com/ext_tw_video_thumb/1182758182541811717/pu/img/U7s8poh6Fk1YbhmP.jpg" TargetMode="External" /><Relationship Id="rId395" Type="http://schemas.openxmlformats.org/officeDocument/2006/relationships/hyperlink" Target="https://pbs.twimg.com/ext_tw_video_thumb/1182758182541811717/pu/img/U7s8poh6Fk1YbhmP.jpg" TargetMode="External" /><Relationship Id="rId396" Type="http://schemas.openxmlformats.org/officeDocument/2006/relationships/hyperlink" Target="https://pbs.twimg.com/media/EGsYnL4XkAESRKg.jpg" TargetMode="External" /><Relationship Id="rId397" Type="http://schemas.openxmlformats.org/officeDocument/2006/relationships/hyperlink" Target="http://pbs.twimg.com/profile_images/827007420035641348/S5yyVMWa_normal.jpg" TargetMode="External" /><Relationship Id="rId398" Type="http://schemas.openxmlformats.org/officeDocument/2006/relationships/hyperlink" Target="http://pbs.twimg.com/profile_images/827007420035641348/S5yyVMWa_normal.jpg" TargetMode="External" /><Relationship Id="rId399" Type="http://schemas.openxmlformats.org/officeDocument/2006/relationships/hyperlink" Target="http://pbs.twimg.com/profile_images/827007420035641348/S5yyVMWa_normal.jpg" TargetMode="External" /><Relationship Id="rId400" Type="http://schemas.openxmlformats.org/officeDocument/2006/relationships/hyperlink" Target="http://pbs.twimg.com/profile_images/827007420035641348/S5yyVMWa_normal.jpg" TargetMode="External" /><Relationship Id="rId401" Type="http://schemas.openxmlformats.org/officeDocument/2006/relationships/hyperlink" Target="http://pbs.twimg.com/profile_images/982444363920928768/s5gWitoB_normal.jpg" TargetMode="External" /><Relationship Id="rId402" Type="http://schemas.openxmlformats.org/officeDocument/2006/relationships/hyperlink" Target="http://pbs.twimg.com/profile_images/982444363920928768/s5gWitoB_normal.jpg" TargetMode="External" /><Relationship Id="rId403" Type="http://schemas.openxmlformats.org/officeDocument/2006/relationships/hyperlink" Target="http://pbs.twimg.com/profile_images/982444363920928768/s5gWitoB_normal.jpg" TargetMode="External" /><Relationship Id="rId404" Type="http://schemas.openxmlformats.org/officeDocument/2006/relationships/hyperlink" Target="http://pbs.twimg.com/profile_images/1174059698452140032/cnMHoRj1_normal.jpg" TargetMode="External" /><Relationship Id="rId405" Type="http://schemas.openxmlformats.org/officeDocument/2006/relationships/hyperlink" Target="https://pbs.twimg.com/media/EG3NsU1XUAEE91z.jpg" TargetMode="External" /><Relationship Id="rId406" Type="http://schemas.openxmlformats.org/officeDocument/2006/relationships/hyperlink" Target="http://pbs.twimg.com/profile_images/780476019593523202/-nRSQehJ_normal.jpg" TargetMode="External" /><Relationship Id="rId407" Type="http://schemas.openxmlformats.org/officeDocument/2006/relationships/hyperlink" Target="http://pbs.twimg.com/profile_images/1552122259/Mark_Latonero_Pic_crop_compress_normal.jpg" TargetMode="External" /><Relationship Id="rId408" Type="http://schemas.openxmlformats.org/officeDocument/2006/relationships/hyperlink" Target="http://pbs.twimg.com/profile_images/1552122259/Mark_Latonero_Pic_crop_compress_normal.jpg" TargetMode="External" /><Relationship Id="rId409" Type="http://schemas.openxmlformats.org/officeDocument/2006/relationships/hyperlink" Target="http://pbs.twimg.com/profile_images/1079772948053946369/CmEYbuiO_normal.jpg" TargetMode="External" /><Relationship Id="rId410" Type="http://schemas.openxmlformats.org/officeDocument/2006/relationships/hyperlink" Target="http://pbs.twimg.com/profile_images/1079772948053946369/CmEYbuiO_normal.jpg" TargetMode="External" /><Relationship Id="rId411" Type="http://schemas.openxmlformats.org/officeDocument/2006/relationships/hyperlink" Target="http://pbs.twimg.com/profile_images/1079772948053946369/CmEYbuiO_normal.jpg" TargetMode="External" /><Relationship Id="rId412" Type="http://schemas.openxmlformats.org/officeDocument/2006/relationships/hyperlink" Target="http://pbs.twimg.com/profile_images/1079772948053946369/CmEYbuiO_normal.jpg" TargetMode="External" /><Relationship Id="rId413" Type="http://schemas.openxmlformats.org/officeDocument/2006/relationships/hyperlink" Target="http://pbs.twimg.com/profile_images/553639148834152448/gaeNhWV5_normal.jpeg" TargetMode="External" /><Relationship Id="rId414" Type="http://schemas.openxmlformats.org/officeDocument/2006/relationships/hyperlink" Target="http://pbs.twimg.com/profile_images/553639148834152448/gaeNhWV5_normal.jpeg" TargetMode="External" /><Relationship Id="rId415" Type="http://schemas.openxmlformats.org/officeDocument/2006/relationships/hyperlink" Target="http://pbs.twimg.com/profile_images/1085253858035712001/L8a3ILL7_normal.jpg" TargetMode="External" /><Relationship Id="rId416" Type="http://schemas.openxmlformats.org/officeDocument/2006/relationships/hyperlink" Target="http://pbs.twimg.com/profile_images/1085253858035712001/L8a3ILL7_normal.jpg" TargetMode="External" /><Relationship Id="rId417" Type="http://schemas.openxmlformats.org/officeDocument/2006/relationships/hyperlink" Target="http://pbs.twimg.com/profile_images/935937334649982976/rfwyGJ-q_normal.jpg" TargetMode="External" /><Relationship Id="rId418" Type="http://schemas.openxmlformats.org/officeDocument/2006/relationships/hyperlink" Target="http://pbs.twimg.com/profile_images/935937334649982976/rfwyGJ-q_normal.jpg" TargetMode="External" /><Relationship Id="rId419" Type="http://schemas.openxmlformats.org/officeDocument/2006/relationships/hyperlink" Target="http://pbs.twimg.com/profile_images/1060269769616633857/hFtWHAiu_normal.jpg" TargetMode="External" /><Relationship Id="rId420" Type="http://schemas.openxmlformats.org/officeDocument/2006/relationships/hyperlink" Target="http://pbs.twimg.com/profile_images/1060269769616633857/hFtWHAiu_normal.jpg" TargetMode="External" /><Relationship Id="rId421" Type="http://schemas.openxmlformats.org/officeDocument/2006/relationships/hyperlink" Target="http://pbs.twimg.com/profile_images/1060269769616633857/hFtWHAiu_normal.jpg" TargetMode="External" /><Relationship Id="rId422" Type="http://schemas.openxmlformats.org/officeDocument/2006/relationships/hyperlink" Target="http://pbs.twimg.com/profile_images/1060269769616633857/hFtWHAiu_normal.jpg" TargetMode="External" /><Relationship Id="rId423" Type="http://schemas.openxmlformats.org/officeDocument/2006/relationships/hyperlink" Target="http://pbs.twimg.com/profile_images/1060269769616633857/hFtWHAiu_normal.jpg" TargetMode="External" /><Relationship Id="rId424" Type="http://schemas.openxmlformats.org/officeDocument/2006/relationships/hyperlink" Target="http://pbs.twimg.com/profile_images/1060269769616633857/hFtWHAiu_normal.jpg" TargetMode="External" /><Relationship Id="rId425" Type="http://schemas.openxmlformats.org/officeDocument/2006/relationships/hyperlink" Target="http://pbs.twimg.com/profile_images/828283710906576896/azZ8u60u_normal.jpg" TargetMode="External" /><Relationship Id="rId426" Type="http://schemas.openxmlformats.org/officeDocument/2006/relationships/hyperlink" Target="http://pbs.twimg.com/profile_images/478228301891121152/pO3QLLI__normal.jpeg" TargetMode="External" /><Relationship Id="rId427" Type="http://schemas.openxmlformats.org/officeDocument/2006/relationships/hyperlink" Target="http://pbs.twimg.com/profile_images/887441935597789185/ZaRaCbtk_normal.jpg" TargetMode="External" /><Relationship Id="rId428" Type="http://schemas.openxmlformats.org/officeDocument/2006/relationships/hyperlink" Target="http://pbs.twimg.com/profile_images/887441935597789185/ZaRaCbtk_normal.jpg" TargetMode="External" /><Relationship Id="rId429" Type="http://schemas.openxmlformats.org/officeDocument/2006/relationships/hyperlink" Target="http://pbs.twimg.com/profile_images/712260464978296832/lGLQCz3z_normal.jpg" TargetMode="External" /><Relationship Id="rId430" Type="http://schemas.openxmlformats.org/officeDocument/2006/relationships/hyperlink" Target="http://pbs.twimg.com/profile_images/712260464978296832/lGLQCz3z_normal.jpg" TargetMode="External" /><Relationship Id="rId431" Type="http://schemas.openxmlformats.org/officeDocument/2006/relationships/hyperlink" Target="http://pbs.twimg.com/profile_images/478228301891121152/pO3QLLI__normal.jpeg" TargetMode="External" /><Relationship Id="rId432" Type="http://schemas.openxmlformats.org/officeDocument/2006/relationships/hyperlink" Target="http://pbs.twimg.com/profile_images/478228301891121152/pO3QLLI__normal.jpeg" TargetMode="External" /><Relationship Id="rId433" Type="http://schemas.openxmlformats.org/officeDocument/2006/relationships/hyperlink" Target="http://pbs.twimg.com/profile_images/806977819574206464/_YlOTMl5_normal.jpg" TargetMode="External" /><Relationship Id="rId434" Type="http://schemas.openxmlformats.org/officeDocument/2006/relationships/hyperlink" Target="http://pbs.twimg.com/profile_images/478228301891121152/pO3QLLI__normal.jpeg" TargetMode="External" /><Relationship Id="rId435" Type="http://schemas.openxmlformats.org/officeDocument/2006/relationships/hyperlink" Target="http://pbs.twimg.com/profile_images/806977819574206464/_YlOTMl5_normal.jpg" TargetMode="External" /><Relationship Id="rId436" Type="http://schemas.openxmlformats.org/officeDocument/2006/relationships/hyperlink" Target="http://pbs.twimg.com/profile_images/1139053990950293504/UZoEH5fl_normal.jpg" TargetMode="External" /><Relationship Id="rId437" Type="http://schemas.openxmlformats.org/officeDocument/2006/relationships/hyperlink" Target="http://pbs.twimg.com/profile_images/1139053990950293504/UZoEH5fl_normal.jpg" TargetMode="External" /><Relationship Id="rId438" Type="http://schemas.openxmlformats.org/officeDocument/2006/relationships/hyperlink" Target="http://pbs.twimg.com/profile_images/1139053990950293504/UZoEH5fl_normal.jpg" TargetMode="External" /><Relationship Id="rId439" Type="http://schemas.openxmlformats.org/officeDocument/2006/relationships/hyperlink" Target="http://pbs.twimg.com/profile_images/1082012456929484800/oprFl6fZ_normal.jpg" TargetMode="External" /><Relationship Id="rId440" Type="http://schemas.openxmlformats.org/officeDocument/2006/relationships/hyperlink" Target="http://pbs.twimg.com/profile_images/1082012456929484800/oprFl6fZ_normal.jpg" TargetMode="External" /><Relationship Id="rId441" Type="http://schemas.openxmlformats.org/officeDocument/2006/relationships/hyperlink" Target="http://pbs.twimg.com/profile_images/1082012456929484800/oprFl6fZ_normal.jpg" TargetMode="External" /><Relationship Id="rId442" Type="http://schemas.openxmlformats.org/officeDocument/2006/relationships/hyperlink" Target="https://pbs.twimg.com/media/EHBwxlMXUAEebrZ.jpg" TargetMode="External" /><Relationship Id="rId443" Type="http://schemas.openxmlformats.org/officeDocument/2006/relationships/hyperlink" Target="http://pbs.twimg.com/profile_images/1058700740489814016/Xbo3-esg_normal.jpg" TargetMode="External" /><Relationship Id="rId444" Type="http://schemas.openxmlformats.org/officeDocument/2006/relationships/hyperlink" Target="http://pbs.twimg.com/profile_images/1088121978391838721/XGhsn_Hu_normal.jpg" TargetMode="External" /><Relationship Id="rId445" Type="http://schemas.openxmlformats.org/officeDocument/2006/relationships/hyperlink" Target="http://pbs.twimg.com/profile_images/919955046476939264/92D1Rklg_normal.jpg" TargetMode="External" /><Relationship Id="rId446" Type="http://schemas.openxmlformats.org/officeDocument/2006/relationships/hyperlink" Target="https://pbs.twimg.com/media/EHFNwqXWwAEkrk0.jpg" TargetMode="External" /><Relationship Id="rId447" Type="http://schemas.openxmlformats.org/officeDocument/2006/relationships/hyperlink" Target="http://pbs.twimg.com/profile_images/740900955055640576/dMbl45tk_normal.jpg" TargetMode="External" /><Relationship Id="rId448" Type="http://schemas.openxmlformats.org/officeDocument/2006/relationships/hyperlink" Target="http://pbs.twimg.com/profile_images/740900955055640576/dMbl45tk_normal.jpg" TargetMode="External" /><Relationship Id="rId449" Type="http://schemas.openxmlformats.org/officeDocument/2006/relationships/hyperlink" Target="http://pbs.twimg.com/profile_images/740900955055640576/dMbl45tk_normal.jpg" TargetMode="External" /><Relationship Id="rId450" Type="http://schemas.openxmlformats.org/officeDocument/2006/relationships/hyperlink" Target="http://pbs.twimg.com/profile_images/1172701615913963520/DGISeUAv_normal.jpg" TargetMode="External" /><Relationship Id="rId451" Type="http://schemas.openxmlformats.org/officeDocument/2006/relationships/hyperlink" Target="http://pbs.twimg.com/profile_images/1172701615913963520/DGISeUAv_normal.jpg" TargetMode="External" /><Relationship Id="rId452" Type="http://schemas.openxmlformats.org/officeDocument/2006/relationships/hyperlink" Target="http://pbs.twimg.com/profile_images/1172701615913963520/DGISeUAv_normal.jpg" TargetMode="External" /><Relationship Id="rId453" Type="http://schemas.openxmlformats.org/officeDocument/2006/relationships/hyperlink" Target="http://pbs.twimg.com/profile_images/849560114801631233/_nsuWFUP_normal.jpg" TargetMode="External" /><Relationship Id="rId454" Type="http://schemas.openxmlformats.org/officeDocument/2006/relationships/hyperlink" Target="http://pbs.twimg.com/profile_images/849560114801631233/_nsuWFUP_normal.jpg" TargetMode="External" /><Relationship Id="rId455" Type="http://schemas.openxmlformats.org/officeDocument/2006/relationships/hyperlink" Target="http://pbs.twimg.com/profile_images/849560114801631233/_nsuWFUP_normal.jpg" TargetMode="External" /><Relationship Id="rId456" Type="http://schemas.openxmlformats.org/officeDocument/2006/relationships/hyperlink" Target="http://pbs.twimg.com/profile_images/1157873519411093504/p1bZ_LPM_normal.png" TargetMode="External" /><Relationship Id="rId457" Type="http://schemas.openxmlformats.org/officeDocument/2006/relationships/hyperlink" Target="http://pbs.twimg.com/profile_images/1157873519411093504/p1bZ_LPM_normal.png" TargetMode="External" /><Relationship Id="rId458" Type="http://schemas.openxmlformats.org/officeDocument/2006/relationships/hyperlink" Target="http://pbs.twimg.com/profile_images/1157873519411093504/p1bZ_LPM_normal.png" TargetMode="External" /><Relationship Id="rId459" Type="http://schemas.openxmlformats.org/officeDocument/2006/relationships/hyperlink" Target="http://pbs.twimg.com/profile_images/661204277927526400/ZsR5BSL1_normal.jpg" TargetMode="External" /><Relationship Id="rId460" Type="http://schemas.openxmlformats.org/officeDocument/2006/relationships/hyperlink" Target="http://pbs.twimg.com/profile_images/1139582820697853953/xidMdLIj_normal.jpg" TargetMode="External" /><Relationship Id="rId461" Type="http://schemas.openxmlformats.org/officeDocument/2006/relationships/hyperlink" Target="http://pbs.twimg.com/profile_images/661204277927526400/ZsR5BSL1_normal.jpg" TargetMode="External" /><Relationship Id="rId462" Type="http://schemas.openxmlformats.org/officeDocument/2006/relationships/hyperlink" Target="http://pbs.twimg.com/profile_images/1139582820697853953/xidMdLIj_normal.jpg" TargetMode="External" /><Relationship Id="rId463" Type="http://schemas.openxmlformats.org/officeDocument/2006/relationships/hyperlink" Target="http://pbs.twimg.com/profile_images/3745426277/3157fd2c5f547eee9f97938968e14bc9_normal.png" TargetMode="External" /><Relationship Id="rId464" Type="http://schemas.openxmlformats.org/officeDocument/2006/relationships/hyperlink" Target="http://pbs.twimg.com/profile_images/867566287567892481/SDFk6piH_normal.jpg" TargetMode="External" /><Relationship Id="rId465" Type="http://schemas.openxmlformats.org/officeDocument/2006/relationships/hyperlink" Target="http://pbs.twimg.com/profile_images/867566287567892481/SDFk6piH_normal.jpg" TargetMode="External" /><Relationship Id="rId466" Type="http://schemas.openxmlformats.org/officeDocument/2006/relationships/hyperlink" Target="http://pbs.twimg.com/profile_images/3745426277/3157fd2c5f547eee9f97938968e14bc9_normal.png" TargetMode="External" /><Relationship Id="rId467" Type="http://schemas.openxmlformats.org/officeDocument/2006/relationships/hyperlink" Target="http://pbs.twimg.com/profile_images/867566287567892481/SDFk6piH_normal.jpg" TargetMode="External" /><Relationship Id="rId468" Type="http://schemas.openxmlformats.org/officeDocument/2006/relationships/hyperlink" Target="http://pbs.twimg.com/profile_images/867566287567892481/SDFk6piH_normal.jpg" TargetMode="External" /><Relationship Id="rId469" Type="http://schemas.openxmlformats.org/officeDocument/2006/relationships/hyperlink" Target="http://pbs.twimg.com/profile_images/3745426277/3157fd2c5f547eee9f97938968e14bc9_normal.png" TargetMode="External" /><Relationship Id="rId470" Type="http://schemas.openxmlformats.org/officeDocument/2006/relationships/hyperlink" Target="http://pbs.twimg.com/profile_images/867566287567892481/SDFk6piH_normal.jpg" TargetMode="External" /><Relationship Id="rId471" Type="http://schemas.openxmlformats.org/officeDocument/2006/relationships/hyperlink" Target="http://pbs.twimg.com/profile_images/867566287567892481/SDFk6piH_normal.jpg" TargetMode="External" /><Relationship Id="rId472" Type="http://schemas.openxmlformats.org/officeDocument/2006/relationships/hyperlink" Target="http://pbs.twimg.com/profile_images/917474225778241536/v2YB_nyh_normal.jpg" TargetMode="External" /><Relationship Id="rId473" Type="http://schemas.openxmlformats.org/officeDocument/2006/relationships/hyperlink" Target="http://pbs.twimg.com/profile_images/917474225778241536/v2YB_nyh_normal.jpg" TargetMode="External" /><Relationship Id="rId474" Type="http://schemas.openxmlformats.org/officeDocument/2006/relationships/hyperlink" Target="http://pbs.twimg.com/profile_images/917474225778241536/v2YB_nyh_normal.jpg" TargetMode="External" /><Relationship Id="rId475" Type="http://schemas.openxmlformats.org/officeDocument/2006/relationships/hyperlink" Target="http://pbs.twimg.com/profile_images/3745426277/3157fd2c5f547eee9f97938968e14bc9_normal.png" TargetMode="External" /><Relationship Id="rId476" Type="http://schemas.openxmlformats.org/officeDocument/2006/relationships/hyperlink" Target="http://pbs.twimg.com/profile_images/867566287567892481/SDFk6piH_normal.jpg" TargetMode="External" /><Relationship Id="rId477" Type="http://schemas.openxmlformats.org/officeDocument/2006/relationships/hyperlink" Target="http://pbs.twimg.com/profile_images/867566287567892481/SDFk6piH_normal.jpg" TargetMode="External" /><Relationship Id="rId478" Type="http://schemas.openxmlformats.org/officeDocument/2006/relationships/hyperlink" Target="http://pbs.twimg.com/profile_images/3745426277/3157fd2c5f547eee9f97938968e14bc9_normal.png" TargetMode="External" /><Relationship Id="rId479" Type="http://schemas.openxmlformats.org/officeDocument/2006/relationships/hyperlink" Target="http://pbs.twimg.com/profile_images/867566287567892481/SDFk6piH_normal.jpg" TargetMode="External" /><Relationship Id="rId480" Type="http://schemas.openxmlformats.org/officeDocument/2006/relationships/hyperlink" Target="http://pbs.twimg.com/profile_images/867566287567892481/SDFk6piH_normal.jpg" TargetMode="External" /><Relationship Id="rId481" Type="http://schemas.openxmlformats.org/officeDocument/2006/relationships/hyperlink" Target="http://pbs.twimg.com/profile_images/3745426277/3157fd2c5f547eee9f97938968e14bc9_normal.png" TargetMode="External" /><Relationship Id="rId482" Type="http://schemas.openxmlformats.org/officeDocument/2006/relationships/hyperlink" Target="http://pbs.twimg.com/profile_images/867566287567892481/SDFk6piH_normal.jpg" TargetMode="External" /><Relationship Id="rId483" Type="http://schemas.openxmlformats.org/officeDocument/2006/relationships/hyperlink" Target="http://pbs.twimg.com/profile_images/867566287567892481/SDFk6piH_normal.jpg" TargetMode="External" /><Relationship Id="rId484" Type="http://schemas.openxmlformats.org/officeDocument/2006/relationships/hyperlink" Target="http://pbs.twimg.com/profile_images/3745426277/3157fd2c5f547eee9f97938968e14bc9_normal.png" TargetMode="External" /><Relationship Id="rId485" Type="http://schemas.openxmlformats.org/officeDocument/2006/relationships/hyperlink" Target="http://pbs.twimg.com/profile_images/3745426277/3157fd2c5f547eee9f97938968e14bc9_normal.png" TargetMode="External" /><Relationship Id="rId486" Type="http://schemas.openxmlformats.org/officeDocument/2006/relationships/hyperlink" Target="http://pbs.twimg.com/profile_images/3745426277/3157fd2c5f547eee9f97938968e14bc9_normal.png" TargetMode="External" /><Relationship Id="rId487" Type="http://schemas.openxmlformats.org/officeDocument/2006/relationships/hyperlink" Target="http://pbs.twimg.com/profile_images/867566287567892481/SDFk6piH_normal.jpg" TargetMode="External" /><Relationship Id="rId488" Type="http://schemas.openxmlformats.org/officeDocument/2006/relationships/hyperlink" Target="http://pbs.twimg.com/profile_images/820268439872872448/DZbqn-do_normal.jpg" TargetMode="External" /><Relationship Id="rId489" Type="http://schemas.openxmlformats.org/officeDocument/2006/relationships/hyperlink" Target="http://pbs.twimg.com/profile_images/1178026884027699200/2HBNlETM_normal.jpg" TargetMode="External" /><Relationship Id="rId490" Type="http://schemas.openxmlformats.org/officeDocument/2006/relationships/hyperlink" Target="http://pbs.twimg.com/profile_images/1121151434282688512/iYnHh3oI_normal.png" TargetMode="External" /><Relationship Id="rId491" Type="http://schemas.openxmlformats.org/officeDocument/2006/relationships/hyperlink" Target="http://pbs.twimg.com/profile_images/615534833645678592/iAO_Lytr_normal.jpg" TargetMode="External" /><Relationship Id="rId492" Type="http://schemas.openxmlformats.org/officeDocument/2006/relationships/hyperlink" Target="http://pbs.twimg.com/profile_images/1178026884027699200/2HBNlETM_normal.jpg" TargetMode="External" /><Relationship Id="rId493" Type="http://schemas.openxmlformats.org/officeDocument/2006/relationships/hyperlink" Target="http://pbs.twimg.com/profile_images/1121151434282688512/iYnHh3oI_normal.png" TargetMode="External" /><Relationship Id="rId494" Type="http://schemas.openxmlformats.org/officeDocument/2006/relationships/hyperlink" Target="http://pbs.twimg.com/profile_images/615534833645678592/iAO_Lytr_normal.jpg" TargetMode="External" /><Relationship Id="rId495" Type="http://schemas.openxmlformats.org/officeDocument/2006/relationships/hyperlink" Target="http://pbs.twimg.com/profile_images/1178026884027699200/2HBNlETM_normal.jpg" TargetMode="External" /><Relationship Id="rId496" Type="http://schemas.openxmlformats.org/officeDocument/2006/relationships/hyperlink" Target="http://pbs.twimg.com/profile_images/1178026884027699200/2HBNlETM_normal.jpg" TargetMode="External" /><Relationship Id="rId497" Type="http://schemas.openxmlformats.org/officeDocument/2006/relationships/hyperlink" Target="http://pbs.twimg.com/profile_images/1178026884027699200/2HBNlETM_normal.jpg" TargetMode="External" /><Relationship Id="rId498" Type="http://schemas.openxmlformats.org/officeDocument/2006/relationships/hyperlink" Target="http://pbs.twimg.com/profile_images/1178026884027699200/2HBNlETM_normal.jpg" TargetMode="External" /><Relationship Id="rId499" Type="http://schemas.openxmlformats.org/officeDocument/2006/relationships/hyperlink" Target="http://pbs.twimg.com/profile_images/1178026884027699200/2HBNlETM_normal.jpg" TargetMode="External" /><Relationship Id="rId500" Type="http://schemas.openxmlformats.org/officeDocument/2006/relationships/hyperlink" Target="http://pbs.twimg.com/profile_images/1178026884027699200/2HBNlETM_normal.jpg" TargetMode="External" /><Relationship Id="rId501" Type="http://schemas.openxmlformats.org/officeDocument/2006/relationships/hyperlink" Target="http://pbs.twimg.com/profile_images/1178026884027699200/2HBNlETM_normal.jpg" TargetMode="External" /><Relationship Id="rId502" Type="http://schemas.openxmlformats.org/officeDocument/2006/relationships/hyperlink" Target="http://pbs.twimg.com/profile_images/1167524864690925571/Xu5AQlBT_normal.jpg" TargetMode="External" /><Relationship Id="rId503" Type="http://schemas.openxmlformats.org/officeDocument/2006/relationships/hyperlink" Target="http://pbs.twimg.com/profile_images/1167524864690925571/Xu5AQlBT_normal.jpg" TargetMode="External" /><Relationship Id="rId504" Type="http://schemas.openxmlformats.org/officeDocument/2006/relationships/hyperlink" Target="https://pbs.twimg.com/media/EFa08asWkAIeHYD.jpg" TargetMode="External" /><Relationship Id="rId505" Type="http://schemas.openxmlformats.org/officeDocument/2006/relationships/hyperlink" Target="https://pbs.twimg.com/media/EGC9dr6X0AUrwOG.jpg" TargetMode="External" /><Relationship Id="rId506" Type="http://schemas.openxmlformats.org/officeDocument/2006/relationships/hyperlink" Target="http://pbs.twimg.com/profile_images/1171163967542255616/LLBB-OwO_normal.png" TargetMode="External" /><Relationship Id="rId507" Type="http://schemas.openxmlformats.org/officeDocument/2006/relationships/hyperlink" Target="https://pbs.twimg.com/media/EGC9dr6X0AUrwOG.jpg" TargetMode="External" /><Relationship Id="rId508" Type="http://schemas.openxmlformats.org/officeDocument/2006/relationships/hyperlink" Target="https://pbs.twimg.com/media/EGh26ArWkAAQmzZ.png" TargetMode="External" /><Relationship Id="rId509" Type="http://schemas.openxmlformats.org/officeDocument/2006/relationships/hyperlink" Target="http://pbs.twimg.com/profile_images/777504224921944065/fuImPn-5_normal.jpg" TargetMode="External" /><Relationship Id="rId510" Type="http://schemas.openxmlformats.org/officeDocument/2006/relationships/hyperlink" Target="http://pbs.twimg.com/profile_images/777504224921944065/fuImPn-5_normal.jpg" TargetMode="External" /><Relationship Id="rId511" Type="http://schemas.openxmlformats.org/officeDocument/2006/relationships/hyperlink" Target="http://pbs.twimg.com/profile_images/530450919695978496/r8V3K8wc_normal.png" TargetMode="External" /><Relationship Id="rId512" Type="http://schemas.openxmlformats.org/officeDocument/2006/relationships/hyperlink" Target="http://pbs.twimg.com/profile_images/777504224921944065/fuImPn-5_normal.jpg" TargetMode="External" /><Relationship Id="rId513" Type="http://schemas.openxmlformats.org/officeDocument/2006/relationships/hyperlink" Target="http://pbs.twimg.com/profile_images/777504224921944065/fuImPn-5_normal.jpg" TargetMode="External" /><Relationship Id="rId514" Type="http://schemas.openxmlformats.org/officeDocument/2006/relationships/hyperlink" Target="http://pbs.twimg.com/profile_images/530450919695978496/r8V3K8wc_normal.png" TargetMode="External" /><Relationship Id="rId515" Type="http://schemas.openxmlformats.org/officeDocument/2006/relationships/hyperlink" Target="http://pbs.twimg.com/profile_images/1083186481752141825/ojuHvmqA_normal.jpg" TargetMode="External" /><Relationship Id="rId516" Type="http://schemas.openxmlformats.org/officeDocument/2006/relationships/hyperlink" Target="http://pbs.twimg.com/profile_images/530450919695978496/r8V3K8wc_normal.png" TargetMode="External" /><Relationship Id="rId517" Type="http://schemas.openxmlformats.org/officeDocument/2006/relationships/hyperlink" Target="http://pbs.twimg.com/profile_images/1083186481752141825/ojuHvmqA_normal.jpg" TargetMode="External" /><Relationship Id="rId518" Type="http://schemas.openxmlformats.org/officeDocument/2006/relationships/hyperlink" Target="http://pbs.twimg.com/profile_images/530450919695978496/r8V3K8wc_normal.png" TargetMode="External" /><Relationship Id="rId519" Type="http://schemas.openxmlformats.org/officeDocument/2006/relationships/hyperlink" Target="http://pbs.twimg.com/profile_images/601380648981495808/-2YPRQ-P_normal.png" TargetMode="External" /><Relationship Id="rId520" Type="http://schemas.openxmlformats.org/officeDocument/2006/relationships/hyperlink" Target="https://pbs.twimg.com/media/EGtOPIFX0AEMXuz.jpg" TargetMode="External" /><Relationship Id="rId521" Type="http://schemas.openxmlformats.org/officeDocument/2006/relationships/hyperlink" Target="http://pbs.twimg.com/profile_images/601380648981495808/-2YPRQ-P_normal.png" TargetMode="External" /><Relationship Id="rId522" Type="http://schemas.openxmlformats.org/officeDocument/2006/relationships/hyperlink" Target="http://pbs.twimg.com/profile_images/601380648981495808/-2YPRQ-P_normal.png" TargetMode="External" /><Relationship Id="rId523" Type="http://schemas.openxmlformats.org/officeDocument/2006/relationships/hyperlink" Target="https://pbs.twimg.com/media/EGtOPIFX0AEMXuz.jpg" TargetMode="External" /><Relationship Id="rId524" Type="http://schemas.openxmlformats.org/officeDocument/2006/relationships/hyperlink" Target="https://pbs.twimg.com/media/EGtOPIFX0AEMXuz.jpg" TargetMode="External" /><Relationship Id="rId525" Type="http://schemas.openxmlformats.org/officeDocument/2006/relationships/hyperlink" Target="https://pbs.twimg.com/media/EGyXs2KX4AAI-2R.jpg" TargetMode="External" /><Relationship Id="rId526" Type="http://schemas.openxmlformats.org/officeDocument/2006/relationships/hyperlink" Target="http://pbs.twimg.com/profile_images/938997497959034881/HfTL1ezp_normal.jpg" TargetMode="External" /><Relationship Id="rId527" Type="http://schemas.openxmlformats.org/officeDocument/2006/relationships/hyperlink" Target="http://pbs.twimg.com/profile_images/530450919695978496/r8V3K8wc_normal.png" TargetMode="External" /><Relationship Id="rId528" Type="http://schemas.openxmlformats.org/officeDocument/2006/relationships/hyperlink" Target="http://pbs.twimg.com/profile_images/1148690619193339906/p4sIBJgX_normal.png" TargetMode="External" /><Relationship Id="rId529" Type="http://schemas.openxmlformats.org/officeDocument/2006/relationships/hyperlink" Target="http://pbs.twimg.com/profile_images/1148690619193339906/p4sIBJgX_normal.png" TargetMode="External" /><Relationship Id="rId530" Type="http://schemas.openxmlformats.org/officeDocument/2006/relationships/hyperlink" Target="http://pbs.twimg.com/profile_images/867566287567892481/SDFk6piH_normal.jpg" TargetMode="External" /><Relationship Id="rId531" Type="http://schemas.openxmlformats.org/officeDocument/2006/relationships/hyperlink" Target="http://pbs.twimg.com/profile_images/867566287567892481/SDFk6piH_normal.jpg" TargetMode="External" /><Relationship Id="rId532" Type="http://schemas.openxmlformats.org/officeDocument/2006/relationships/hyperlink" Target="http://pbs.twimg.com/profile_images/530450919695978496/r8V3K8wc_normal.png" TargetMode="External" /><Relationship Id="rId533" Type="http://schemas.openxmlformats.org/officeDocument/2006/relationships/hyperlink" Target="http://pbs.twimg.com/profile_images/867566287567892481/SDFk6piH_normal.jpg" TargetMode="External" /><Relationship Id="rId534" Type="http://schemas.openxmlformats.org/officeDocument/2006/relationships/hyperlink" Target="http://pbs.twimg.com/profile_images/867566287567892481/SDFk6piH_normal.jpg" TargetMode="External" /><Relationship Id="rId535" Type="http://schemas.openxmlformats.org/officeDocument/2006/relationships/hyperlink" Target="http://pbs.twimg.com/profile_images/530450919695978496/r8V3K8wc_normal.png" TargetMode="External" /><Relationship Id="rId536" Type="http://schemas.openxmlformats.org/officeDocument/2006/relationships/hyperlink" Target="http://pbs.twimg.com/profile_images/1122668762661101572/YBVD-fEV_normal.png" TargetMode="External" /><Relationship Id="rId537" Type="http://schemas.openxmlformats.org/officeDocument/2006/relationships/hyperlink" Target="http://pbs.twimg.com/profile_images/1122668762661101572/YBVD-fEV_normal.png" TargetMode="External" /><Relationship Id="rId538" Type="http://schemas.openxmlformats.org/officeDocument/2006/relationships/hyperlink" Target="https://pbs.twimg.com/media/EG8rAaZWsAAhBW2.jpg" TargetMode="External" /><Relationship Id="rId539" Type="http://schemas.openxmlformats.org/officeDocument/2006/relationships/hyperlink" Target="https://pbs.twimg.com/media/EG8rAaZWsAAhBW2.jpg" TargetMode="External" /><Relationship Id="rId540" Type="http://schemas.openxmlformats.org/officeDocument/2006/relationships/hyperlink" Target="http://pbs.twimg.com/profile_images/530450919695978496/r8V3K8wc_normal.png" TargetMode="External" /><Relationship Id="rId541" Type="http://schemas.openxmlformats.org/officeDocument/2006/relationships/hyperlink" Target="https://pbs.twimg.com/media/EGnAfBOW4AArYd2.jpg" TargetMode="External" /><Relationship Id="rId542" Type="http://schemas.openxmlformats.org/officeDocument/2006/relationships/hyperlink" Target="http://pbs.twimg.com/profile_images/530450919695978496/r8V3K8wc_normal.png" TargetMode="External" /><Relationship Id="rId543" Type="http://schemas.openxmlformats.org/officeDocument/2006/relationships/hyperlink" Target="https://pbs.twimg.com/media/EHAwhchX4AAnGF2.jpg" TargetMode="External" /><Relationship Id="rId544" Type="http://schemas.openxmlformats.org/officeDocument/2006/relationships/hyperlink" Target="https://pbs.twimg.com/media/EGnAfBOW4AArYd2.jpg" TargetMode="External" /><Relationship Id="rId545" Type="http://schemas.openxmlformats.org/officeDocument/2006/relationships/hyperlink" Target="http://pbs.twimg.com/profile_images/530450919695978496/r8V3K8wc_normal.png" TargetMode="External" /><Relationship Id="rId546" Type="http://schemas.openxmlformats.org/officeDocument/2006/relationships/hyperlink" Target="https://pbs.twimg.com/media/EHAwhchX4AAnGF2.jpg" TargetMode="External" /><Relationship Id="rId547" Type="http://schemas.openxmlformats.org/officeDocument/2006/relationships/hyperlink" Target="http://pbs.twimg.com/profile_images/1139582820697853953/xidMdLIj_normal.jpg" TargetMode="External" /><Relationship Id="rId548" Type="http://schemas.openxmlformats.org/officeDocument/2006/relationships/hyperlink" Target="http://pbs.twimg.com/profile_images/615534833645678592/iAO_Lytr_normal.jpg" TargetMode="External" /><Relationship Id="rId549" Type="http://schemas.openxmlformats.org/officeDocument/2006/relationships/hyperlink" Target="https://pbs.twimg.com/media/EGIGpemXYAEJNlU.jpg" TargetMode="External" /><Relationship Id="rId550" Type="http://schemas.openxmlformats.org/officeDocument/2006/relationships/hyperlink" Target="https://pbs.twimg.com/media/EGctbyfWoAI9Xcu.jpg" TargetMode="External" /><Relationship Id="rId551" Type="http://schemas.openxmlformats.org/officeDocument/2006/relationships/hyperlink" Target="http://pbs.twimg.com/profile_images/530450919695978496/r8V3K8wc_normal.png" TargetMode="External" /><Relationship Id="rId552" Type="http://schemas.openxmlformats.org/officeDocument/2006/relationships/hyperlink" Target="http://pbs.twimg.com/profile_images/530450919695978496/r8V3K8wc_normal.png" TargetMode="External" /><Relationship Id="rId553" Type="http://schemas.openxmlformats.org/officeDocument/2006/relationships/hyperlink" Target="https://pbs.twimg.com/media/EGi7OXEXkAAV_Kq.jpg" TargetMode="External" /><Relationship Id="rId554" Type="http://schemas.openxmlformats.org/officeDocument/2006/relationships/hyperlink" Target="http://pbs.twimg.com/profile_images/530450919695978496/r8V3K8wc_normal.png" TargetMode="External" /><Relationship Id="rId555" Type="http://schemas.openxmlformats.org/officeDocument/2006/relationships/hyperlink" Target="https://pbs.twimg.com/media/EGsJw5nWkAYfnvi.jpg" TargetMode="External" /><Relationship Id="rId556" Type="http://schemas.openxmlformats.org/officeDocument/2006/relationships/hyperlink" Target="http://pbs.twimg.com/profile_images/530450919695978496/r8V3K8wc_normal.png" TargetMode="External" /><Relationship Id="rId557" Type="http://schemas.openxmlformats.org/officeDocument/2006/relationships/hyperlink" Target="https://pbs.twimg.com/media/EG3hjhYW4AoZS65.jpg" TargetMode="External" /><Relationship Id="rId558" Type="http://schemas.openxmlformats.org/officeDocument/2006/relationships/hyperlink" Target="http://pbs.twimg.com/profile_images/530450919695978496/r8V3K8wc_normal.png" TargetMode="External" /><Relationship Id="rId559" Type="http://schemas.openxmlformats.org/officeDocument/2006/relationships/hyperlink" Target="http://pbs.twimg.com/profile_images/530450919695978496/r8V3K8wc_normal.png" TargetMode="External" /><Relationship Id="rId560" Type="http://schemas.openxmlformats.org/officeDocument/2006/relationships/hyperlink" Target="https://pbs.twimg.com/media/EG7mpM8XYAIxmsq.jpg" TargetMode="External" /><Relationship Id="rId561" Type="http://schemas.openxmlformats.org/officeDocument/2006/relationships/hyperlink" Target="https://pbs.twimg.com/media/EG7m2jZWkAE_4cn.jpg" TargetMode="External" /><Relationship Id="rId562" Type="http://schemas.openxmlformats.org/officeDocument/2006/relationships/hyperlink" Target="https://pbs.twimg.com/media/EHB0ydGWsAMQRdH.jpg" TargetMode="External" /><Relationship Id="rId563" Type="http://schemas.openxmlformats.org/officeDocument/2006/relationships/hyperlink" Target="http://pbs.twimg.com/profile_images/530450919695978496/r8V3K8wc_normal.png" TargetMode="External" /><Relationship Id="rId564" Type="http://schemas.openxmlformats.org/officeDocument/2006/relationships/hyperlink" Target="https://pbs.twimg.com/media/EHGAXEIW4AI5OgJ.jpg" TargetMode="External" /><Relationship Id="rId565" Type="http://schemas.openxmlformats.org/officeDocument/2006/relationships/hyperlink" Target="http://pbs.twimg.com/profile_images/530450919695978496/r8V3K8wc_normal.png" TargetMode="External" /><Relationship Id="rId566" Type="http://schemas.openxmlformats.org/officeDocument/2006/relationships/hyperlink" Target="http://pbs.twimg.com/profile_images/1173635469374033922/fSq7Eh-H_normal.jpg" TargetMode="External" /><Relationship Id="rId567" Type="http://schemas.openxmlformats.org/officeDocument/2006/relationships/hyperlink" Target="http://pbs.twimg.com/profile_images/1173635469374033922/fSq7Eh-H_normal.jpg" TargetMode="External" /><Relationship Id="rId568" Type="http://schemas.openxmlformats.org/officeDocument/2006/relationships/hyperlink" Target="http://pbs.twimg.com/profile_images/1139582820697853953/xidMdLIj_normal.jpg" TargetMode="External" /><Relationship Id="rId569" Type="http://schemas.openxmlformats.org/officeDocument/2006/relationships/hyperlink" Target="http://pbs.twimg.com/profile_images/615534833645678592/iAO_Lytr_normal.jpg" TargetMode="External" /><Relationship Id="rId570" Type="http://schemas.openxmlformats.org/officeDocument/2006/relationships/hyperlink" Target="http://pbs.twimg.com/profile_images/1173635469374033922/fSq7Eh-H_normal.jpg" TargetMode="External" /><Relationship Id="rId571" Type="http://schemas.openxmlformats.org/officeDocument/2006/relationships/hyperlink" Target="http://pbs.twimg.com/profile_images/1173635469374033922/fSq7Eh-H_normal.jpg" TargetMode="External" /><Relationship Id="rId572" Type="http://schemas.openxmlformats.org/officeDocument/2006/relationships/hyperlink" Target="http://pbs.twimg.com/profile_images/1173635469374033922/fSq7Eh-H_normal.jpg" TargetMode="External" /><Relationship Id="rId573" Type="http://schemas.openxmlformats.org/officeDocument/2006/relationships/hyperlink" Target="http://pbs.twimg.com/profile_images/1147767679706685443/dkKl8pSE_normal.png" TargetMode="External" /><Relationship Id="rId574" Type="http://schemas.openxmlformats.org/officeDocument/2006/relationships/hyperlink" Target="http://pbs.twimg.com/profile_images/678017441063112704/oB2UjduW_normal.jpg" TargetMode="External" /><Relationship Id="rId575" Type="http://schemas.openxmlformats.org/officeDocument/2006/relationships/hyperlink" Target="http://pbs.twimg.com/profile_images/1128767017736130560/4yUSWyWv_normal.jpg" TargetMode="External" /><Relationship Id="rId576" Type="http://schemas.openxmlformats.org/officeDocument/2006/relationships/hyperlink" Target="http://pbs.twimg.com/profile_images/1139466739425652736/lR8lBfbA_normal.png" TargetMode="External" /><Relationship Id="rId577" Type="http://schemas.openxmlformats.org/officeDocument/2006/relationships/hyperlink" Target="http://pbs.twimg.com/profile_images/1128767017736130560/4yUSWyWv_normal.jpg" TargetMode="External" /><Relationship Id="rId578" Type="http://schemas.openxmlformats.org/officeDocument/2006/relationships/hyperlink" Target="http://pbs.twimg.com/profile_images/1139466739425652736/lR8lBfbA_normal.png" TargetMode="External" /><Relationship Id="rId579" Type="http://schemas.openxmlformats.org/officeDocument/2006/relationships/hyperlink" Target="http://pbs.twimg.com/profile_images/1128767017736130560/4yUSWyWv_normal.jpg" TargetMode="External" /><Relationship Id="rId580" Type="http://schemas.openxmlformats.org/officeDocument/2006/relationships/hyperlink" Target="http://pbs.twimg.com/profile_images/1139466739425652736/lR8lBfbA_normal.png" TargetMode="External" /><Relationship Id="rId581" Type="http://schemas.openxmlformats.org/officeDocument/2006/relationships/hyperlink" Target="http://pbs.twimg.com/profile_images/1128767017736130560/4yUSWyWv_normal.jpg" TargetMode="External" /><Relationship Id="rId582" Type="http://schemas.openxmlformats.org/officeDocument/2006/relationships/hyperlink" Target="http://pbs.twimg.com/profile_images/1139466739425652736/lR8lBfbA_normal.png" TargetMode="External" /><Relationship Id="rId583" Type="http://schemas.openxmlformats.org/officeDocument/2006/relationships/hyperlink" Target="http://pbs.twimg.com/profile_images/1128767017736130560/4yUSWyWv_normal.jpg" TargetMode="External" /><Relationship Id="rId584" Type="http://schemas.openxmlformats.org/officeDocument/2006/relationships/hyperlink" Target="http://pbs.twimg.com/profile_images/1139466739425652736/lR8lBfbA_normal.png" TargetMode="External" /><Relationship Id="rId585" Type="http://schemas.openxmlformats.org/officeDocument/2006/relationships/hyperlink" Target="http://pbs.twimg.com/profile_images/1128767017736130560/4yUSWyWv_normal.jpg" TargetMode="External" /><Relationship Id="rId586" Type="http://schemas.openxmlformats.org/officeDocument/2006/relationships/hyperlink" Target="http://pbs.twimg.com/profile_images/1139466739425652736/lR8lBfbA_normal.png" TargetMode="External" /><Relationship Id="rId587" Type="http://schemas.openxmlformats.org/officeDocument/2006/relationships/hyperlink" Target="https://twitter.com/#!/wernert_man/status/1153667836084183041" TargetMode="External" /><Relationship Id="rId588" Type="http://schemas.openxmlformats.org/officeDocument/2006/relationships/hyperlink" Target="https://twitter.com/#!/wernert_man/status/1153667836084183041" TargetMode="External" /><Relationship Id="rId589" Type="http://schemas.openxmlformats.org/officeDocument/2006/relationships/hyperlink" Target="https://twitter.com/#!/wernert_man/status/1153667836084183041" TargetMode="External" /><Relationship Id="rId590" Type="http://schemas.openxmlformats.org/officeDocument/2006/relationships/hyperlink" Target="https://twitter.com/#!/wernert_man/status/1153667836084183041" TargetMode="External" /><Relationship Id="rId591" Type="http://schemas.openxmlformats.org/officeDocument/2006/relationships/hyperlink" Target="https://twitter.com/#!/wernert_man/status/1153667836084183041" TargetMode="External" /><Relationship Id="rId592" Type="http://schemas.openxmlformats.org/officeDocument/2006/relationships/hyperlink" Target="https://twitter.com/#!/wernert_man/status/1153667836084183041" TargetMode="External" /><Relationship Id="rId593" Type="http://schemas.openxmlformats.org/officeDocument/2006/relationships/hyperlink" Target="https://twitter.com/#!/wernert_man/status/1153667836084183041" TargetMode="External" /><Relationship Id="rId594" Type="http://schemas.openxmlformats.org/officeDocument/2006/relationships/hyperlink" Target="https://twitter.com/#!/wernert_man/status/1153667836084183041" TargetMode="External" /><Relationship Id="rId595" Type="http://schemas.openxmlformats.org/officeDocument/2006/relationships/hyperlink" Target="https://twitter.com/#!/wernert_man/status/1153667836084183041" TargetMode="External" /><Relationship Id="rId596" Type="http://schemas.openxmlformats.org/officeDocument/2006/relationships/hyperlink" Target="https://twitter.com/#!/wernert_man/status/1153667836084183041" TargetMode="External" /><Relationship Id="rId597" Type="http://schemas.openxmlformats.org/officeDocument/2006/relationships/hyperlink" Target="https://twitter.com/#!/wernert_man/status/1153667836084183041" TargetMode="External" /><Relationship Id="rId598" Type="http://schemas.openxmlformats.org/officeDocument/2006/relationships/hyperlink" Target="https://twitter.com/#!/wernert_man/status/1153667836084183041" TargetMode="External" /><Relationship Id="rId599" Type="http://schemas.openxmlformats.org/officeDocument/2006/relationships/hyperlink" Target="https://twitter.com/#!/wernert_man/status/1153667836084183041" TargetMode="External" /><Relationship Id="rId600" Type="http://schemas.openxmlformats.org/officeDocument/2006/relationships/hyperlink" Target="https://twitter.com/#!/wernert_man/status/1153667836084183041" TargetMode="External" /><Relationship Id="rId601" Type="http://schemas.openxmlformats.org/officeDocument/2006/relationships/hyperlink" Target="https://twitter.com/#!/wernert_man/status/1153667836084183041" TargetMode="External" /><Relationship Id="rId602" Type="http://schemas.openxmlformats.org/officeDocument/2006/relationships/hyperlink" Target="https://twitter.com/#!/wernert_man/status/1153667836084183041" TargetMode="External" /><Relationship Id="rId603" Type="http://schemas.openxmlformats.org/officeDocument/2006/relationships/hyperlink" Target="https://twitter.com/#!/wernert_man/status/1153667836084183041" TargetMode="External" /><Relationship Id="rId604" Type="http://schemas.openxmlformats.org/officeDocument/2006/relationships/hyperlink" Target="https://twitter.com/#!/wernert_man/status/1153667836084183041" TargetMode="External" /><Relationship Id="rId605" Type="http://schemas.openxmlformats.org/officeDocument/2006/relationships/hyperlink" Target="https://twitter.com/#!/wernert_man/status/1153667836084183041" TargetMode="External" /><Relationship Id="rId606" Type="http://schemas.openxmlformats.org/officeDocument/2006/relationships/hyperlink" Target="https://twitter.com/#!/wernert_man/status/1153667836084183041" TargetMode="External" /><Relationship Id="rId607" Type="http://schemas.openxmlformats.org/officeDocument/2006/relationships/hyperlink" Target="https://twitter.com/#!/wernert_man/status/1153667836084183041" TargetMode="External" /><Relationship Id="rId608" Type="http://schemas.openxmlformats.org/officeDocument/2006/relationships/hyperlink" Target="https://twitter.com/#!/wernert_man/status/1153667836084183041" TargetMode="External" /><Relationship Id="rId609" Type="http://schemas.openxmlformats.org/officeDocument/2006/relationships/hyperlink" Target="https://twitter.com/#!/wernert_man/status/1153667836084183041" TargetMode="External" /><Relationship Id="rId610" Type="http://schemas.openxmlformats.org/officeDocument/2006/relationships/hyperlink" Target="https://twitter.com/#!/wernert_man/status/1153667836084183041" TargetMode="External" /><Relationship Id="rId611" Type="http://schemas.openxmlformats.org/officeDocument/2006/relationships/hyperlink" Target="https://twitter.com/#!/wernert_man/status/1153667836084183041" TargetMode="External" /><Relationship Id="rId612" Type="http://schemas.openxmlformats.org/officeDocument/2006/relationships/hyperlink" Target="https://twitter.com/#!/wernert_man/status/1153667836084183041" TargetMode="External" /><Relationship Id="rId613" Type="http://schemas.openxmlformats.org/officeDocument/2006/relationships/hyperlink" Target="https://twitter.com/#!/wernert_man/status/1153667836084183041" TargetMode="External" /><Relationship Id="rId614" Type="http://schemas.openxmlformats.org/officeDocument/2006/relationships/hyperlink" Target="https://twitter.com/#!/wernert_man/status/1153667836084183041" TargetMode="External" /><Relationship Id="rId615" Type="http://schemas.openxmlformats.org/officeDocument/2006/relationships/hyperlink" Target="https://twitter.com/#!/wernert_man/status/1153667836084183041" TargetMode="External" /><Relationship Id="rId616" Type="http://schemas.openxmlformats.org/officeDocument/2006/relationships/hyperlink" Target="https://twitter.com/#!/wernert_man/status/1153667836084183041" TargetMode="External" /><Relationship Id="rId617" Type="http://schemas.openxmlformats.org/officeDocument/2006/relationships/hyperlink" Target="https://twitter.com/#!/wernert_man/status/1153667836084183041" TargetMode="External" /><Relationship Id="rId618" Type="http://schemas.openxmlformats.org/officeDocument/2006/relationships/hyperlink" Target="https://twitter.com/#!/wernert_man/status/1153667836084183041" TargetMode="External" /><Relationship Id="rId619" Type="http://schemas.openxmlformats.org/officeDocument/2006/relationships/hyperlink" Target="https://twitter.com/#!/wernert_man/status/1153667836084183041" TargetMode="External" /><Relationship Id="rId620" Type="http://schemas.openxmlformats.org/officeDocument/2006/relationships/hyperlink" Target="https://twitter.com/#!/wernert_man/status/1153667836084183041" TargetMode="External" /><Relationship Id="rId621" Type="http://schemas.openxmlformats.org/officeDocument/2006/relationships/hyperlink" Target="https://twitter.com/#!/wernert_man/status/1153667836084183041" TargetMode="External" /><Relationship Id="rId622" Type="http://schemas.openxmlformats.org/officeDocument/2006/relationships/hyperlink" Target="https://twitter.com/#!/wernert_man/status/1153667836084183041" TargetMode="External" /><Relationship Id="rId623" Type="http://schemas.openxmlformats.org/officeDocument/2006/relationships/hyperlink" Target="https://twitter.com/#!/wernert_man/status/1153667836084183041" TargetMode="External" /><Relationship Id="rId624" Type="http://schemas.openxmlformats.org/officeDocument/2006/relationships/hyperlink" Target="https://twitter.com/#!/wernert_man/status/1153667836084183041" TargetMode="External" /><Relationship Id="rId625" Type="http://schemas.openxmlformats.org/officeDocument/2006/relationships/hyperlink" Target="https://twitter.com/#!/wernert_man/status/1153667836084183041" TargetMode="External" /><Relationship Id="rId626" Type="http://schemas.openxmlformats.org/officeDocument/2006/relationships/hyperlink" Target="https://twitter.com/#!/shohta112233/status/1180101426724257792" TargetMode="External" /><Relationship Id="rId627" Type="http://schemas.openxmlformats.org/officeDocument/2006/relationships/hyperlink" Target="https://twitter.com/#!/natuki_suzu/status/1180103614376755201" TargetMode="External" /><Relationship Id="rId628" Type="http://schemas.openxmlformats.org/officeDocument/2006/relationships/hyperlink" Target="https://twitter.com/#!/askthemppf/status/1180152537384665088" TargetMode="External" /><Relationship Id="rId629" Type="http://schemas.openxmlformats.org/officeDocument/2006/relationships/hyperlink" Target="https://twitter.com/#!/askthemppf/status/1180152537384665088" TargetMode="External" /><Relationship Id="rId630" Type="http://schemas.openxmlformats.org/officeDocument/2006/relationships/hyperlink" Target="https://twitter.com/#!/nyccouncilmatic/status/1180152612529885184" TargetMode="External" /><Relationship Id="rId631" Type="http://schemas.openxmlformats.org/officeDocument/2006/relationships/hyperlink" Target="https://twitter.com/#!/nyccouncilmatic/status/1180152612529885184" TargetMode="External" /><Relationship Id="rId632" Type="http://schemas.openxmlformats.org/officeDocument/2006/relationships/hyperlink" Target="https://twitter.com/#!/emendlow/status/1180156141910790144" TargetMode="External" /><Relationship Id="rId633" Type="http://schemas.openxmlformats.org/officeDocument/2006/relationships/hyperlink" Target="https://twitter.com/#!/emendlow/status/1180156141910790144" TargetMode="External" /><Relationship Id="rId634" Type="http://schemas.openxmlformats.org/officeDocument/2006/relationships/hyperlink" Target="https://twitter.com/#!/akrolikowski/status/1180179453080752129" TargetMode="External" /><Relationship Id="rId635" Type="http://schemas.openxmlformats.org/officeDocument/2006/relationships/hyperlink" Target="https://twitter.com/#!/megadumbgenius/status/1180210841586585601" TargetMode="External" /><Relationship Id="rId636" Type="http://schemas.openxmlformats.org/officeDocument/2006/relationships/hyperlink" Target="https://twitter.com/#!/megadumbgenius/status/1180210841586585601" TargetMode="External" /><Relationship Id="rId637" Type="http://schemas.openxmlformats.org/officeDocument/2006/relationships/hyperlink" Target="https://twitter.com/#!/janhartman/status/1180229462409072640" TargetMode="External" /><Relationship Id="rId638" Type="http://schemas.openxmlformats.org/officeDocument/2006/relationships/hyperlink" Target="https://twitter.com/#!/janhartman/status/1180229462409072640" TargetMode="External" /><Relationship Id="rId639" Type="http://schemas.openxmlformats.org/officeDocument/2006/relationships/hyperlink" Target="https://twitter.com/#!/brandstrat/status/1180236593480617986" TargetMode="External" /><Relationship Id="rId640" Type="http://schemas.openxmlformats.org/officeDocument/2006/relationships/hyperlink" Target="https://twitter.com/#!/brandstrat/status/1180236593480617986" TargetMode="External" /><Relationship Id="rId641" Type="http://schemas.openxmlformats.org/officeDocument/2006/relationships/hyperlink" Target="https://twitter.com/#!/dangillmor/status/1180228605135052801" TargetMode="External" /><Relationship Id="rId642" Type="http://schemas.openxmlformats.org/officeDocument/2006/relationships/hyperlink" Target="https://twitter.com/#!/tlyczko/status/1180244550381645825" TargetMode="External" /><Relationship Id="rId643" Type="http://schemas.openxmlformats.org/officeDocument/2006/relationships/hyperlink" Target="https://twitter.com/#!/tlyczko/status/1180244550381645825" TargetMode="External" /><Relationship Id="rId644" Type="http://schemas.openxmlformats.org/officeDocument/2006/relationships/hyperlink" Target="https://twitter.com/#!/snm55_6_4/status/1180267657443987456" TargetMode="External" /><Relationship Id="rId645" Type="http://schemas.openxmlformats.org/officeDocument/2006/relationships/hyperlink" Target="https://twitter.com/#!/motorious_tv/status/1162947877704032257" TargetMode="External" /><Relationship Id="rId646" Type="http://schemas.openxmlformats.org/officeDocument/2006/relationships/hyperlink" Target="https://twitter.com/#!/motorious_tv/status/1162947877704032257" TargetMode="External" /><Relationship Id="rId647" Type="http://schemas.openxmlformats.org/officeDocument/2006/relationships/hyperlink" Target="https://twitter.com/#!/motorious_tv/status/1162947877704032257" TargetMode="External" /><Relationship Id="rId648" Type="http://schemas.openxmlformats.org/officeDocument/2006/relationships/hyperlink" Target="https://twitter.com/#!/motorious_tv/status/1162947877704032257" TargetMode="External" /><Relationship Id="rId649" Type="http://schemas.openxmlformats.org/officeDocument/2006/relationships/hyperlink" Target="https://twitter.com/#!/motorious_tv/status/1162947877704032257" TargetMode="External" /><Relationship Id="rId650" Type="http://schemas.openxmlformats.org/officeDocument/2006/relationships/hyperlink" Target="https://twitter.com/#!/motorious_tv/status/1162947877704032257" TargetMode="External" /><Relationship Id="rId651" Type="http://schemas.openxmlformats.org/officeDocument/2006/relationships/hyperlink" Target="https://twitter.com/#!/motorious_tv/status/1162947877704032257" TargetMode="External" /><Relationship Id="rId652" Type="http://schemas.openxmlformats.org/officeDocument/2006/relationships/hyperlink" Target="https://twitter.com/#!/motorious_tv/status/1162947877704032257" TargetMode="External" /><Relationship Id="rId653" Type="http://schemas.openxmlformats.org/officeDocument/2006/relationships/hyperlink" Target="https://twitter.com/#!/motorious_tv/status/1162947877704032257" TargetMode="External" /><Relationship Id="rId654" Type="http://schemas.openxmlformats.org/officeDocument/2006/relationships/hyperlink" Target="https://twitter.com/#!/motorious_tv/status/1162947877704032257" TargetMode="External" /><Relationship Id="rId655" Type="http://schemas.openxmlformats.org/officeDocument/2006/relationships/hyperlink" Target="https://twitter.com/#!/motorious_tv/status/1162947877704032257" TargetMode="External" /><Relationship Id="rId656" Type="http://schemas.openxmlformats.org/officeDocument/2006/relationships/hyperlink" Target="https://twitter.com/#!/motorious_tv/status/1162947877704032257" TargetMode="External" /><Relationship Id="rId657" Type="http://schemas.openxmlformats.org/officeDocument/2006/relationships/hyperlink" Target="https://twitter.com/#!/motorious_tv/status/1162947877704032257" TargetMode="External" /><Relationship Id="rId658" Type="http://schemas.openxmlformats.org/officeDocument/2006/relationships/hyperlink" Target="https://twitter.com/#!/motorious_tv/status/1162947877704032257" TargetMode="External" /><Relationship Id="rId659" Type="http://schemas.openxmlformats.org/officeDocument/2006/relationships/hyperlink" Target="https://twitter.com/#!/motorious_tv/status/1162947877704032257" TargetMode="External" /><Relationship Id="rId660" Type="http://schemas.openxmlformats.org/officeDocument/2006/relationships/hyperlink" Target="https://twitter.com/#!/motorious_tv/status/1162947877704032257" TargetMode="External" /><Relationship Id="rId661" Type="http://schemas.openxmlformats.org/officeDocument/2006/relationships/hyperlink" Target="https://twitter.com/#!/motorious_tv/status/1162947877704032257" TargetMode="External" /><Relationship Id="rId662" Type="http://schemas.openxmlformats.org/officeDocument/2006/relationships/hyperlink" Target="https://twitter.com/#!/motorious_tv/status/1162947877704032257" TargetMode="External" /><Relationship Id="rId663" Type="http://schemas.openxmlformats.org/officeDocument/2006/relationships/hyperlink" Target="https://twitter.com/#!/motorious_tv/status/1162947877704032257" TargetMode="External" /><Relationship Id="rId664" Type="http://schemas.openxmlformats.org/officeDocument/2006/relationships/hyperlink" Target="https://twitter.com/#!/motorious_tv/status/1162947877704032257" TargetMode="External" /><Relationship Id="rId665" Type="http://schemas.openxmlformats.org/officeDocument/2006/relationships/hyperlink" Target="https://twitter.com/#!/motorious_tv/status/1162947877704032257" TargetMode="External" /><Relationship Id="rId666" Type="http://schemas.openxmlformats.org/officeDocument/2006/relationships/hyperlink" Target="https://twitter.com/#!/motorious_tv/status/1162947877704032257" TargetMode="External" /><Relationship Id="rId667" Type="http://schemas.openxmlformats.org/officeDocument/2006/relationships/hyperlink" Target="https://twitter.com/#!/motorious_tv/status/1162947877704032257" TargetMode="External" /><Relationship Id="rId668" Type="http://schemas.openxmlformats.org/officeDocument/2006/relationships/hyperlink" Target="https://twitter.com/#!/motorious_tv/status/1162947877704032257" TargetMode="External" /><Relationship Id="rId669" Type="http://schemas.openxmlformats.org/officeDocument/2006/relationships/hyperlink" Target="https://twitter.com/#!/lchski/status/1180512091930804225" TargetMode="External" /><Relationship Id="rId670" Type="http://schemas.openxmlformats.org/officeDocument/2006/relationships/hyperlink" Target="https://twitter.com/#!/lchski/status/1180512091930804225" TargetMode="External" /><Relationship Id="rId671" Type="http://schemas.openxmlformats.org/officeDocument/2006/relationships/hyperlink" Target="https://twitter.com/#!/lchski/status/1180512091930804225" TargetMode="External" /><Relationship Id="rId672" Type="http://schemas.openxmlformats.org/officeDocument/2006/relationships/hyperlink" Target="https://twitter.com/#!/motorious_tv/status/1162947877704032257" TargetMode="External" /><Relationship Id="rId673" Type="http://schemas.openxmlformats.org/officeDocument/2006/relationships/hyperlink" Target="https://twitter.com/#!/motorious_tv/status/1180508930197409792" TargetMode="External" /><Relationship Id="rId674" Type="http://schemas.openxmlformats.org/officeDocument/2006/relationships/hyperlink" Target="https://twitter.com/#!/ubuntubot2075/status/1180512991311040512" TargetMode="External" /><Relationship Id="rId675" Type="http://schemas.openxmlformats.org/officeDocument/2006/relationships/hyperlink" Target="https://twitter.com/#!/motorious_tv/status/1162947877704032257" TargetMode="External" /><Relationship Id="rId676" Type="http://schemas.openxmlformats.org/officeDocument/2006/relationships/hyperlink" Target="https://twitter.com/#!/motorious_tv/status/1180508930197409792" TargetMode="External" /><Relationship Id="rId677" Type="http://schemas.openxmlformats.org/officeDocument/2006/relationships/hyperlink" Target="https://twitter.com/#!/ubuntubot2075/status/1180512991311040512" TargetMode="External" /><Relationship Id="rId678" Type="http://schemas.openxmlformats.org/officeDocument/2006/relationships/hyperlink" Target="https://twitter.com/#!/motorious_tv/status/1162947877704032257" TargetMode="External" /><Relationship Id="rId679" Type="http://schemas.openxmlformats.org/officeDocument/2006/relationships/hyperlink" Target="https://twitter.com/#!/motorious_tv/status/1180508930197409792" TargetMode="External" /><Relationship Id="rId680" Type="http://schemas.openxmlformats.org/officeDocument/2006/relationships/hyperlink" Target="https://twitter.com/#!/ubuntubot2075/status/1180512991311040512" TargetMode="External" /><Relationship Id="rId681" Type="http://schemas.openxmlformats.org/officeDocument/2006/relationships/hyperlink" Target="https://twitter.com/#!/motorious_tv/status/1162947877704032257" TargetMode="External" /><Relationship Id="rId682" Type="http://schemas.openxmlformats.org/officeDocument/2006/relationships/hyperlink" Target="https://twitter.com/#!/motorious_tv/status/1180508930197409792" TargetMode="External" /><Relationship Id="rId683" Type="http://schemas.openxmlformats.org/officeDocument/2006/relationships/hyperlink" Target="https://twitter.com/#!/ubuntubot2075/status/1180512991311040512" TargetMode="External" /><Relationship Id="rId684" Type="http://schemas.openxmlformats.org/officeDocument/2006/relationships/hyperlink" Target="https://twitter.com/#!/motorious_tv/status/1162947877704032257" TargetMode="External" /><Relationship Id="rId685" Type="http://schemas.openxmlformats.org/officeDocument/2006/relationships/hyperlink" Target="https://twitter.com/#!/motorious_tv/status/1180508930197409792" TargetMode="External" /><Relationship Id="rId686" Type="http://schemas.openxmlformats.org/officeDocument/2006/relationships/hyperlink" Target="https://twitter.com/#!/ubuntubot2075/status/1180512991311040512" TargetMode="External" /><Relationship Id="rId687" Type="http://schemas.openxmlformats.org/officeDocument/2006/relationships/hyperlink" Target="https://twitter.com/#!/motorious_tv/status/1162947877704032257" TargetMode="External" /><Relationship Id="rId688" Type="http://schemas.openxmlformats.org/officeDocument/2006/relationships/hyperlink" Target="https://twitter.com/#!/motorious_tv/status/1180508930197409792" TargetMode="External" /><Relationship Id="rId689" Type="http://schemas.openxmlformats.org/officeDocument/2006/relationships/hyperlink" Target="https://twitter.com/#!/ubuntubot2075/status/1180512991311040512" TargetMode="External" /><Relationship Id="rId690" Type="http://schemas.openxmlformats.org/officeDocument/2006/relationships/hyperlink" Target="https://twitter.com/#!/motorious_tv/status/1162947877704032257" TargetMode="External" /><Relationship Id="rId691" Type="http://schemas.openxmlformats.org/officeDocument/2006/relationships/hyperlink" Target="https://twitter.com/#!/motorious_tv/status/1180508930197409792" TargetMode="External" /><Relationship Id="rId692" Type="http://schemas.openxmlformats.org/officeDocument/2006/relationships/hyperlink" Target="https://twitter.com/#!/ubuntubot2075/status/1180512991311040512" TargetMode="External" /><Relationship Id="rId693" Type="http://schemas.openxmlformats.org/officeDocument/2006/relationships/hyperlink" Target="https://twitter.com/#!/motorious_tv/status/1162947877704032257" TargetMode="External" /><Relationship Id="rId694" Type="http://schemas.openxmlformats.org/officeDocument/2006/relationships/hyperlink" Target="https://twitter.com/#!/motorious_tv/status/1180508930197409792" TargetMode="External" /><Relationship Id="rId695" Type="http://schemas.openxmlformats.org/officeDocument/2006/relationships/hyperlink" Target="https://twitter.com/#!/ubuntubot2075/status/1180512991311040512" TargetMode="External" /><Relationship Id="rId696" Type="http://schemas.openxmlformats.org/officeDocument/2006/relationships/hyperlink" Target="https://twitter.com/#!/motorious_tv/status/1162947877704032257" TargetMode="External" /><Relationship Id="rId697" Type="http://schemas.openxmlformats.org/officeDocument/2006/relationships/hyperlink" Target="https://twitter.com/#!/motorious_tv/status/1162947877704032257" TargetMode="External" /><Relationship Id="rId698" Type="http://schemas.openxmlformats.org/officeDocument/2006/relationships/hyperlink" Target="https://twitter.com/#!/motorious_tv/status/1180508930197409792" TargetMode="External" /><Relationship Id="rId699" Type="http://schemas.openxmlformats.org/officeDocument/2006/relationships/hyperlink" Target="https://twitter.com/#!/motorious_tv/status/1180508930197409792" TargetMode="External" /><Relationship Id="rId700" Type="http://schemas.openxmlformats.org/officeDocument/2006/relationships/hyperlink" Target="https://twitter.com/#!/ubuntubot2075/status/1180512991311040512" TargetMode="External" /><Relationship Id="rId701" Type="http://schemas.openxmlformats.org/officeDocument/2006/relationships/hyperlink" Target="https://twitter.com/#!/ubuntubot2075/status/1180512991311040512" TargetMode="External" /><Relationship Id="rId702" Type="http://schemas.openxmlformats.org/officeDocument/2006/relationships/hyperlink" Target="https://twitter.com/#!/spark_radio_dc/status/1180513734982279168" TargetMode="External" /><Relationship Id="rId703" Type="http://schemas.openxmlformats.org/officeDocument/2006/relationships/hyperlink" Target="https://twitter.com/#!/spark_radio_dc/status/1180513734982279168" TargetMode="External" /><Relationship Id="rId704" Type="http://schemas.openxmlformats.org/officeDocument/2006/relationships/hyperlink" Target="https://twitter.com/#!/884_info/status/1180100758231900160" TargetMode="External" /><Relationship Id="rId705" Type="http://schemas.openxmlformats.org/officeDocument/2006/relationships/hyperlink" Target="https://twitter.com/#!/884_info/status/1180477488259928065" TargetMode="External" /><Relationship Id="rId706" Type="http://schemas.openxmlformats.org/officeDocument/2006/relationships/hyperlink" Target="https://twitter.com/#!/tomofu_0208/status/1180109673271185408" TargetMode="External" /><Relationship Id="rId707" Type="http://schemas.openxmlformats.org/officeDocument/2006/relationships/hyperlink" Target="https://twitter.com/#!/tomofu_0208/status/1180634188577247233" TargetMode="External" /><Relationship Id="rId708" Type="http://schemas.openxmlformats.org/officeDocument/2006/relationships/hyperlink" Target="https://twitter.com/#!/dwilliams1001/status/1180689151244390400" TargetMode="External" /><Relationship Id="rId709" Type="http://schemas.openxmlformats.org/officeDocument/2006/relationships/hyperlink" Target="https://twitter.com/#!/dwilliams1001/status/1180689151244390400" TargetMode="External" /><Relationship Id="rId710" Type="http://schemas.openxmlformats.org/officeDocument/2006/relationships/hyperlink" Target="https://twitter.com/#!/kiernanmargaret/status/1180916116027318277" TargetMode="External" /><Relationship Id="rId711" Type="http://schemas.openxmlformats.org/officeDocument/2006/relationships/hyperlink" Target="https://twitter.com/#!/wernert_man/status/1153667836084183041" TargetMode="External" /><Relationship Id="rId712" Type="http://schemas.openxmlformats.org/officeDocument/2006/relationships/hyperlink" Target="https://twitter.com/#!/kiernanmargaret/status/1180916116027318277" TargetMode="External" /><Relationship Id="rId713" Type="http://schemas.openxmlformats.org/officeDocument/2006/relationships/hyperlink" Target="https://twitter.com/#!/wernert_man/status/1153667836084183041" TargetMode="External" /><Relationship Id="rId714" Type="http://schemas.openxmlformats.org/officeDocument/2006/relationships/hyperlink" Target="https://twitter.com/#!/kiernanmargaret/status/1180916116027318277" TargetMode="External" /><Relationship Id="rId715" Type="http://schemas.openxmlformats.org/officeDocument/2006/relationships/hyperlink" Target="https://twitter.com/#!/wernert_man/status/1153667836084183041" TargetMode="External" /><Relationship Id="rId716" Type="http://schemas.openxmlformats.org/officeDocument/2006/relationships/hyperlink" Target="https://twitter.com/#!/kiernanmargaret/status/1180916116027318277" TargetMode="External" /><Relationship Id="rId717" Type="http://schemas.openxmlformats.org/officeDocument/2006/relationships/hyperlink" Target="https://twitter.com/#!/wernert_man/status/1153667836084183041" TargetMode="External" /><Relationship Id="rId718" Type="http://schemas.openxmlformats.org/officeDocument/2006/relationships/hyperlink" Target="https://twitter.com/#!/kiernanmargaret/status/1180916116027318277" TargetMode="External" /><Relationship Id="rId719" Type="http://schemas.openxmlformats.org/officeDocument/2006/relationships/hyperlink" Target="https://twitter.com/#!/wernert_man/status/1153667836084183041" TargetMode="External" /><Relationship Id="rId720" Type="http://schemas.openxmlformats.org/officeDocument/2006/relationships/hyperlink" Target="https://twitter.com/#!/kiernanmargaret/status/1180916116027318277" TargetMode="External" /><Relationship Id="rId721" Type="http://schemas.openxmlformats.org/officeDocument/2006/relationships/hyperlink" Target="https://twitter.com/#!/wernert_man/status/1153667836084183041" TargetMode="External" /><Relationship Id="rId722" Type="http://schemas.openxmlformats.org/officeDocument/2006/relationships/hyperlink" Target="https://twitter.com/#!/kiernanmargaret/status/1180916116027318277" TargetMode="External" /><Relationship Id="rId723" Type="http://schemas.openxmlformats.org/officeDocument/2006/relationships/hyperlink" Target="https://twitter.com/#!/wernert_man/status/1153667836084183041" TargetMode="External" /><Relationship Id="rId724" Type="http://schemas.openxmlformats.org/officeDocument/2006/relationships/hyperlink" Target="https://twitter.com/#!/kiernanmargaret/status/1180916116027318277" TargetMode="External" /><Relationship Id="rId725" Type="http://schemas.openxmlformats.org/officeDocument/2006/relationships/hyperlink" Target="https://twitter.com/#!/wernert_man/status/1153667836084183041" TargetMode="External" /><Relationship Id="rId726" Type="http://schemas.openxmlformats.org/officeDocument/2006/relationships/hyperlink" Target="https://twitter.com/#!/wernert_man/status/1153667836084183041" TargetMode="External" /><Relationship Id="rId727" Type="http://schemas.openxmlformats.org/officeDocument/2006/relationships/hyperlink" Target="https://twitter.com/#!/kiernanmargaret/status/1180916116027318277" TargetMode="External" /><Relationship Id="rId728" Type="http://schemas.openxmlformats.org/officeDocument/2006/relationships/hyperlink" Target="https://twitter.com/#!/theworldweare/status/1181009980603785216" TargetMode="External" /><Relationship Id="rId729" Type="http://schemas.openxmlformats.org/officeDocument/2006/relationships/hyperlink" Target="https://twitter.com/#!/theworldweare/status/1181009980603785216" TargetMode="External" /><Relationship Id="rId730" Type="http://schemas.openxmlformats.org/officeDocument/2006/relationships/hyperlink" Target="https://twitter.com/#!/antirobust/status/1136711490029756416" TargetMode="External" /><Relationship Id="rId731" Type="http://schemas.openxmlformats.org/officeDocument/2006/relationships/hyperlink" Target="https://twitter.com/#!/tacticalyuppie/status/1181047946743291904" TargetMode="External" /><Relationship Id="rId732" Type="http://schemas.openxmlformats.org/officeDocument/2006/relationships/hyperlink" Target="https://twitter.com/#!/tacticalyuppie/status/1181047946743291904" TargetMode="External" /><Relationship Id="rId733" Type="http://schemas.openxmlformats.org/officeDocument/2006/relationships/hyperlink" Target="https://twitter.com/#!/arida_civichall/status/1180312916676923392" TargetMode="External" /><Relationship Id="rId734" Type="http://schemas.openxmlformats.org/officeDocument/2006/relationships/hyperlink" Target="https://twitter.com/#!/arida_civichall/status/1180313755231690752" TargetMode="External" /><Relationship Id="rId735" Type="http://schemas.openxmlformats.org/officeDocument/2006/relationships/hyperlink" Target="https://twitter.com/#!/arida_civichall/status/1180664592466231296" TargetMode="External" /><Relationship Id="rId736" Type="http://schemas.openxmlformats.org/officeDocument/2006/relationships/hyperlink" Target="https://twitter.com/#!/arida_civichall/status/1181087978170400768" TargetMode="External" /><Relationship Id="rId737" Type="http://schemas.openxmlformats.org/officeDocument/2006/relationships/hyperlink" Target="https://twitter.com/#!/arida_civichall/status/1181091353876238336" TargetMode="External" /><Relationship Id="rId738" Type="http://schemas.openxmlformats.org/officeDocument/2006/relationships/hyperlink" Target="https://twitter.com/#!/disciplesofetsy/status/1181185396756975616" TargetMode="External" /><Relationship Id="rId739" Type="http://schemas.openxmlformats.org/officeDocument/2006/relationships/hyperlink" Target="https://twitter.com/#!/sagarvishnoi/status/1181220118149390337" TargetMode="External" /><Relationship Id="rId740" Type="http://schemas.openxmlformats.org/officeDocument/2006/relationships/hyperlink" Target="https://twitter.com/#!/sagarvishnoi/status/1181220118149390337" TargetMode="External" /><Relationship Id="rId741" Type="http://schemas.openxmlformats.org/officeDocument/2006/relationships/hyperlink" Target="https://twitter.com/#!/twofoursevecars/status/1181254197666291713" TargetMode="External" /><Relationship Id="rId742" Type="http://schemas.openxmlformats.org/officeDocument/2006/relationships/hyperlink" Target="https://twitter.com/#!/codeforall/status/1181412976169046021" TargetMode="External" /><Relationship Id="rId743" Type="http://schemas.openxmlformats.org/officeDocument/2006/relationships/hyperlink" Target="https://twitter.com/#!/codeforall/status/1181412976169046021" TargetMode="External" /><Relationship Id="rId744" Type="http://schemas.openxmlformats.org/officeDocument/2006/relationships/hyperlink" Target="https://twitter.com/#!/pdmcn_leeds/status/1181539896323969024" TargetMode="External" /><Relationship Id="rId745" Type="http://schemas.openxmlformats.org/officeDocument/2006/relationships/hyperlink" Target="https://twitter.com/#!/josiemasseyux/status/1181779597224026116" TargetMode="External" /><Relationship Id="rId746" Type="http://schemas.openxmlformats.org/officeDocument/2006/relationships/hyperlink" Target="https://twitter.com/#!/josiemasseyux/status/1181779597224026116" TargetMode="External" /><Relationship Id="rId747" Type="http://schemas.openxmlformats.org/officeDocument/2006/relationships/hyperlink" Target="https://twitter.com/#!/worldifnews/status/1181823117406003200" TargetMode="External" /><Relationship Id="rId748" Type="http://schemas.openxmlformats.org/officeDocument/2006/relationships/hyperlink" Target="https://twitter.com/#!/mstem/status/1182340840917745664" TargetMode="External" /><Relationship Id="rId749" Type="http://schemas.openxmlformats.org/officeDocument/2006/relationships/hyperlink" Target="https://twitter.com/#!/mstem/status/1182340840917745664" TargetMode="External" /><Relationship Id="rId750" Type="http://schemas.openxmlformats.org/officeDocument/2006/relationships/hyperlink" Target="https://twitter.com/#!/rebcruz/status/1182344153830756353" TargetMode="External" /><Relationship Id="rId751" Type="http://schemas.openxmlformats.org/officeDocument/2006/relationships/hyperlink" Target="https://twitter.com/#!/rebcruz/status/1182344153830756353" TargetMode="External" /><Relationship Id="rId752" Type="http://schemas.openxmlformats.org/officeDocument/2006/relationships/hyperlink" Target="https://twitter.com/#!/p2173/status/1182363287289135106" TargetMode="External" /><Relationship Id="rId753" Type="http://schemas.openxmlformats.org/officeDocument/2006/relationships/hyperlink" Target="https://twitter.com/#!/p2173/status/1182363287289135106" TargetMode="External" /><Relationship Id="rId754" Type="http://schemas.openxmlformats.org/officeDocument/2006/relationships/hyperlink" Target="https://twitter.com/#!/youthgovern/status/1182366002287382528" TargetMode="External" /><Relationship Id="rId755" Type="http://schemas.openxmlformats.org/officeDocument/2006/relationships/hyperlink" Target="https://twitter.com/#!/youthgovern/status/1182366002287382528" TargetMode="External" /><Relationship Id="rId756" Type="http://schemas.openxmlformats.org/officeDocument/2006/relationships/hyperlink" Target="https://twitter.com/#!/rep19women/status/1182378929308483591" TargetMode="External" /><Relationship Id="rId757" Type="http://schemas.openxmlformats.org/officeDocument/2006/relationships/hyperlink" Target="https://twitter.com/#!/erhardt/status/1182352337618243586" TargetMode="External" /><Relationship Id="rId758" Type="http://schemas.openxmlformats.org/officeDocument/2006/relationships/hyperlink" Target="https://twitter.com/#!/olincollege/status/1182428580808216576" TargetMode="External" /><Relationship Id="rId759" Type="http://schemas.openxmlformats.org/officeDocument/2006/relationships/hyperlink" Target="https://twitter.com/#!/olincollege/status/1182428580808216576" TargetMode="External" /><Relationship Id="rId760" Type="http://schemas.openxmlformats.org/officeDocument/2006/relationships/hyperlink" Target="https://twitter.com/#!/olincollege/status/1182428580808216576" TargetMode="External" /><Relationship Id="rId761" Type="http://schemas.openxmlformats.org/officeDocument/2006/relationships/hyperlink" Target="https://twitter.com/#!/waterbuck1/status/1182433597581598720" TargetMode="External" /><Relationship Id="rId762" Type="http://schemas.openxmlformats.org/officeDocument/2006/relationships/hyperlink" Target="https://twitter.com/#!/bostonannemarie/status/1182436506176249856" TargetMode="External" /><Relationship Id="rId763" Type="http://schemas.openxmlformats.org/officeDocument/2006/relationships/hyperlink" Target="https://twitter.com/#!/bostonannemarie/status/1182436506176249856" TargetMode="External" /><Relationship Id="rId764" Type="http://schemas.openxmlformats.org/officeDocument/2006/relationships/hyperlink" Target="https://twitter.com/#!/bostonannemarie/status/1182436506176249856" TargetMode="External" /><Relationship Id="rId765" Type="http://schemas.openxmlformats.org/officeDocument/2006/relationships/hyperlink" Target="https://twitter.com/#!/erhardt/status/1182352337618243586" TargetMode="External" /><Relationship Id="rId766" Type="http://schemas.openxmlformats.org/officeDocument/2006/relationships/hyperlink" Target="https://twitter.com/#!/sdaitzman/status/1182458898973896704" TargetMode="External" /><Relationship Id="rId767" Type="http://schemas.openxmlformats.org/officeDocument/2006/relationships/hyperlink" Target="https://twitter.com/#!/erhardt/status/1182352337618243586" TargetMode="External" /><Relationship Id="rId768" Type="http://schemas.openxmlformats.org/officeDocument/2006/relationships/hyperlink" Target="https://twitter.com/#!/sdaitzman/status/1182458898973896704" TargetMode="External" /><Relationship Id="rId769" Type="http://schemas.openxmlformats.org/officeDocument/2006/relationships/hyperlink" Target="https://twitter.com/#!/sdaitzman/status/1182458898973896704" TargetMode="External" /><Relationship Id="rId770" Type="http://schemas.openxmlformats.org/officeDocument/2006/relationships/hyperlink" Target="https://twitter.com/#!/myqntm/status/1182462305998692352" TargetMode="External" /><Relationship Id="rId771" Type="http://schemas.openxmlformats.org/officeDocument/2006/relationships/hyperlink" Target="https://twitter.com/#!/myqntm/status/1182462305998692352" TargetMode="External" /><Relationship Id="rId772" Type="http://schemas.openxmlformats.org/officeDocument/2006/relationships/hyperlink" Target="https://twitter.com/#!/dmeganr/status/1182465572874752000" TargetMode="External" /><Relationship Id="rId773" Type="http://schemas.openxmlformats.org/officeDocument/2006/relationships/hyperlink" Target="https://twitter.com/#!/rep19women/status/1182378929308483591" TargetMode="External" /><Relationship Id="rId774" Type="http://schemas.openxmlformats.org/officeDocument/2006/relationships/hyperlink" Target="https://twitter.com/#!/rep19women/status/1182378929308483591" TargetMode="External" /><Relationship Id="rId775" Type="http://schemas.openxmlformats.org/officeDocument/2006/relationships/hyperlink" Target="https://twitter.com/#!/dmeganr/status/1182465572874752000" TargetMode="External" /><Relationship Id="rId776" Type="http://schemas.openxmlformats.org/officeDocument/2006/relationships/hyperlink" Target="https://twitter.com/#!/elias_me_em/status/1182624193021726720" TargetMode="External" /><Relationship Id="rId777" Type="http://schemas.openxmlformats.org/officeDocument/2006/relationships/hyperlink" Target="https://twitter.com/#!/elias_me_em/status/1182624193021726720" TargetMode="External" /><Relationship Id="rId778" Type="http://schemas.openxmlformats.org/officeDocument/2006/relationships/hyperlink" Target="https://twitter.com/#!/bee_nerd/status/1182681190719016960" TargetMode="External" /><Relationship Id="rId779" Type="http://schemas.openxmlformats.org/officeDocument/2006/relationships/hyperlink" Target="https://twitter.com/#!/bee_nerd/status/1182681190719016960" TargetMode="External" /><Relationship Id="rId780" Type="http://schemas.openxmlformats.org/officeDocument/2006/relationships/hyperlink" Target="https://twitter.com/#!/bee_nerd/status/1182681190719016960" TargetMode="External" /><Relationship Id="rId781" Type="http://schemas.openxmlformats.org/officeDocument/2006/relationships/hyperlink" Target="https://twitter.com/#!/perfectsin77/status/1182692781023739906" TargetMode="External" /><Relationship Id="rId782" Type="http://schemas.openxmlformats.org/officeDocument/2006/relationships/hyperlink" Target="https://twitter.com/#!/perfectsin77/status/1182692781023739906" TargetMode="External" /><Relationship Id="rId783" Type="http://schemas.openxmlformats.org/officeDocument/2006/relationships/hyperlink" Target="https://twitter.com/#!/perfectsin77/status/1182692781023739906" TargetMode="External" /><Relationship Id="rId784" Type="http://schemas.openxmlformats.org/officeDocument/2006/relationships/hyperlink" Target="https://twitter.com/#!/gothenelle/status/1182775044289843203" TargetMode="External" /><Relationship Id="rId785" Type="http://schemas.openxmlformats.org/officeDocument/2006/relationships/hyperlink" Target="https://twitter.com/#!/gothenelle/status/1182775044289843203" TargetMode="External" /><Relationship Id="rId786" Type="http://schemas.openxmlformats.org/officeDocument/2006/relationships/hyperlink" Target="https://twitter.com/#!/nonstickvic/status/1182759042973949952" TargetMode="External" /><Relationship Id="rId787" Type="http://schemas.openxmlformats.org/officeDocument/2006/relationships/hyperlink" Target="https://twitter.com/#!/lightnightleeds/status/1182768324146536451" TargetMode="External" /><Relationship Id="rId788" Type="http://schemas.openxmlformats.org/officeDocument/2006/relationships/hyperlink" Target="https://twitter.com/#!/annequinton/status/1182906861420503040" TargetMode="External" /><Relationship Id="rId789" Type="http://schemas.openxmlformats.org/officeDocument/2006/relationships/hyperlink" Target="https://twitter.com/#!/annequinton/status/1182906861420503040" TargetMode="External" /><Relationship Id="rId790" Type="http://schemas.openxmlformats.org/officeDocument/2006/relationships/hyperlink" Target="https://twitter.com/#!/irenesandrad/status/1183066394587488265" TargetMode="External" /><Relationship Id="rId791" Type="http://schemas.openxmlformats.org/officeDocument/2006/relationships/hyperlink" Target="https://twitter.com/#!/drcpunk/status/1183262196383526912" TargetMode="External" /><Relationship Id="rId792" Type="http://schemas.openxmlformats.org/officeDocument/2006/relationships/hyperlink" Target="https://twitter.com/#!/drcpunk/status/1183262196383526912" TargetMode="External" /><Relationship Id="rId793" Type="http://schemas.openxmlformats.org/officeDocument/2006/relationships/hyperlink" Target="https://twitter.com/#!/drcpunk/status/1183262196383526912" TargetMode="External" /><Relationship Id="rId794" Type="http://schemas.openxmlformats.org/officeDocument/2006/relationships/hyperlink" Target="https://twitter.com/#!/drcpunk/status/1183262196383526912" TargetMode="External" /><Relationship Id="rId795" Type="http://schemas.openxmlformats.org/officeDocument/2006/relationships/hyperlink" Target="https://twitter.com/#!/sbadalich/status/1183803505305214976" TargetMode="External" /><Relationship Id="rId796" Type="http://schemas.openxmlformats.org/officeDocument/2006/relationships/hyperlink" Target="https://twitter.com/#!/sbadalich/status/1183803505305214976" TargetMode="External" /><Relationship Id="rId797" Type="http://schemas.openxmlformats.org/officeDocument/2006/relationships/hyperlink" Target="https://twitter.com/#!/sbadalich/status/1183803505305214976" TargetMode="External" /><Relationship Id="rId798" Type="http://schemas.openxmlformats.org/officeDocument/2006/relationships/hyperlink" Target="https://twitter.com/#!/alexkavtar/status/1183472071038459910" TargetMode="External" /><Relationship Id="rId799" Type="http://schemas.openxmlformats.org/officeDocument/2006/relationships/hyperlink" Target="https://twitter.com/#!/alexkavtar/status/1183828445278752768" TargetMode="External" /><Relationship Id="rId800" Type="http://schemas.openxmlformats.org/officeDocument/2006/relationships/hyperlink" Target="https://twitter.com/#!/nacky12/status/1184007640818638848" TargetMode="External" /><Relationship Id="rId801" Type="http://schemas.openxmlformats.org/officeDocument/2006/relationships/hyperlink" Target="https://twitter.com/#!/latonero/status/1184063015307624448" TargetMode="External" /><Relationship Id="rId802" Type="http://schemas.openxmlformats.org/officeDocument/2006/relationships/hyperlink" Target="https://twitter.com/#!/latonero/status/1184063015307624448" TargetMode="External" /><Relationship Id="rId803" Type="http://schemas.openxmlformats.org/officeDocument/2006/relationships/hyperlink" Target="https://twitter.com/#!/clroutcomes/status/1182367232309022720" TargetMode="External" /><Relationship Id="rId804" Type="http://schemas.openxmlformats.org/officeDocument/2006/relationships/hyperlink" Target="https://twitter.com/#!/clroutcomes/status/1182367232309022720" TargetMode="External" /><Relationship Id="rId805" Type="http://schemas.openxmlformats.org/officeDocument/2006/relationships/hyperlink" Target="https://twitter.com/#!/clroutcomes/status/1184082428471717888" TargetMode="External" /><Relationship Id="rId806" Type="http://schemas.openxmlformats.org/officeDocument/2006/relationships/hyperlink" Target="https://twitter.com/#!/clroutcomes/status/1184082428471717888" TargetMode="External" /><Relationship Id="rId807" Type="http://schemas.openxmlformats.org/officeDocument/2006/relationships/hyperlink" Target="https://twitter.com/#!/giuliowolfe/status/1184112473189834754" TargetMode="External" /><Relationship Id="rId808" Type="http://schemas.openxmlformats.org/officeDocument/2006/relationships/hyperlink" Target="https://twitter.com/#!/giuliowolfe/status/1184112473189834754" TargetMode="External" /><Relationship Id="rId809" Type="http://schemas.openxmlformats.org/officeDocument/2006/relationships/hyperlink" Target="https://twitter.com/#!/dalgoso/status/1184118537801142275" TargetMode="External" /><Relationship Id="rId810" Type="http://schemas.openxmlformats.org/officeDocument/2006/relationships/hyperlink" Target="https://twitter.com/#!/dalgoso/status/1184118537801142275" TargetMode="External" /><Relationship Id="rId811" Type="http://schemas.openxmlformats.org/officeDocument/2006/relationships/hyperlink" Target="https://twitter.com/#!/bonniesychiu/status/1184132246896349185" TargetMode="External" /><Relationship Id="rId812" Type="http://schemas.openxmlformats.org/officeDocument/2006/relationships/hyperlink" Target="https://twitter.com/#!/bonniesychiu/status/1184132246896349185" TargetMode="External" /><Relationship Id="rId813" Type="http://schemas.openxmlformats.org/officeDocument/2006/relationships/hyperlink" Target="https://twitter.com/#!/engnroom/status/1184133167848009728" TargetMode="External" /><Relationship Id="rId814" Type="http://schemas.openxmlformats.org/officeDocument/2006/relationships/hyperlink" Target="https://twitter.com/#!/engnroom/status/1184133167848009728" TargetMode="External" /><Relationship Id="rId815" Type="http://schemas.openxmlformats.org/officeDocument/2006/relationships/hyperlink" Target="https://twitter.com/#!/engnroom/status/1184133167848009728" TargetMode="External" /><Relationship Id="rId816" Type="http://schemas.openxmlformats.org/officeDocument/2006/relationships/hyperlink" Target="https://twitter.com/#!/engnroom/status/1182398944476893201" TargetMode="External" /><Relationship Id="rId817" Type="http://schemas.openxmlformats.org/officeDocument/2006/relationships/hyperlink" Target="https://twitter.com/#!/engnroom/status/1182398944476893201" TargetMode="External" /><Relationship Id="rId818" Type="http://schemas.openxmlformats.org/officeDocument/2006/relationships/hyperlink" Target="https://twitter.com/#!/engnroom/status/1184133167848009728" TargetMode="External" /><Relationship Id="rId819" Type="http://schemas.openxmlformats.org/officeDocument/2006/relationships/hyperlink" Target="https://twitter.com/#!/merltech/status/1184118299518480384" TargetMode="External" /><Relationship Id="rId820" Type="http://schemas.openxmlformats.org/officeDocument/2006/relationships/hyperlink" Target="https://twitter.com/#!/veroviews/status/1184171627669536775" TargetMode="External" /><Relationship Id="rId821" Type="http://schemas.openxmlformats.org/officeDocument/2006/relationships/hyperlink" Target="https://twitter.com/#!/chrislrobert/status/1184198383646531584" TargetMode="External" /><Relationship Id="rId822" Type="http://schemas.openxmlformats.org/officeDocument/2006/relationships/hyperlink" Target="https://twitter.com/#!/chrislrobert/status/1184198383646531584" TargetMode="External" /><Relationship Id="rId823" Type="http://schemas.openxmlformats.org/officeDocument/2006/relationships/hyperlink" Target="https://twitter.com/#!/meowtree/status/1182326055815827464" TargetMode="External" /><Relationship Id="rId824" Type="http://schemas.openxmlformats.org/officeDocument/2006/relationships/hyperlink" Target="https://twitter.com/#!/meowtree/status/1183946797695287297" TargetMode="External" /><Relationship Id="rId825" Type="http://schemas.openxmlformats.org/officeDocument/2006/relationships/hyperlink" Target="https://twitter.com/#!/veroviews/status/1183850162046820354" TargetMode="External" /><Relationship Id="rId826" Type="http://schemas.openxmlformats.org/officeDocument/2006/relationships/hyperlink" Target="https://twitter.com/#!/veroviews/status/1184102741683179521" TargetMode="External" /><Relationship Id="rId827" Type="http://schemas.openxmlformats.org/officeDocument/2006/relationships/hyperlink" Target="https://twitter.com/#!/ymacpherson/status/1184503046170173440" TargetMode="External" /><Relationship Id="rId828" Type="http://schemas.openxmlformats.org/officeDocument/2006/relationships/hyperlink" Target="https://twitter.com/#!/veroviews/status/1184171627669536775" TargetMode="External" /><Relationship Id="rId829" Type="http://schemas.openxmlformats.org/officeDocument/2006/relationships/hyperlink" Target="https://twitter.com/#!/ymacpherson/status/1184503046170173440" TargetMode="External" /><Relationship Id="rId830" Type="http://schemas.openxmlformats.org/officeDocument/2006/relationships/hyperlink" Target="https://twitter.com/#!/niknak_19/status/1184565446135017472" TargetMode="External" /><Relationship Id="rId831" Type="http://schemas.openxmlformats.org/officeDocument/2006/relationships/hyperlink" Target="https://twitter.com/#!/niknak_19/status/1184565446135017472" TargetMode="External" /><Relationship Id="rId832" Type="http://schemas.openxmlformats.org/officeDocument/2006/relationships/hyperlink" Target="https://twitter.com/#!/niknak_19/status/1184565446135017472" TargetMode="External" /><Relationship Id="rId833" Type="http://schemas.openxmlformats.org/officeDocument/2006/relationships/hyperlink" Target="https://twitter.com/#!/hayduke/status/1184567720869691392" TargetMode="External" /><Relationship Id="rId834" Type="http://schemas.openxmlformats.org/officeDocument/2006/relationships/hyperlink" Target="https://twitter.com/#!/hayduke/status/1184567720869691392" TargetMode="External" /><Relationship Id="rId835" Type="http://schemas.openxmlformats.org/officeDocument/2006/relationships/hyperlink" Target="https://twitter.com/#!/hayduke/status/1184567720869691392" TargetMode="External" /><Relationship Id="rId836" Type="http://schemas.openxmlformats.org/officeDocument/2006/relationships/hyperlink" Target="https://twitter.com/#!/idreamofpiepics/status/1184570709277925382" TargetMode="External" /><Relationship Id="rId837" Type="http://schemas.openxmlformats.org/officeDocument/2006/relationships/hyperlink" Target="https://twitter.com/#!/lovelywirral/status/1184571220681019395" TargetMode="External" /><Relationship Id="rId838" Type="http://schemas.openxmlformats.org/officeDocument/2006/relationships/hyperlink" Target="https://twitter.com/#!/saqib_shabbir/status/1184576130289950722" TargetMode="External" /><Relationship Id="rId839" Type="http://schemas.openxmlformats.org/officeDocument/2006/relationships/hyperlink" Target="https://twitter.com/#!/musicisnowuk/status/1184606033043509249" TargetMode="External" /><Relationship Id="rId840" Type="http://schemas.openxmlformats.org/officeDocument/2006/relationships/hyperlink" Target="https://twitter.com/#!/radioairenews/status/1184813682691362817" TargetMode="External" /><Relationship Id="rId841" Type="http://schemas.openxmlformats.org/officeDocument/2006/relationships/hyperlink" Target="https://twitter.com/#!/ppolitics/status/1184835147453087744" TargetMode="External" /><Relationship Id="rId842" Type="http://schemas.openxmlformats.org/officeDocument/2006/relationships/hyperlink" Target="https://twitter.com/#!/ppolitics/status/1184835147453087744" TargetMode="External" /><Relationship Id="rId843" Type="http://schemas.openxmlformats.org/officeDocument/2006/relationships/hyperlink" Target="https://twitter.com/#!/ppolitics/status/1184835147453087744" TargetMode="External" /><Relationship Id="rId844" Type="http://schemas.openxmlformats.org/officeDocument/2006/relationships/hyperlink" Target="https://twitter.com/#!/hypercortex/status/1184843518822342659" TargetMode="External" /><Relationship Id="rId845" Type="http://schemas.openxmlformats.org/officeDocument/2006/relationships/hyperlink" Target="https://twitter.com/#!/hypercortex/status/1184843518822342659" TargetMode="External" /><Relationship Id="rId846" Type="http://schemas.openxmlformats.org/officeDocument/2006/relationships/hyperlink" Target="https://twitter.com/#!/hypercortex/status/1184843518822342659" TargetMode="External" /><Relationship Id="rId847" Type="http://schemas.openxmlformats.org/officeDocument/2006/relationships/hyperlink" Target="https://twitter.com/#!/code4ca/status/1184844063427706880" TargetMode="External" /><Relationship Id="rId848" Type="http://schemas.openxmlformats.org/officeDocument/2006/relationships/hyperlink" Target="https://twitter.com/#!/code4ca/status/1184844063427706880" TargetMode="External" /><Relationship Id="rId849" Type="http://schemas.openxmlformats.org/officeDocument/2006/relationships/hyperlink" Target="https://twitter.com/#!/code4ca/status/1184844063427706880" TargetMode="External" /><Relationship Id="rId850" Type="http://schemas.openxmlformats.org/officeDocument/2006/relationships/hyperlink" Target="https://twitter.com/#!/mapc/status/1184860694988017664" TargetMode="External" /><Relationship Id="rId851" Type="http://schemas.openxmlformats.org/officeDocument/2006/relationships/hyperlink" Target="https://twitter.com/#!/mapc/status/1184860694988017664" TargetMode="External" /><Relationship Id="rId852" Type="http://schemas.openxmlformats.org/officeDocument/2006/relationships/hyperlink" Target="https://twitter.com/#!/mapc/status/1184860694988017664" TargetMode="External" /><Relationship Id="rId853" Type="http://schemas.openxmlformats.org/officeDocument/2006/relationships/hyperlink" Target="https://twitter.com/#!/mlsif/status/1184848548212461568" TargetMode="External" /><Relationship Id="rId854" Type="http://schemas.openxmlformats.org/officeDocument/2006/relationships/hyperlink" Target="https://twitter.com/#!/aschrock/status/1184861045073928192" TargetMode="External" /><Relationship Id="rId855" Type="http://schemas.openxmlformats.org/officeDocument/2006/relationships/hyperlink" Target="https://twitter.com/#!/mlsif/status/1184848548212461568" TargetMode="External" /><Relationship Id="rId856" Type="http://schemas.openxmlformats.org/officeDocument/2006/relationships/hyperlink" Target="https://twitter.com/#!/aschrock/status/1184861045073928192" TargetMode="External" /><Relationship Id="rId857" Type="http://schemas.openxmlformats.org/officeDocument/2006/relationships/hyperlink" Target="https://twitter.com/#!/csbishopfilm/status/1184204845332467713" TargetMode="External" /><Relationship Id="rId858" Type="http://schemas.openxmlformats.org/officeDocument/2006/relationships/hyperlink" Target="https://twitter.com/#!/rachelannyes/status/1184135596601532416" TargetMode="External" /><Relationship Id="rId859" Type="http://schemas.openxmlformats.org/officeDocument/2006/relationships/hyperlink" Target="https://twitter.com/#!/rachelannyes/status/1184861602442399749" TargetMode="External" /><Relationship Id="rId860" Type="http://schemas.openxmlformats.org/officeDocument/2006/relationships/hyperlink" Target="https://twitter.com/#!/csbishopfilm/status/1184204845332467713" TargetMode="External" /><Relationship Id="rId861" Type="http://schemas.openxmlformats.org/officeDocument/2006/relationships/hyperlink" Target="https://twitter.com/#!/rachelannyes/status/1184135596601532416" TargetMode="External" /><Relationship Id="rId862" Type="http://schemas.openxmlformats.org/officeDocument/2006/relationships/hyperlink" Target="https://twitter.com/#!/rachelannyes/status/1184861602442399749" TargetMode="External" /><Relationship Id="rId863" Type="http://schemas.openxmlformats.org/officeDocument/2006/relationships/hyperlink" Target="https://twitter.com/#!/csbishopfilm/status/1184204845332467713" TargetMode="External" /><Relationship Id="rId864" Type="http://schemas.openxmlformats.org/officeDocument/2006/relationships/hyperlink" Target="https://twitter.com/#!/rachelannyes/status/1184135596601532416" TargetMode="External" /><Relationship Id="rId865" Type="http://schemas.openxmlformats.org/officeDocument/2006/relationships/hyperlink" Target="https://twitter.com/#!/rachelannyes/status/1184861602442399749" TargetMode="External" /><Relationship Id="rId866" Type="http://schemas.openxmlformats.org/officeDocument/2006/relationships/hyperlink" Target="https://twitter.com/#!/therulesorg/status/1184180458139082753" TargetMode="External" /><Relationship Id="rId867" Type="http://schemas.openxmlformats.org/officeDocument/2006/relationships/hyperlink" Target="https://twitter.com/#!/therulesorg/status/1184180458139082753" TargetMode="External" /><Relationship Id="rId868" Type="http://schemas.openxmlformats.org/officeDocument/2006/relationships/hyperlink" Target="https://twitter.com/#!/therulesorg/status/1184180458139082753" TargetMode="External" /><Relationship Id="rId869" Type="http://schemas.openxmlformats.org/officeDocument/2006/relationships/hyperlink" Target="https://twitter.com/#!/csbishopfilm/status/1184204845332467713" TargetMode="External" /><Relationship Id="rId870" Type="http://schemas.openxmlformats.org/officeDocument/2006/relationships/hyperlink" Target="https://twitter.com/#!/rachelannyes/status/1184135596601532416" TargetMode="External" /><Relationship Id="rId871" Type="http://schemas.openxmlformats.org/officeDocument/2006/relationships/hyperlink" Target="https://twitter.com/#!/rachelannyes/status/1184861602442399749" TargetMode="External" /><Relationship Id="rId872" Type="http://schemas.openxmlformats.org/officeDocument/2006/relationships/hyperlink" Target="https://twitter.com/#!/csbishopfilm/status/1184204845332467713" TargetMode="External" /><Relationship Id="rId873" Type="http://schemas.openxmlformats.org/officeDocument/2006/relationships/hyperlink" Target="https://twitter.com/#!/rachelannyes/status/1184135596601532416" TargetMode="External" /><Relationship Id="rId874" Type="http://schemas.openxmlformats.org/officeDocument/2006/relationships/hyperlink" Target="https://twitter.com/#!/rachelannyes/status/1184861602442399749" TargetMode="External" /><Relationship Id="rId875" Type="http://schemas.openxmlformats.org/officeDocument/2006/relationships/hyperlink" Target="https://twitter.com/#!/csbishopfilm/status/1184204845332467713" TargetMode="External" /><Relationship Id="rId876" Type="http://schemas.openxmlformats.org/officeDocument/2006/relationships/hyperlink" Target="https://twitter.com/#!/rachelannyes/status/1184135596601532416" TargetMode="External" /><Relationship Id="rId877" Type="http://schemas.openxmlformats.org/officeDocument/2006/relationships/hyperlink" Target="https://twitter.com/#!/rachelannyes/status/1184861602442399749" TargetMode="External" /><Relationship Id="rId878" Type="http://schemas.openxmlformats.org/officeDocument/2006/relationships/hyperlink" Target="https://twitter.com/#!/csbishopfilm/status/1184204845332467713" TargetMode="External" /><Relationship Id="rId879" Type="http://schemas.openxmlformats.org/officeDocument/2006/relationships/hyperlink" Target="https://twitter.com/#!/csbishopfilm/status/1184204845332467713" TargetMode="External" /><Relationship Id="rId880" Type="http://schemas.openxmlformats.org/officeDocument/2006/relationships/hyperlink" Target="https://twitter.com/#!/csbishopfilm/status/1184204845332467713" TargetMode="External" /><Relationship Id="rId881" Type="http://schemas.openxmlformats.org/officeDocument/2006/relationships/hyperlink" Target="https://twitter.com/#!/rachelannyes/status/1184861602442399749" TargetMode="External" /><Relationship Id="rId882" Type="http://schemas.openxmlformats.org/officeDocument/2006/relationships/hyperlink" Target="https://twitter.com/#!/gianlucasgueo/status/1180413576445644800" TargetMode="External" /><Relationship Id="rId883" Type="http://schemas.openxmlformats.org/officeDocument/2006/relationships/hyperlink" Target="https://twitter.com/#!/codeforpdx/status/1181725965531021312" TargetMode="External" /><Relationship Id="rId884" Type="http://schemas.openxmlformats.org/officeDocument/2006/relationships/hyperlink" Target="https://twitter.com/#!/codeformke/status/1184818954797305856" TargetMode="External" /><Relationship Id="rId885" Type="http://schemas.openxmlformats.org/officeDocument/2006/relationships/hyperlink" Target="https://twitter.com/#!/codeforamerica/status/1184874252115120128" TargetMode="External" /><Relationship Id="rId886" Type="http://schemas.openxmlformats.org/officeDocument/2006/relationships/hyperlink" Target="https://twitter.com/#!/codeforpdx/status/1184874608941420544" TargetMode="External" /><Relationship Id="rId887" Type="http://schemas.openxmlformats.org/officeDocument/2006/relationships/hyperlink" Target="https://twitter.com/#!/codeformke/status/1184818954797305856" TargetMode="External" /><Relationship Id="rId888" Type="http://schemas.openxmlformats.org/officeDocument/2006/relationships/hyperlink" Target="https://twitter.com/#!/codeforamerica/status/1184874252115120128" TargetMode="External" /><Relationship Id="rId889" Type="http://schemas.openxmlformats.org/officeDocument/2006/relationships/hyperlink" Target="https://twitter.com/#!/codeforpdx/status/1184874608941420544" TargetMode="External" /><Relationship Id="rId890" Type="http://schemas.openxmlformats.org/officeDocument/2006/relationships/hyperlink" Target="https://twitter.com/#!/codeforpdx/status/1180868708635275264" TargetMode="External" /><Relationship Id="rId891" Type="http://schemas.openxmlformats.org/officeDocument/2006/relationships/hyperlink" Target="https://twitter.com/#!/codeforpdx/status/1180868708635275264" TargetMode="External" /><Relationship Id="rId892" Type="http://schemas.openxmlformats.org/officeDocument/2006/relationships/hyperlink" Target="https://twitter.com/#!/codeforpdx/status/1182322601202290688" TargetMode="External" /><Relationship Id="rId893" Type="http://schemas.openxmlformats.org/officeDocument/2006/relationships/hyperlink" Target="https://twitter.com/#!/codeforpdx/status/1182322601202290688" TargetMode="External" /><Relationship Id="rId894" Type="http://schemas.openxmlformats.org/officeDocument/2006/relationships/hyperlink" Target="https://twitter.com/#!/codeforpdx/status/1184145035182235648" TargetMode="External" /><Relationship Id="rId895" Type="http://schemas.openxmlformats.org/officeDocument/2006/relationships/hyperlink" Target="https://twitter.com/#!/codeforpdx/status/1184874608941420544" TargetMode="External" /><Relationship Id="rId896" Type="http://schemas.openxmlformats.org/officeDocument/2006/relationships/hyperlink" Target="https://twitter.com/#!/womencivictech/status/1181333977723998214" TargetMode="External" /><Relationship Id="rId897" Type="http://schemas.openxmlformats.org/officeDocument/2006/relationships/hyperlink" Target="https://twitter.com/#!/womencivictech/status/1184144059444727814" TargetMode="External" /><Relationship Id="rId898" Type="http://schemas.openxmlformats.org/officeDocument/2006/relationships/hyperlink" Target="https://twitter.com/#!/civichall/status/1177327305926021130" TargetMode="External" /><Relationship Id="rId899" Type="http://schemas.openxmlformats.org/officeDocument/2006/relationships/hyperlink" Target="https://twitter.com/#!/civichall/status/1180151423323066373" TargetMode="External" /><Relationship Id="rId900" Type="http://schemas.openxmlformats.org/officeDocument/2006/relationships/hyperlink" Target="https://twitter.com/#!/forgeorganizing/status/1180164099361185792" TargetMode="External" /><Relationship Id="rId901" Type="http://schemas.openxmlformats.org/officeDocument/2006/relationships/hyperlink" Target="https://twitter.com/#!/civichall/status/1180151423323066373" TargetMode="External" /><Relationship Id="rId902" Type="http://schemas.openxmlformats.org/officeDocument/2006/relationships/hyperlink" Target="https://twitter.com/#!/civichall/status/1182325644170006530" TargetMode="External" /><Relationship Id="rId903" Type="http://schemas.openxmlformats.org/officeDocument/2006/relationships/hyperlink" Target="https://twitter.com/#!/lisamwitter/status/1181144088437018624" TargetMode="External" /><Relationship Id="rId904" Type="http://schemas.openxmlformats.org/officeDocument/2006/relationships/hyperlink" Target="https://twitter.com/#!/lisamwitter/status/1181143694260555776" TargetMode="External" /><Relationship Id="rId905" Type="http://schemas.openxmlformats.org/officeDocument/2006/relationships/hyperlink" Target="https://twitter.com/#!/civichall/status/1182362861886197760" TargetMode="External" /><Relationship Id="rId906" Type="http://schemas.openxmlformats.org/officeDocument/2006/relationships/hyperlink" Target="https://twitter.com/#!/lisamwitter/status/1181144088437018624" TargetMode="External" /><Relationship Id="rId907" Type="http://schemas.openxmlformats.org/officeDocument/2006/relationships/hyperlink" Target="https://twitter.com/#!/lisamwitter/status/1181143694260555776" TargetMode="External" /><Relationship Id="rId908" Type="http://schemas.openxmlformats.org/officeDocument/2006/relationships/hyperlink" Target="https://twitter.com/#!/civichall/status/1182362861886197760" TargetMode="External" /><Relationship Id="rId909" Type="http://schemas.openxmlformats.org/officeDocument/2006/relationships/hyperlink" Target="https://twitter.com/#!/joesaidso/status/1182613745626992640" TargetMode="External" /><Relationship Id="rId910" Type="http://schemas.openxmlformats.org/officeDocument/2006/relationships/hyperlink" Target="https://twitter.com/#!/civichall/status/1182667610309189633" TargetMode="External" /><Relationship Id="rId911" Type="http://schemas.openxmlformats.org/officeDocument/2006/relationships/hyperlink" Target="https://twitter.com/#!/joesaidso/status/1182613745626992640" TargetMode="External" /><Relationship Id="rId912" Type="http://schemas.openxmlformats.org/officeDocument/2006/relationships/hyperlink" Target="https://twitter.com/#!/civichall/status/1182667610309189633" TargetMode="External" /><Relationship Id="rId913" Type="http://schemas.openxmlformats.org/officeDocument/2006/relationships/hyperlink" Target="https://twitter.com/#!/haroldfeld/status/1183164956113588229" TargetMode="External" /><Relationship Id="rId914" Type="http://schemas.openxmlformats.org/officeDocument/2006/relationships/hyperlink" Target="https://twitter.com/#!/civichall/status/1183125352220155904" TargetMode="External" /><Relationship Id="rId915" Type="http://schemas.openxmlformats.org/officeDocument/2006/relationships/hyperlink" Target="https://twitter.com/#!/haroldfeld/status/1183164956113588229" TargetMode="External" /><Relationship Id="rId916" Type="http://schemas.openxmlformats.org/officeDocument/2006/relationships/hyperlink" Target="https://twitter.com/#!/haroldfeld/status/1183164956113588229" TargetMode="External" /><Relationship Id="rId917" Type="http://schemas.openxmlformats.org/officeDocument/2006/relationships/hyperlink" Target="https://twitter.com/#!/civichall/status/1183125352220155904" TargetMode="External" /><Relationship Id="rId918" Type="http://schemas.openxmlformats.org/officeDocument/2006/relationships/hyperlink" Target="https://twitter.com/#!/civichall/status/1183125352220155904" TargetMode="External" /><Relationship Id="rId919" Type="http://schemas.openxmlformats.org/officeDocument/2006/relationships/hyperlink" Target="https://twitter.com/#!/civichall/status/1183487602084765696" TargetMode="External" /><Relationship Id="rId920" Type="http://schemas.openxmlformats.org/officeDocument/2006/relationships/hyperlink" Target="https://twitter.com/#!/codeforaus/status/1183858779810598916" TargetMode="External" /><Relationship Id="rId921" Type="http://schemas.openxmlformats.org/officeDocument/2006/relationships/hyperlink" Target="https://twitter.com/#!/civichall/status/1184128460459053057" TargetMode="External" /><Relationship Id="rId922" Type="http://schemas.openxmlformats.org/officeDocument/2006/relationships/hyperlink" Target="https://twitter.com/#!/_narrative/status/1180949442611908608" TargetMode="External" /><Relationship Id="rId923" Type="http://schemas.openxmlformats.org/officeDocument/2006/relationships/hyperlink" Target="https://twitter.com/#!/_narrative/status/1182377347426553856" TargetMode="External" /><Relationship Id="rId924" Type="http://schemas.openxmlformats.org/officeDocument/2006/relationships/hyperlink" Target="https://twitter.com/#!/rachelannyes/status/1184135596601532416" TargetMode="External" /><Relationship Id="rId925" Type="http://schemas.openxmlformats.org/officeDocument/2006/relationships/hyperlink" Target="https://twitter.com/#!/rachelannyes/status/1184861602442399749" TargetMode="External" /><Relationship Id="rId926" Type="http://schemas.openxmlformats.org/officeDocument/2006/relationships/hyperlink" Target="https://twitter.com/#!/civichall/status/1184174204553519104" TargetMode="External" /><Relationship Id="rId927" Type="http://schemas.openxmlformats.org/officeDocument/2006/relationships/hyperlink" Target="https://twitter.com/#!/rachelannyes/status/1184135596601532416" TargetMode="External" /><Relationship Id="rId928" Type="http://schemas.openxmlformats.org/officeDocument/2006/relationships/hyperlink" Target="https://twitter.com/#!/rachelannyes/status/1184861602442399749" TargetMode="External" /><Relationship Id="rId929" Type="http://schemas.openxmlformats.org/officeDocument/2006/relationships/hyperlink" Target="https://twitter.com/#!/civichall/status/1184174204553519104" TargetMode="External" /><Relationship Id="rId930" Type="http://schemas.openxmlformats.org/officeDocument/2006/relationships/hyperlink" Target="https://twitter.com/#!/civicimpact_jhu/status/1184546424081522688" TargetMode="External" /><Relationship Id="rId931" Type="http://schemas.openxmlformats.org/officeDocument/2006/relationships/hyperlink" Target="https://twitter.com/#!/civicimpact_jhu/status/1184546424081522688" TargetMode="External" /><Relationship Id="rId932" Type="http://schemas.openxmlformats.org/officeDocument/2006/relationships/hyperlink" Target="https://twitter.com/#!/civichall/status/1184212516802416641" TargetMode="External" /><Relationship Id="rId933" Type="http://schemas.openxmlformats.org/officeDocument/2006/relationships/hyperlink" Target="https://twitter.com/#!/civichall/status/1184212516802416641" TargetMode="External" /><Relationship Id="rId934" Type="http://schemas.openxmlformats.org/officeDocument/2006/relationships/hyperlink" Target="https://twitter.com/#!/civichall/status/1184491037114470400" TargetMode="External" /><Relationship Id="rId935" Type="http://schemas.openxmlformats.org/officeDocument/2006/relationships/hyperlink" Target="https://twitter.com/#!/civichall/status/1182688019859623936" TargetMode="External" /><Relationship Id="rId936" Type="http://schemas.openxmlformats.org/officeDocument/2006/relationships/hyperlink" Target="https://twitter.com/#!/civichall/status/1183775268437147650" TargetMode="External" /><Relationship Id="rId937" Type="http://schemas.openxmlformats.org/officeDocument/2006/relationships/hyperlink" Target="https://twitter.com/#!/civichall/status/1184500056747053062" TargetMode="External" /><Relationship Id="rId938" Type="http://schemas.openxmlformats.org/officeDocument/2006/relationships/hyperlink" Target="https://twitter.com/#!/civichall/status/1182688019859623936" TargetMode="External" /><Relationship Id="rId939" Type="http://schemas.openxmlformats.org/officeDocument/2006/relationships/hyperlink" Target="https://twitter.com/#!/civichall/status/1183775268437147650" TargetMode="External" /><Relationship Id="rId940" Type="http://schemas.openxmlformats.org/officeDocument/2006/relationships/hyperlink" Target="https://twitter.com/#!/civichall/status/1184500056747053062" TargetMode="External" /><Relationship Id="rId941" Type="http://schemas.openxmlformats.org/officeDocument/2006/relationships/hyperlink" Target="https://twitter.com/#!/aschrock/status/1184841161828995073" TargetMode="External" /><Relationship Id="rId942" Type="http://schemas.openxmlformats.org/officeDocument/2006/relationships/hyperlink" Target="https://twitter.com/#!/codeforamerica/status/1181239006429773824" TargetMode="External" /><Relationship Id="rId943" Type="http://schemas.openxmlformats.org/officeDocument/2006/relationships/hyperlink" Target="https://twitter.com/#!/civichall/status/1180513366139383808" TargetMode="External" /><Relationship Id="rId944" Type="http://schemas.openxmlformats.org/officeDocument/2006/relationships/hyperlink" Target="https://twitter.com/#!/civichall/status/1181963389880459264" TargetMode="External" /><Relationship Id="rId945" Type="http://schemas.openxmlformats.org/officeDocument/2006/relationships/hyperlink" Target="https://twitter.com/#!/civichall/status/1182362667643817985" TargetMode="External" /><Relationship Id="rId946" Type="http://schemas.openxmlformats.org/officeDocument/2006/relationships/hyperlink" Target="https://twitter.com/#!/civichall/status/1182362861886197760" TargetMode="External" /><Relationship Id="rId947" Type="http://schemas.openxmlformats.org/officeDocument/2006/relationships/hyperlink" Target="https://twitter.com/#!/civichall/status/1182400761923342345" TargetMode="External" /><Relationship Id="rId948" Type="http://schemas.openxmlformats.org/officeDocument/2006/relationships/hyperlink" Target="https://twitter.com/#!/civichall/status/1182668231078793216" TargetMode="External" /><Relationship Id="rId949" Type="http://schemas.openxmlformats.org/officeDocument/2006/relationships/hyperlink" Target="https://twitter.com/#!/civichall/status/1183050067114156032" TargetMode="External" /><Relationship Id="rId950" Type="http://schemas.openxmlformats.org/officeDocument/2006/relationships/hyperlink" Target="https://twitter.com/#!/civichall/status/1183412398746673154" TargetMode="External" /><Relationship Id="rId951" Type="http://schemas.openxmlformats.org/officeDocument/2006/relationships/hyperlink" Target="https://twitter.com/#!/civichall/status/1183850280921776129" TargetMode="External" /><Relationship Id="rId952" Type="http://schemas.openxmlformats.org/officeDocument/2006/relationships/hyperlink" Target="https://twitter.com/#!/civichall/status/1184128178563866627" TargetMode="External" /><Relationship Id="rId953" Type="http://schemas.openxmlformats.org/officeDocument/2006/relationships/hyperlink" Target="https://twitter.com/#!/civichall/status/1184128386085593088" TargetMode="External" /><Relationship Id="rId954" Type="http://schemas.openxmlformats.org/officeDocument/2006/relationships/hyperlink" Target="https://twitter.com/#!/civichall/status/1184137351724974082" TargetMode="External" /><Relationship Id="rId955" Type="http://schemas.openxmlformats.org/officeDocument/2006/relationships/hyperlink" Target="https://twitter.com/#!/civichall/status/1184137580671066114" TargetMode="External" /><Relationship Id="rId956" Type="http://schemas.openxmlformats.org/officeDocument/2006/relationships/hyperlink" Target="https://twitter.com/#!/civichall/status/1184575115524222978" TargetMode="External" /><Relationship Id="rId957" Type="http://schemas.openxmlformats.org/officeDocument/2006/relationships/hyperlink" Target="https://twitter.com/#!/civichall/status/1184843762373136389" TargetMode="External" /><Relationship Id="rId958" Type="http://schemas.openxmlformats.org/officeDocument/2006/relationships/hyperlink" Target="https://twitter.com/#!/civichall/status/1184869314509393920" TargetMode="External" /><Relationship Id="rId959" Type="http://schemas.openxmlformats.org/officeDocument/2006/relationships/hyperlink" Target="https://twitter.com/#!/civichall/status/1184884509705228288" TargetMode="External" /><Relationship Id="rId960" Type="http://schemas.openxmlformats.org/officeDocument/2006/relationships/hyperlink" Target="https://twitter.com/#!/civictechguide/status/1182274257260351488" TargetMode="External" /><Relationship Id="rId961" Type="http://schemas.openxmlformats.org/officeDocument/2006/relationships/hyperlink" Target="https://twitter.com/#!/civictechguide/status/1184146836275302400" TargetMode="External" /><Relationship Id="rId962" Type="http://schemas.openxmlformats.org/officeDocument/2006/relationships/hyperlink" Target="https://twitter.com/#!/aschrock/status/1184841161828995073" TargetMode="External" /><Relationship Id="rId963" Type="http://schemas.openxmlformats.org/officeDocument/2006/relationships/hyperlink" Target="https://twitter.com/#!/codeforamerica/status/1183799152318263296" TargetMode="External" /><Relationship Id="rId964" Type="http://schemas.openxmlformats.org/officeDocument/2006/relationships/hyperlink" Target="https://twitter.com/#!/civictechguide/status/1184887435714535424" TargetMode="External" /><Relationship Id="rId965" Type="http://schemas.openxmlformats.org/officeDocument/2006/relationships/hyperlink" Target="https://twitter.com/#!/civictechguide/status/1184887435714535424" TargetMode="External" /><Relationship Id="rId966" Type="http://schemas.openxmlformats.org/officeDocument/2006/relationships/hyperlink" Target="https://twitter.com/#!/civictechguide/status/1184408478091304960" TargetMode="External" /><Relationship Id="rId967" Type="http://schemas.openxmlformats.org/officeDocument/2006/relationships/hyperlink" Target="https://twitter.com/#!/colinmegill/status/1184899928373547008" TargetMode="External" /><Relationship Id="rId968" Type="http://schemas.openxmlformats.org/officeDocument/2006/relationships/hyperlink" Target="https://twitter.com/#!/petermacleod/status/1184903620174798852" TargetMode="External" /><Relationship Id="rId969" Type="http://schemas.openxmlformats.org/officeDocument/2006/relationships/hyperlink" Target="https://twitter.com/#!/alexisgoldstein/status/1184952818567929856" TargetMode="External" /><Relationship Id="rId970" Type="http://schemas.openxmlformats.org/officeDocument/2006/relationships/hyperlink" Target="https://twitter.com/#!/0debtzone/status/1184954040695713793" TargetMode="External" /><Relationship Id="rId971" Type="http://schemas.openxmlformats.org/officeDocument/2006/relationships/hyperlink" Target="https://twitter.com/#!/alexisgoldstein/status/1184952818567929856" TargetMode="External" /><Relationship Id="rId972" Type="http://schemas.openxmlformats.org/officeDocument/2006/relationships/hyperlink" Target="https://twitter.com/#!/0debtzone/status/1184954040695713793" TargetMode="External" /><Relationship Id="rId973" Type="http://schemas.openxmlformats.org/officeDocument/2006/relationships/hyperlink" Target="https://twitter.com/#!/alexisgoldstein/status/1184952818567929856" TargetMode="External" /><Relationship Id="rId974" Type="http://schemas.openxmlformats.org/officeDocument/2006/relationships/hyperlink" Target="https://twitter.com/#!/0debtzone/status/1184954040695713793" TargetMode="External" /><Relationship Id="rId975" Type="http://schemas.openxmlformats.org/officeDocument/2006/relationships/hyperlink" Target="https://twitter.com/#!/alexisgoldstein/status/1184952818567929856" TargetMode="External" /><Relationship Id="rId976" Type="http://schemas.openxmlformats.org/officeDocument/2006/relationships/hyperlink" Target="https://twitter.com/#!/0debtzone/status/1184954040695713793" TargetMode="External" /><Relationship Id="rId977" Type="http://schemas.openxmlformats.org/officeDocument/2006/relationships/hyperlink" Target="https://twitter.com/#!/alexisgoldstein/status/1184952818567929856" TargetMode="External" /><Relationship Id="rId978" Type="http://schemas.openxmlformats.org/officeDocument/2006/relationships/hyperlink" Target="https://twitter.com/#!/0debtzone/status/1184954040695713793" TargetMode="External" /><Relationship Id="rId979" Type="http://schemas.openxmlformats.org/officeDocument/2006/relationships/hyperlink" Target="https://twitter.com/#!/alexisgoldstein/status/1184952818567929856" TargetMode="External" /><Relationship Id="rId980" Type="http://schemas.openxmlformats.org/officeDocument/2006/relationships/hyperlink" Target="https://twitter.com/#!/0debtzone/status/1184954040695713793" TargetMode="External" /><Relationship Id="rId981" Type="http://schemas.openxmlformats.org/officeDocument/2006/relationships/hyperlink" Target="https://api.twitter.com/1.1/geo/id/011add077f4d2da3.json" TargetMode="External" /><Relationship Id="rId982" Type="http://schemas.openxmlformats.org/officeDocument/2006/relationships/hyperlink" Target="https://api.twitter.com/1.1/geo/id/011add077f4d2da3.json" TargetMode="External" /><Relationship Id="rId983" Type="http://schemas.openxmlformats.org/officeDocument/2006/relationships/hyperlink" Target="https://api.twitter.com/1.1/geo/id/011add077f4d2da3.json" TargetMode="External" /><Relationship Id="rId984" Type="http://schemas.openxmlformats.org/officeDocument/2006/relationships/hyperlink" Target="https://api.twitter.com/1.1/geo/id/011add077f4d2da3.json" TargetMode="External" /><Relationship Id="rId985" Type="http://schemas.openxmlformats.org/officeDocument/2006/relationships/hyperlink" Target="https://api.twitter.com/1.1/geo/id/011add077f4d2da3.json" TargetMode="External" /><Relationship Id="rId986" Type="http://schemas.openxmlformats.org/officeDocument/2006/relationships/hyperlink" Target="https://api.twitter.com/1.1/geo/id/011add077f4d2da3.json" TargetMode="External" /><Relationship Id="rId987" Type="http://schemas.openxmlformats.org/officeDocument/2006/relationships/hyperlink" Target="https://api.twitter.com/1.1/geo/id/011add077f4d2da3.json" TargetMode="External" /><Relationship Id="rId988" Type="http://schemas.openxmlformats.org/officeDocument/2006/relationships/hyperlink" Target="https://api.twitter.com/1.1/geo/id/011add077f4d2da3.json" TargetMode="External" /><Relationship Id="rId989" Type="http://schemas.openxmlformats.org/officeDocument/2006/relationships/hyperlink" Target="https://api.twitter.com/1.1/geo/id/011add077f4d2da3.json" TargetMode="External" /><Relationship Id="rId990" Type="http://schemas.openxmlformats.org/officeDocument/2006/relationships/hyperlink" Target="https://api.twitter.com/1.1/geo/id/011add077f4d2da3.json" TargetMode="External" /><Relationship Id="rId991" Type="http://schemas.openxmlformats.org/officeDocument/2006/relationships/hyperlink" Target="https://api.twitter.com/1.1/geo/id/011add077f4d2da3.json" TargetMode="External" /><Relationship Id="rId992" Type="http://schemas.openxmlformats.org/officeDocument/2006/relationships/hyperlink" Target="https://api.twitter.com/1.1/geo/id/011add077f4d2da3.json" TargetMode="External" /><Relationship Id="rId993" Type="http://schemas.openxmlformats.org/officeDocument/2006/relationships/hyperlink" Target="https://api.twitter.com/1.1/geo/id/011add077f4d2da3.json" TargetMode="External" /><Relationship Id="rId994" Type="http://schemas.openxmlformats.org/officeDocument/2006/relationships/hyperlink" Target="https://api.twitter.com/1.1/geo/id/011add077f4d2da3.json" TargetMode="External" /><Relationship Id="rId995" Type="http://schemas.openxmlformats.org/officeDocument/2006/relationships/hyperlink" Target="https://api.twitter.com/1.1/geo/id/011add077f4d2da3.json" TargetMode="External" /><Relationship Id="rId996" Type="http://schemas.openxmlformats.org/officeDocument/2006/relationships/hyperlink" Target="https://api.twitter.com/1.1/geo/id/011add077f4d2da3.json" TargetMode="External" /><Relationship Id="rId997" Type="http://schemas.openxmlformats.org/officeDocument/2006/relationships/hyperlink" Target="https://api.twitter.com/1.1/geo/id/011add077f4d2da3.json" TargetMode="External" /><Relationship Id="rId998" Type="http://schemas.openxmlformats.org/officeDocument/2006/relationships/hyperlink" Target="https://api.twitter.com/1.1/geo/id/011add077f4d2da3.json" TargetMode="External" /><Relationship Id="rId999" Type="http://schemas.openxmlformats.org/officeDocument/2006/relationships/hyperlink" Target="https://api.twitter.com/1.1/geo/id/011add077f4d2da3.json" TargetMode="External" /><Relationship Id="rId1000" Type="http://schemas.openxmlformats.org/officeDocument/2006/relationships/hyperlink" Target="https://api.twitter.com/1.1/geo/id/011add077f4d2da3.json" TargetMode="External" /><Relationship Id="rId1001" Type="http://schemas.openxmlformats.org/officeDocument/2006/relationships/hyperlink" Target="https://api.twitter.com/1.1/geo/id/011add077f4d2da3.json" TargetMode="External" /><Relationship Id="rId1002" Type="http://schemas.openxmlformats.org/officeDocument/2006/relationships/hyperlink" Target="https://api.twitter.com/1.1/geo/id/011add077f4d2da3.json" TargetMode="External" /><Relationship Id="rId1003" Type="http://schemas.openxmlformats.org/officeDocument/2006/relationships/hyperlink" Target="https://api.twitter.com/1.1/geo/id/011add077f4d2da3.json" TargetMode="External" /><Relationship Id="rId1004" Type="http://schemas.openxmlformats.org/officeDocument/2006/relationships/hyperlink" Target="https://api.twitter.com/1.1/geo/id/011add077f4d2da3.json" TargetMode="External" /><Relationship Id="rId1005" Type="http://schemas.openxmlformats.org/officeDocument/2006/relationships/hyperlink" Target="https://api.twitter.com/1.1/geo/id/011add077f4d2da3.json" TargetMode="External" /><Relationship Id="rId1006" Type="http://schemas.openxmlformats.org/officeDocument/2006/relationships/hyperlink" Target="https://api.twitter.com/1.1/geo/id/011add077f4d2da3.json" TargetMode="External" /><Relationship Id="rId1007" Type="http://schemas.openxmlformats.org/officeDocument/2006/relationships/hyperlink" Target="https://api.twitter.com/1.1/geo/id/011add077f4d2da3.json" TargetMode="External" /><Relationship Id="rId1008" Type="http://schemas.openxmlformats.org/officeDocument/2006/relationships/hyperlink" Target="https://api.twitter.com/1.1/geo/id/011add077f4d2da3.json" TargetMode="External" /><Relationship Id="rId1009" Type="http://schemas.openxmlformats.org/officeDocument/2006/relationships/hyperlink" Target="https://api.twitter.com/1.1/geo/id/011add077f4d2da3.json" TargetMode="External" /><Relationship Id="rId1010" Type="http://schemas.openxmlformats.org/officeDocument/2006/relationships/hyperlink" Target="https://api.twitter.com/1.1/geo/id/011add077f4d2da3.json" TargetMode="External" /><Relationship Id="rId1011" Type="http://schemas.openxmlformats.org/officeDocument/2006/relationships/hyperlink" Target="https://api.twitter.com/1.1/geo/id/011add077f4d2da3.json" TargetMode="External" /><Relationship Id="rId1012" Type="http://schemas.openxmlformats.org/officeDocument/2006/relationships/hyperlink" Target="https://api.twitter.com/1.1/geo/id/011add077f4d2da3.json" TargetMode="External" /><Relationship Id="rId1013" Type="http://schemas.openxmlformats.org/officeDocument/2006/relationships/hyperlink" Target="https://api.twitter.com/1.1/geo/id/011add077f4d2da3.json" TargetMode="External" /><Relationship Id="rId1014" Type="http://schemas.openxmlformats.org/officeDocument/2006/relationships/hyperlink" Target="https://api.twitter.com/1.1/geo/id/011add077f4d2da3.json" TargetMode="External" /><Relationship Id="rId1015" Type="http://schemas.openxmlformats.org/officeDocument/2006/relationships/hyperlink" Target="https://api.twitter.com/1.1/geo/id/3078869807f9dd36.json" TargetMode="External" /><Relationship Id="rId1016" Type="http://schemas.openxmlformats.org/officeDocument/2006/relationships/hyperlink" Target="https://api.twitter.com/1.1/geo/id/3078869807f9dd36.json" TargetMode="External" /><Relationship Id="rId1017" Type="http://schemas.openxmlformats.org/officeDocument/2006/relationships/hyperlink" Target="https://api.twitter.com/1.1/geo/id/3078869807f9dd36.json" TargetMode="External" /><Relationship Id="rId1018" Type="http://schemas.openxmlformats.org/officeDocument/2006/relationships/hyperlink" Target="https://api.twitter.com/1.1/geo/id/3078869807f9dd36.json" TargetMode="External" /><Relationship Id="rId1019" Type="http://schemas.openxmlformats.org/officeDocument/2006/relationships/comments" Target="../comments1.xml" /><Relationship Id="rId1020" Type="http://schemas.openxmlformats.org/officeDocument/2006/relationships/vmlDrawing" Target="../drawings/vmlDrawing1.vml" /><Relationship Id="rId1021" Type="http://schemas.openxmlformats.org/officeDocument/2006/relationships/table" Target="../tables/table1.xml" /><Relationship Id="rId10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5mMzb39jFQI" TargetMode="External" /><Relationship Id="rId2" Type="http://schemas.openxmlformats.org/officeDocument/2006/relationships/hyperlink" Target="https://civictech.guide/" TargetMode="External" /><Relationship Id="rId3" Type="http://schemas.openxmlformats.org/officeDocument/2006/relationships/hyperlink" Target="https://civictech.guide/" TargetMode="External" /><Relationship Id="rId4" Type="http://schemas.openxmlformats.org/officeDocument/2006/relationships/hyperlink" Target="https://civictech.guide/" TargetMode="External" /><Relationship Id="rId5" Type="http://schemas.openxmlformats.org/officeDocument/2006/relationships/hyperlink" Target="https://civictech.guide/" TargetMode="External" /><Relationship Id="rId6" Type="http://schemas.openxmlformats.org/officeDocument/2006/relationships/hyperlink" Target="https://civictech.guide/" TargetMode="External" /><Relationship Id="rId7" Type="http://schemas.openxmlformats.org/officeDocument/2006/relationships/hyperlink" Target="https://civichall.org/civicist/schrodingers-audience-how-news-analytics-gave-america-trump/" TargetMode="External" /><Relationship Id="rId8" Type="http://schemas.openxmlformats.org/officeDocument/2006/relationships/hyperlink" Target="https://eplus.jp/sf/detail/3089080001-P0030001P021001" TargetMode="External" /><Relationship Id="rId9" Type="http://schemas.openxmlformats.org/officeDocument/2006/relationships/hyperlink" Target="https://www.city.arida.lg.jp/kurashi/sportsbunka/bunka/1000905/1000907.html" TargetMode="External" /><Relationship Id="rId10" Type="http://schemas.openxmlformats.org/officeDocument/2006/relationships/hyperlink" Target="https://civichall.org/civicist/how-civic-tech-has-evolved-over-the-last-25-years/" TargetMode="External" /><Relationship Id="rId11" Type="http://schemas.openxmlformats.org/officeDocument/2006/relationships/hyperlink" Target="https://civichall.org/civicist/future-investments/?utm_source=dlvr.it&amp;utm_medium=twitter" TargetMode="External" /><Relationship Id="rId12" Type="http://schemas.openxmlformats.org/officeDocument/2006/relationships/hyperlink" Target="https://civictech.guide/nyc/" TargetMode="External" /><Relationship Id="rId13" Type="http://schemas.openxmlformats.org/officeDocument/2006/relationships/hyperlink" Target="https://chm.tbe.taleo.net/chm01/ats/careers/v2/viewRequisition?org=SIERRACLUB&amp;cws=39&amp;rid=1392" TargetMode="External" /><Relationship Id="rId14" Type="http://schemas.openxmlformats.org/officeDocument/2006/relationships/hyperlink" Target="https://civictech.guide/nyc/" TargetMode="External" /><Relationship Id="rId15" Type="http://schemas.openxmlformats.org/officeDocument/2006/relationships/hyperlink" Target="https://civictech.guide/nyc/" TargetMode="External" /><Relationship Id="rId16" Type="http://schemas.openxmlformats.org/officeDocument/2006/relationships/hyperlink" Target="https://civichall.org/civicist/future-investments/" TargetMode="External" /><Relationship Id="rId17" Type="http://schemas.openxmlformats.org/officeDocument/2006/relationships/hyperlink" Target="https://www.facebook.com/371003420295880/posts/480004119395809?sfns=mo" TargetMode="External" /><Relationship Id="rId18" Type="http://schemas.openxmlformats.org/officeDocument/2006/relationships/hyperlink" Target="https://www.instagram.com/p/B3oWMatAlDI/?igshid=xx9jeg82t0xl" TargetMode="External" /><Relationship Id="rId19" Type="http://schemas.openxmlformats.org/officeDocument/2006/relationships/hyperlink" Target="https://twitter.com/veroviews/status/1183850162046820354" TargetMode="External" /><Relationship Id="rId20" Type="http://schemas.openxmlformats.org/officeDocument/2006/relationships/hyperlink" Target="https://twitter.com/veroviews/status/1183850162046820354" TargetMode="External" /><Relationship Id="rId21" Type="http://schemas.openxmlformats.org/officeDocument/2006/relationships/hyperlink" Target="https://civichall.org/eventbrite-event/ethical-data-practices-101/" TargetMode="External" /><Relationship Id="rId22" Type="http://schemas.openxmlformats.org/officeDocument/2006/relationships/hyperlink" Target="https://civichall.org/eventbrite-event/ethical-data-practices-101/" TargetMode="External" /><Relationship Id="rId23" Type="http://schemas.openxmlformats.org/officeDocument/2006/relationships/hyperlink" Target="https://civichall.org/civicist/code-america-10-reflections-decade-tech-driven-engagement/" TargetMode="External" /><Relationship Id="rId24" Type="http://schemas.openxmlformats.org/officeDocument/2006/relationships/hyperlink" Target="https://civichall.org/civicist/code-america-10-reflections-decade-tech-driven-engagement/" TargetMode="External" /><Relationship Id="rId25" Type="http://schemas.openxmlformats.org/officeDocument/2006/relationships/hyperlink" Target="https://narrativeinitiative.org/resource/narrative-technology-case-studies/" TargetMode="External" /><Relationship Id="rId26" Type="http://schemas.openxmlformats.org/officeDocument/2006/relationships/hyperlink" Target="https://civictech.guide/" TargetMode="External" /><Relationship Id="rId27" Type="http://schemas.openxmlformats.org/officeDocument/2006/relationships/hyperlink" Target="https://civichall.org/civicist/code-america-10-reflections-decade-tech-driven-engagement/" TargetMode="External" /><Relationship Id="rId28" Type="http://schemas.openxmlformats.org/officeDocument/2006/relationships/hyperlink" Target="https://civictech.guide/nyc/" TargetMode="External" /><Relationship Id="rId29" Type="http://schemas.openxmlformats.org/officeDocument/2006/relationships/hyperlink" Target="https://www.womenincivictech.com/" TargetMode="External" /><Relationship Id="rId30" Type="http://schemas.openxmlformats.org/officeDocument/2006/relationships/hyperlink" Target="https://forgeorganizing.org/" TargetMode="External" /><Relationship Id="rId31" Type="http://schemas.openxmlformats.org/officeDocument/2006/relationships/hyperlink" Target="https://chm.tbe.taleo.net/chm01/ats/careers/v2/viewRequisition?org=SIERRACLUB&amp;cws=39&amp;rid=1392" TargetMode="External" /><Relationship Id="rId32" Type="http://schemas.openxmlformats.org/officeDocument/2006/relationships/hyperlink" Target="https://twitter.com/civictechguide/status/1174674995995402240" TargetMode="External" /><Relationship Id="rId33" Type="http://schemas.openxmlformats.org/officeDocument/2006/relationships/hyperlink" Target="https://twitter.com/civichall/status/1177327305926021130" TargetMode="External" /><Relationship Id="rId34" Type="http://schemas.openxmlformats.org/officeDocument/2006/relationships/hyperlink" Target="https://local.nten.org/events/details/nten-new-york-presents-know-your-audience-and-build-better-online-communities/" TargetMode="External" /><Relationship Id="rId35" Type="http://schemas.openxmlformats.org/officeDocument/2006/relationships/hyperlink" Target="https://www.eventbrite.com/e/who-should-make-the-rules-the-question-of-platform-regulation-tickets-75178199017" TargetMode="External" /><Relationship Id="rId36" Type="http://schemas.openxmlformats.org/officeDocument/2006/relationships/hyperlink" Target="https://www.eventbrite.com/e/who-should-make-the-rules-the-question-of-platform-regulation-tickets-75178199017" TargetMode="External" /><Relationship Id="rId37" Type="http://schemas.openxmlformats.org/officeDocument/2006/relationships/hyperlink" Target="https://civictech.guide/australia/" TargetMode="External" /><Relationship Id="rId38" Type="http://schemas.openxmlformats.org/officeDocument/2006/relationships/hyperlink" Target="https://www.eventbrite.com/e/narrative-tech-meet-up-building-infrastructure-tickets-74625443711" TargetMode="External" /><Relationship Id="rId39" Type="http://schemas.openxmlformats.org/officeDocument/2006/relationships/hyperlink" Target="https://www.eventbrite.com/e/narrative-tech-meet-up-building-infrastructure-tickets-74625443711" TargetMode="External" /><Relationship Id="rId40" Type="http://schemas.openxmlformats.org/officeDocument/2006/relationships/hyperlink" Target="https://docs.google.com/forms/d/18DldEplZKdZPTYG7SxnCgW_3wszHWCFrbACTptMul_A/viewform?edit_requested=true" TargetMode="External" /><Relationship Id="rId41" Type="http://schemas.openxmlformats.org/officeDocument/2006/relationships/hyperlink" Target="https://www.gq.com/story/debt-collective-union-organizing" TargetMode="External" /><Relationship Id="rId42" Type="http://schemas.openxmlformats.org/officeDocument/2006/relationships/hyperlink" Target="https://nycmedialab.org/verizon-5g-retail" TargetMode="External" /><Relationship Id="rId43" Type="http://schemas.openxmlformats.org/officeDocument/2006/relationships/hyperlink" Target="https://nycmedialab.org/verizon-5g-retail" TargetMode="External" /><Relationship Id="rId44" Type="http://schemas.openxmlformats.org/officeDocument/2006/relationships/hyperlink" Target="https://nycmedialab.org/verizon-5g-retail" TargetMode="External" /><Relationship Id="rId45" Type="http://schemas.openxmlformats.org/officeDocument/2006/relationships/hyperlink" Target="https://civichall.org/civicist/code-america-10-reflections-decade-tech-driven-engagement/" TargetMode="External" /><Relationship Id="rId46" Type="http://schemas.openxmlformats.org/officeDocument/2006/relationships/hyperlink" Target="https://www.codeforamerica.org/summit/proposals" TargetMode="External" /><Relationship Id="rId47" Type="http://schemas.openxmlformats.org/officeDocument/2006/relationships/hyperlink" Target="https://civichall.org/civicist/future-investments/" TargetMode="External" /><Relationship Id="rId48" Type="http://schemas.openxmlformats.org/officeDocument/2006/relationships/hyperlink" Target="https://civictech.guide/nyc/" TargetMode="External" /><Relationship Id="rId49" Type="http://schemas.openxmlformats.org/officeDocument/2006/relationships/hyperlink" Target="https://civichall.org/civicist/tipping-the-scales/" TargetMode="External" /><Relationship Id="rId50" Type="http://schemas.openxmlformats.org/officeDocument/2006/relationships/hyperlink" Target="https://www.eventbrite.com/e/ethical-data-practices-101-tickets-73174315347" TargetMode="External" /><Relationship Id="rId51" Type="http://schemas.openxmlformats.org/officeDocument/2006/relationships/hyperlink" Target="https://www.2020census.gov/" TargetMode="External" /><Relationship Id="rId52" Type="http://schemas.openxmlformats.org/officeDocument/2006/relationships/hyperlink" Target="https://www.eventbrite.com/e/ethical-data-practices-101-tickets-73174315347" TargetMode="External" /><Relationship Id="rId53" Type="http://schemas.openxmlformats.org/officeDocument/2006/relationships/hyperlink" Target="https://twitter.com/MERLTech/status/1184118299518480384" TargetMode="External" /><Relationship Id="rId54" Type="http://schemas.openxmlformats.org/officeDocument/2006/relationships/hyperlink" Target="https://civichall.org/civicist/natural-advantages/" TargetMode="External" /><Relationship Id="rId55" Type="http://schemas.openxmlformats.org/officeDocument/2006/relationships/hyperlink" Target="https://www.eventbrite.com/e/who-should-make-the-rules-the-question-of-platform-regulation-tickets-75178199017" TargetMode="External" /><Relationship Id="rId56" Type="http://schemas.openxmlformats.org/officeDocument/2006/relationships/hyperlink" Target="https://www.eventbrite.com/e/ethical-data-practices-101-tickets-73174315347" TargetMode="External" /><Relationship Id="rId57" Type="http://schemas.openxmlformats.org/officeDocument/2006/relationships/hyperlink" Target="https://twitter.com/aschrock/status/1184841161828995073" TargetMode="External" /><Relationship Id="rId58" Type="http://schemas.openxmlformats.org/officeDocument/2006/relationships/hyperlink" Target="https://civichall.org/civicist/big-picture-thinking/" TargetMode="External" /><Relationship Id="rId59" Type="http://schemas.openxmlformats.org/officeDocument/2006/relationships/hyperlink" Target="https://civictech.guide/nyc/" TargetMode="External" /><Relationship Id="rId60" Type="http://schemas.openxmlformats.org/officeDocument/2006/relationships/hyperlink" Target="https://okt.to/32pyqf" TargetMode="External" /><Relationship Id="rId61" Type="http://schemas.openxmlformats.org/officeDocument/2006/relationships/hyperlink" Target="https://civichall.org/civicist/code-america-10-reflections-decade-tech-driven-engagement/" TargetMode="External" /><Relationship Id="rId62" Type="http://schemas.openxmlformats.org/officeDocument/2006/relationships/hyperlink" Target="https://civictech.guide/graveyard/" TargetMode="External" /><Relationship Id="rId63" Type="http://schemas.openxmlformats.org/officeDocument/2006/relationships/hyperlink" Target="https://civichall.org/civicist/beyond-flatland-machine-learning-end-two-party-binary/" TargetMode="External" /><Relationship Id="rId64" Type="http://schemas.openxmlformats.org/officeDocument/2006/relationships/hyperlink" Target="https://civichall.org/civicist/what-the-dept-of-education-should-have-done-years-ago/" TargetMode="External" /><Relationship Id="rId65" Type="http://schemas.openxmlformats.org/officeDocument/2006/relationships/hyperlink" Target="https://pbs.twimg.com/media/EGKQL_7VUAACNNB.jpg" TargetMode="External" /><Relationship Id="rId66" Type="http://schemas.openxmlformats.org/officeDocument/2006/relationships/hyperlink" Target="https://pbs.twimg.com/media/EGQRQThUUAApB2Z.jpg" TargetMode="External" /><Relationship Id="rId67" Type="http://schemas.openxmlformats.org/officeDocument/2006/relationships/hyperlink" Target="https://pbs.twimg.com/media/EGRp2v6XkAABeXV.jpg" TargetMode="External" /><Relationship Id="rId68" Type="http://schemas.openxmlformats.org/officeDocument/2006/relationships/hyperlink" Target="https://pbs.twimg.com/media/EGSoa-WWwAAU7e8.jpg" TargetMode="External" /><Relationship Id="rId69" Type="http://schemas.openxmlformats.org/officeDocument/2006/relationships/hyperlink" Target="https://pbs.twimg.com/media/EGWsRjxXUAE1ewK.jpg" TargetMode="External" /><Relationship Id="rId70" Type="http://schemas.openxmlformats.org/officeDocument/2006/relationships/hyperlink" Target="https://pbs.twimg.com/media/EGinXiDX0AEIRoz.png" TargetMode="External" /><Relationship Id="rId71" Type="http://schemas.openxmlformats.org/officeDocument/2006/relationships/hyperlink" Target="https://pbs.twimg.com/media/EGjZFMEW4AIiL-P.jpg" TargetMode="External" /><Relationship Id="rId72" Type="http://schemas.openxmlformats.org/officeDocument/2006/relationships/hyperlink" Target="https://pbs.twimg.com/ext_tw_video_thumb/1182758182541811717/pu/img/U7s8poh6Fk1YbhmP.jpg" TargetMode="External" /><Relationship Id="rId73" Type="http://schemas.openxmlformats.org/officeDocument/2006/relationships/hyperlink" Target="https://pbs.twimg.com/ext_tw_video_thumb/1182758182541811717/pu/img/U7s8poh6Fk1YbhmP.jpg" TargetMode="External" /><Relationship Id="rId74" Type="http://schemas.openxmlformats.org/officeDocument/2006/relationships/hyperlink" Target="https://pbs.twimg.com/ext_tw_video_thumb/1182758182541811717/pu/img/U7s8poh6Fk1YbhmP.jpg" TargetMode="External" /><Relationship Id="rId75" Type="http://schemas.openxmlformats.org/officeDocument/2006/relationships/hyperlink" Target="https://pbs.twimg.com/ext_tw_video_thumb/1182758182541811717/pu/img/U7s8poh6Fk1YbhmP.jpg" TargetMode="External" /><Relationship Id="rId76" Type="http://schemas.openxmlformats.org/officeDocument/2006/relationships/hyperlink" Target="https://pbs.twimg.com/media/EGsYnL4XkAESRKg.jpg" TargetMode="External" /><Relationship Id="rId77" Type="http://schemas.openxmlformats.org/officeDocument/2006/relationships/hyperlink" Target="https://pbs.twimg.com/media/EG3NsU1XUAEE91z.jpg" TargetMode="External" /><Relationship Id="rId78" Type="http://schemas.openxmlformats.org/officeDocument/2006/relationships/hyperlink" Target="https://pbs.twimg.com/media/EHBwxlMXUAEebrZ.jpg" TargetMode="External" /><Relationship Id="rId79" Type="http://schemas.openxmlformats.org/officeDocument/2006/relationships/hyperlink" Target="https://pbs.twimg.com/media/EHFNwqXWwAEkrk0.jpg" TargetMode="External" /><Relationship Id="rId80" Type="http://schemas.openxmlformats.org/officeDocument/2006/relationships/hyperlink" Target="https://pbs.twimg.com/media/EFa08asWkAIeHYD.jpg" TargetMode="External" /><Relationship Id="rId81" Type="http://schemas.openxmlformats.org/officeDocument/2006/relationships/hyperlink" Target="https://pbs.twimg.com/media/EGC9dr6X0AUrwOG.jpg" TargetMode="External" /><Relationship Id="rId82" Type="http://schemas.openxmlformats.org/officeDocument/2006/relationships/hyperlink" Target="https://pbs.twimg.com/media/EGh26ArWkAAQmzZ.png" TargetMode="External" /><Relationship Id="rId83" Type="http://schemas.openxmlformats.org/officeDocument/2006/relationships/hyperlink" Target="https://pbs.twimg.com/media/EGtOPIFX0AEMXuz.jpg" TargetMode="External" /><Relationship Id="rId84" Type="http://schemas.openxmlformats.org/officeDocument/2006/relationships/hyperlink" Target="https://pbs.twimg.com/media/EGyXs2KX4AAI-2R.jpg" TargetMode="External" /><Relationship Id="rId85" Type="http://schemas.openxmlformats.org/officeDocument/2006/relationships/hyperlink" Target="https://pbs.twimg.com/media/EG8rAaZWsAAhBW2.jpg" TargetMode="External" /><Relationship Id="rId86" Type="http://schemas.openxmlformats.org/officeDocument/2006/relationships/hyperlink" Target="https://pbs.twimg.com/media/EGnAfBOW4AArYd2.jpg" TargetMode="External" /><Relationship Id="rId87" Type="http://schemas.openxmlformats.org/officeDocument/2006/relationships/hyperlink" Target="https://pbs.twimg.com/media/EHAwhchX4AAnGF2.jpg" TargetMode="External" /><Relationship Id="rId88" Type="http://schemas.openxmlformats.org/officeDocument/2006/relationships/hyperlink" Target="https://pbs.twimg.com/media/EGIGpemXYAEJNlU.jpg" TargetMode="External" /><Relationship Id="rId89" Type="http://schemas.openxmlformats.org/officeDocument/2006/relationships/hyperlink" Target="https://pbs.twimg.com/media/EGctbyfWoAI9Xcu.jpg" TargetMode="External" /><Relationship Id="rId90" Type="http://schemas.openxmlformats.org/officeDocument/2006/relationships/hyperlink" Target="https://pbs.twimg.com/media/EGi7OXEXkAAV_Kq.jpg" TargetMode="External" /><Relationship Id="rId91" Type="http://schemas.openxmlformats.org/officeDocument/2006/relationships/hyperlink" Target="https://pbs.twimg.com/media/EGsJw5nWkAYfnvi.jpg" TargetMode="External" /><Relationship Id="rId92" Type="http://schemas.openxmlformats.org/officeDocument/2006/relationships/hyperlink" Target="https://pbs.twimg.com/media/EG3hjhYW4AoZS65.jpg" TargetMode="External" /><Relationship Id="rId93" Type="http://schemas.openxmlformats.org/officeDocument/2006/relationships/hyperlink" Target="https://pbs.twimg.com/media/EG7mpM8XYAIxmsq.jpg" TargetMode="External" /><Relationship Id="rId94" Type="http://schemas.openxmlformats.org/officeDocument/2006/relationships/hyperlink" Target="https://pbs.twimg.com/media/EG7m2jZWkAE_4cn.jpg" TargetMode="External" /><Relationship Id="rId95" Type="http://schemas.openxmlformats.org/officeDocument/2006/relationships/hyperlink" Target="https://pbs.twimg.com/media/EHB0ydGWsAMQRdH.jpg" TargetMode="External" /><Relationship Id="rId96" Type="http://schemas.openxmlformats.org/officeDocument/2006/relationships/hyperlink" Target="https://pbs.twimg.com/media/EHGAXEIW4AI5OgJ.jpg" TargetMode="External" /><Relationship Id="rId97" Type="http://schemas.openxmlformats.org/officeDocument/2006/relationships/hyperlink" Target="http://pbs.twimg.com/profile_images/1176010235271667713/mZBUNVj1_normal.jpg" TargetMode="External" /><Relationship Id="rId98" Type="http://schemas.openxmlformats.org/officeDocument/2006/relationships/hyperlink" Target="http://pbs.twimg.com/profile_images/1111804604583305216/EQ35Ips2_normal.jpg" TargetMode="External" /><Relationship Id="rId99" Type="http://schemas.openxmlformats.org/officeDocument/2006/relationships/hyperlink" Target="http://pbs.twimg.com/profile_images/609360532378796032/CiXFeY2O_normal.jpg" TargetMode="External" /><Relationship Id="rId100" Type="http://schemas.openxmlformats.org/officeDocument/2006/relationships/hyperlink" Target="http://pbs.twimg.com/profile_images/430795171593080832/_HY8TXhc_normal.png" TargetMode="External" /><Relationship Id="rId101" Type="http://schemas.openxmlformats.org/officeDocument/2006/relationships/hyperlink" Target="http://pbs.twimg.com/profile_images/613457895011786752/OT_O8TQW_normal.jpg" TargetMode="External" /><Relationship Id="rId102" Type="http://schemas.openxmlformats.org/officeDocument/2006/relationships/hyperlink" Target="http://pbs.twimg.com/profile_images/964643414078885888/L4Fkh0TK_normal.jpg" TargetMode="External" /><Relationship Id="rId103" Type="http://schemas.openxmlformats.org/officeDocument/2006/relationships/hyperlink" Target="http://pbs.twimg.com/profile_images/978276985360306179/AB2WReNw_normal.jpg" TargetMode="External" /><Relationship Id="rId104" Type="http://schemas.openxmlformats.org/officeDocument/2006/relationships/hyperlink" Target="http://pbs.twimg.com/profile_images/961076045465047040/C6TrvXpn_normal.jpg" TargetMode="External" /><Relationship Id="rId105" Type="http://schemas.openxmlformats.org/officeDocument/2006/relationships/hyperlink" Target="http://pbs.twimg.com/profile_images/1147598996321517568/qUGhzpiq_normal.jpg" TargetMode="External" /><Relationship Id="rId106" Type="http://schemas.openxmlformats.org/officeDocument/2006/relationships/hyperlink" Target="http://pbs.twimg.com/profile_images/204029103/flammarion_man_normal.jpg" TargetMode="External" /><Relationship Id="rId107" Type="http://schemas.openxmlformats.org/officeDocument/2006/relationships/hyperlink" Target="http://pbs.twimg.com/profile_images/531650871533117440/zHSKbNRU_normal.png" TargetMode="External" /><Relationship Id="rId108" Type="http://schemas.openxmlformats.org/officeDocument/2006/relationships/hyperlink" Target="http://pbs.twimg.com/profile_images/3443473020/05854647f55c2fcb6fe286c0d2b63318_normal.jpeg" TargetMode="External" /><Relationship Id="rId109" Type="http://schemas.openxmlformats.org/officeDocument/2006/relationships/hyperlink" Target="http://pbs.twimg.com/profile_images/1155404019931553793/ef_rDfkI_normal.jpg" TargetMode="External" /><Relationship Id="rId110" Type="http://schemas.openxmlformats.org/officeDocument/2006/relationships/hyperlink" Target="http://pbs.twimg.com/profile_images/1173005950678159360/ABF6rHRt_normal.jpg" TargetMode="External" /><Relationship Id="rId111" Type="http://schemas.openxmlformats.org/officeDocument/2006/relationships/hyperlink" Target="http://pbs.twimg.com/profile_images/476155673869172737/pd8wb020_normal.jpeg" TargetMode="External" /><Relationship Id="rId112" Type="http://schemas.openxmlformats.org/officeDocument/2006/relationships/hyperlink" Target="http://pbs.twimg.com/profile_images/1173005950678159360/ABF6rHRt_normal.jpg" TargetMode="External" /><Relationship Id="rId113" Type="http://schemas.openxmlformats.org/officeDocument/2006/relationships/hyperlink" Target="http://pbs.twimg.com/profile_images/1120755126308786176/XWNDSzDf_normal.png" TargetMode="External" /><Relationship Id="rId114" Type="http://schemas.openxmlformats.org/officeDocument/2006/relationships/hyperlink" Target="http://pbs.twimg.com/profile_images/1158153432198520833/_YRI1Pmd_normal.jpg" TargetMode="External" /><Relationship Id="rId115" Type="http://schemas.openxmlformats.org/officeDocument/2006/relationships/hyperlink" Target="http://pbs.twimg.com/profile_images/1162374196388720640/f1jSdTAr_normal.png" TargetMode="External" /><Relationship Id="rId116" Type="http://schemas.openxmlformats.org/officeDocument/2006/relationships/hyperlink" Target="http://pbs.twimg.com/profile_images/1162374196388720640/f1jSdTAr_normal.png" TargetMode="External" /><Relationship Id="rId117" Type="http://schemas.openxmlformats.org/officeDocument/2006/relationships/hyperlink" Target="http://pbs.twimg.com/profile_images/1083863869179670528/3WKSw6E__normal.jpg" TargetMode="External" /><Relationship Id="rId118" Type="http://schemas.openxmlformats.org/officeDocument/2006/relationships/hyperlink" Target="http://pbs.twimg.com/profile_images/1083863869179670528/3WKSw6E__normal.jpg" TargetMode="External" /><Relationship Id="rId119" Type="http://schemas.openxmlformats.org/officeDocument/2006/relationships/hyperlink" Target="http://pbs.twimg.com/profile_images/1143351649844334592/xx7vgXam_normal.jpg" TargetMode="External" /><Relationship Id="rId120" Type="http://schemas.openxmlformats.org/officeDocument/2006/relationships/hyperlink" Target="http://pbs.twimg.com/profile_images/378800000792972844/82b63c41ea11ca5519e2f94225033972_normal.jpeg" TargetMode="External" /><Relationship Id="rId121" Type="http://schemas.openxmlformats.org/officeDocument/2006/relationships/hyperlink" Target="http://pbs.twimg.com/profile_images/854693498758606848/achM-wO2_normal.jpg" TargetMode="External" /><Relationship Id="rId122" Type="http://schemas.openxmlformats.org/officeDocument/2006/relationships/hyperlink" Target="http://pbs.twimg.com/profile_images/971520885319401473/vuEGAGEd_normal.jpg" TargetMode="External" /><Relationship Id="rId123" Type="http://schemas.openxmlformats.org/officeDocument/2006/relationships/hyperlink" Target="http://pbs.twimg.com/profile_images/897995834658312193/OrQAwrZO_normal.jpg" TargetMode="External" /><Relationship Id="rId124" Type="http://schemas.openxmlformats.org/officeDocument/2006/relationships/hyperlink" Target="http://pbs.twimg.com/profile_images/895591279140102149/liO-q1wu_normal.jpg" TargetMode="External" /><Relationship Id="rId125" Type="http://schemas.openxmlformats.org/officeDocument/2006/relationships/hyperlink" Target="http://pbs.twimg.com/profile_images/895591279140102149/liO-q1wu_normal.jpg" TargetMode="External" /><Relationship Id="rId126" Type="http://schemas.openxmlformats.org/officeDocument/2006/relationships/hyperlink" Target="https://pbs.twimg.com/media/EGKQL_7VUAACNNB.jpg" TargetMode="External" /><Relationship Id="rId127" Type="http://schemas.openxmlformats.org/officeDocument/2006/relationships/hyperlink" Target="https://pbs.twimg.com/media/EGQRQThUUAApB2Z.jpg" TargetMode="External" /><Relationship Id="rId128" Type="http://schemas.openxmlformats.org/officeDocument/2006/relationships/hyperlink" Target="http://pbs.twimg.com/profile_images/895591279140102149/liO-q1wu_normal.jpg" TargetMode="External" /><Relationship Id="rId129" Type="http://schemas.openxmlformats.org/officeDocument/2006/relationships/hyperlink" Target="https://pbs.twimg.com/media/EGRp2v6XkAABeXV.jpg" TargetMode="External" /><Relationship Id="rId130" Type="http://schemas.openxmlformats.org/officeDocument/2006/relationships/hyperlink" Target="http://pbs.twimg.com/profile_images/1043230659421122561/aVa61pJb_normal.jpg" TargetMode="External" /><Relationship Id="rId131" Type="http://schemas.openxmlformats.org/officeDocument/2006/relationships/hyperlink" Target="https://pbs.twimg.com/media/EGSoa-WWwAAU7e8.jpg" TargetMode="External" /><Relationship Id="rId132" Type="http://schemas.openxmlformats.org/officeDocument/2006/relationships/hyperlink" Target="http://pbs.twimg.com/profile_images/907791334991208448/EdwKylNb_normal.jpg" TargetMode="External" /><Relationship Id="rId133" Type="http://schemas.openxmlformats.org/officeDocument/2006/relationships/hyperlink" Target="https://pbs.twimg.com/media/EGWsRjxXUAE1ewK.jpg" TargetMode="External" /><Relationship Id="rId134" Type="http://schemas.openxmlformats.org/officeDocument/2006/relationships/hyperlink" Target="http://pbs.twimg.com/profile_images/727000557064310785/HrDcAh8K_normal.jpg" TargetMode="External" /><Relationship Id="rId135" Type="http://schemas.openxmlformats.org/officeDocument/2006/relationships/hyperlink" Target="http://pbs.twimg.com/profile_images/378800000137788190/5b2cbd1f74f99f7523d6607b90cf86e0_normal.jpeg" TargetMode="External" /><Relationship Id="rId136" Type="http://schemas.openxmlformats.org/officeDocument/2006/relationships/hyperlink" Target="http://pbs.twimg.com/profile_images/1017538543315488768/ymEY2dFh_normal.jpg" TargetMode="External" /><Relationship Id="rId137" Type="http://schemas.openxmlformats.org/officeDocument/2006/relationships/hyperlink" Target="http://pbs.twimg.com/profile_images/641225203696144384/AqtFHNod_normal.jpg" TargetMode="External" /><Relationship Id="rId138" Type="http://schemas.openxmlformats.org/officeDocument/2006/relationships/hyperlink" Target="http://pbs.twimg.com/profile_images/977978383500959744/yZzQWj3u_normal.jpg" TargetMode="External" /><Relationship Id="rId139" Type="http://schemas.openxmlformats.org/officeDocument/2006/relationships/hyperlink" Target="http://pbs.twimg.com/profile_images/497422797300174848/TGGnU8UM_normal.jpeg" TargetMode="External" /><Relationship Id="rId140" Type="http://schemas.openxmlformats.org/officeDocument/2006/relationships/hyperlink" Target="https://pbs.twimg.com/media/EGinXiDX0AEIRoz.png" TargetMode="External" /><Relationship Id="rId141" Type="http://schemas.openxmlformats.org/officeDocument/2006/relationships/hyperlink" Target="http://pbs.twimg.com/profile_images/1164146392123793408/rNOLYF2r_normal.jpg" TargetMode="External" /><Relationship Id="rId142" Type="http://schemas.openxmlformats.org/officeDocument/2006/relationships/hyperlink" Target="http://pbs.twimg.com/profile_images/378800000171487845/1b12a2b7e71d0ce1f5dd3717fd3f3cb9_normal.png" TargetMode="External" /><Relationship Id="rId143" Type="http://schemas.openxmlformats.org/officeDocument/2006/relationships/hyperlink" Target="https://pbs.twimg.com/media/EGjZFMEW4AIiL-P.jpg" TargetMode="External" /><Relationship Id="rId144" Type="http://schemas.openxmlformats.org/officeDocument/2006/relationships/hyperlink" Target="http://pbs.twimg.com/profile_images/1047556949783584768/nwd_Ah0Z_normal.jpg" TargetMode="External" /><Relationship Id="rId145" Type="http://schemas.openxmlformats.org/officeDocument/2006/relationships/hyperlink" Target="http://pbs.twimg.com/profile_images/877357353804324866/wITNdLTg_normal.jpg" TargetMode="External" /><Relationship Id="rId146" Type="http://schemas.openxmlformats.org/officeDocument/2006/relationships/hyperlink" Target="http://pbs.twimg.com/profile_images/879902329453109252/V6B_5P9N_normal.jpg" TargetMode="External" /><Relationship Id="rId147" Type="http://schemas.openxmlformats.org/officeDocument/2006/relationships/hyperlink" Target="http://pbs.twimg.com/profile_images/1183431022920126464/hxcrlVX4_normal.jpg" TargetMode="External" /><Relationship Id="rId148" Type="http://schemas.openxmlformats.org/officeDocument/2006/relationships/hyperlink" Target="http://pbs.twimg.com/profile_images/1152244556907405312/UB36IMtN_normal.jpg" TargetMode="External" /><Relationship Id="rId149" Type="http://schemas.openxmlformats.org/officeDocument/2006/relationships/hyperlink" Target="http://pbs.twimg.com/profile_images/1129892113171329026/nD8-xkSS_normal.jpg" TargetMode="External" /><Relationship Id="rId150" Type="http://schemas.openxmlformats.org/officeDocument/2006/relationships/hyperlink" Target="http://pbs.twimg.com/profile_images/769366432551350272/VF2TcvSz_normal.jpg" TargetMode="External" /><Relationship Id="rId151" Type="http://schemas.openxmlformats.org/officeDocument/2006/relationships/hyperlink" Target="https://pbs.twimg.com/ext_tw_video_thumb/1182758182541811717/pu/img/U7s8poh6Fk1YbhmP.jpg" TargetMode="External" /><Relationship Id="rId152" Type="http://schemas.openxmlformats.org/officeDocument/2006/relationships/hyperlink" Target="https://pbs.twimg.com/ext_tw_video_thumb/1182758182541811717/pu/img/U7s8poh6Fk1YbhmP.jpg" TargetMode="External" /><Relationship Id="rId153" Type="http://schemas.openxmlformats.org/officeDocument/2006/relationships/hyperlink" Target="https://pbs.twimg.com/ext_tw_video_thumb/1182758182541811717/pu/img/U7s8poh6Fk1YbhmP.jpg" TargetMode="External" /><Relationship Id="rId154" Type="http://schemas.openxmlformats.org/officeDocument/2006/relationships/hyperlink" Target="https://pbs.twimg.com/ext_tw_video_thumb/1182758182541811717/pu/img/U7s8poh6Fk1YbhmP.jpg" TargetMode="External" /><Relationship Id="rId155" Type="http://schemas.openxmlformats.org/officeDocument/2006/relationships/hyperlink" Target="https://pbs.twimg.com/media/EGsYnL4XkAESRKg.jpg" TargetMode="External" /><Relationship Id="rId156" Type="http://schemas.openxmlformats.org/officeDocument/2006/relationships/hyperlink" Target="http://pbs.twimg.com/profile_images/827007420035641348/S5yyVMWa_normal.jpg" TargetMode="External" /><Relationship Id="rId157" Type="http://schemas.openxmlformats.org/officeDocument/2006/relationships/hyperlink" Target="http://pbs.twimg.com/profile_images/982444363920928768/s5gWitoB_normal.jpg" TargetMode="External" /><Relationship Id="rId158" Type="http://schemas.openxmlformats.org/officeDocument/2006/relationships/hyperlink" Target="http://pbs.twimg.com/profile_images/1174059698452140032/cnMHoRj1_normal.jpg" TargetMode="External" /><Relationship Id="rId159" Type="http://schemas.openxmlformats.org/officeDocument/2006/relationships/hyperlink" Target="https://pbs.twimg.com/media/EG3NsU1XUAEE91z.jpg" TargetMode="External" /><Relationship Id="rId160" Type="http://schemas.openxmlformats.org/officeDocument/2006/relationships/hyperlink" Target="http://pbs.twimg.com/profile_images/780476019593523202/-nRSQehJ_normal.jpg" TargetMode="External" /><Relationship Id="rId161" Type="http://schemas.openxmlformats.org/officeDocument/2006/relationships/hyperlink" Target="http://pbs.twimg.com/profile_images/1552122259/Mark_Latonero_Pic_crop_compress_normal.jpg" TargetMode="External" /><Relationship Id="rId162" Type="http://schemas.openxmlformats.org/officeDocument/2006/relationships/hyperlink" Target="http://pbs.twimg.com/profile_images/1079772948053946369/CmEYbuiO_normal.jpg" TargetMode="External" /><Relationship Id="rId163" Type="http://schemas.openxmlformats.org/officeDocument/2006/relationships/hyperlink" Target="http://pbs.twimg.com/profile_images/1079772948053946369/CmEYbuiO_normal.jpg" TargetMode="External" /><Relationship Id="rId164" Type="http://schemas.openxmlformats.org/officeDocument/2006/relationships/hyperlink" Target="http://pbs.twimg.com/profile_images/553639148834152448/gaeNhWV5_normal.jpeg" TargetMode="External" /><Relationship Id="rId165" Type="http://schemas.openxmlformats.org/officeDocument/2006/relationships/hyperlink" Target="http://pbs.twimg.com/profile_images/1085253858035712001/L8a3ILL7_normal.jpg" TargetMode="External" /><Relationship Id="rId166" Type="http://schemas.openxmlformats.org/officeDocument/2006/relationships/hyperlink" Target="http://pbs.twimg.com/profile_images/935937334649982976/rfwyGJ-q_normal.jpg" TargetMode="External" /><Relationship Id="rId167" Type="http://schemas.openxmlformats.org/officeDocument/2006/relationships/hyperlink" Target="http://pbs.twimg.com/profile_images/1060269769616633857/hFtWHAiu_normal.jpg" TargetMode="External" /><Relationship Id="rId168" Type="http://schemas.openxmlformats.org/officeDocument/2006/relationships/hyperlink" Target="http://pbs.twimg.com/profile_images/1060269769616633857/hFtWHAiu_normal.jpg" TargetMode="External" /><Relationship Id="rId169" Type="http://schemas.openxmlformats.org/officeDocument/2006/relationships/hyperlink" Target="http://pbs.twimg.com/profile_images/828283710906576896/azZ8u60u_normal.jpg" TargetMode="External" /><Relationship Id="rId170" Type="http://schemas.openxmlformats.org/officeDocument/2006/relationships/hyperlink" Target="http://pbs.twimg.com/profile_images/478228301891121152/pO3QLLI__normal.jpeg" TargetMode="External" /><Relationship Id="rId171" Type="http://schemas.openxmlformats.org/officeDocument/2006/relationships/hyperlink" Target="http://pbs.twimg.com/profile_images/887441935597789185/ZaRaCbtk_normal.jpg" TargetMode="External" /><Relationship Id="rId172" Type="http://schemas.openxmlformats.org/officeDocument/2006/relationships/hyperlink" Target="http://pbs.twimg.com/profile_images/712260464978296832/lGLQCz3z_normal.jpg" TargetMode="External" /><Relationship Id="rId173" Type="http://schemas.openxmlformats.org/officeDocument/2006/relationships/hyperlink" Target="http://pbs.twimg.com/profile_images/712260464978296832/lGLQCz3z_normal.jpg" TargetMode="External" /><Relationship Id="rId174" Type="http://schemas.openxmlformats.org/officeDocument/2006/relationships/hyperlink" Target="http://pbs.twimg.com/profile_images/478228301891121152/pO3QLLI__normal.jpeg" TargetMode="External" /><Relationship Id="rId175" Type="http://schemas.openxmlformats.org/officeDocument/2006/relationships/hyperlink" Target="http://pbs.twimg.com/profile_images/478228301891121152/pO3QLLI__normal.jpeg" TargetMode="External" /><Relationship Id="rId176" Type="http://schemas.openxmlformats.org/officeDocument/2006/relationships/hyperlink" Target="http://pbs.twimg.com/profile_images/806977819574206464/_YlOTMl5_normal.jpg" TargetMode="External" /><Relationship Id="rId177" Type="http://schemas.openxmlformats.org/officeDocument/2006/relationships/hyperlink" Target="http://pbs.twimg.com/profile_images/1139053990950293504/UZoEH5fl_normal.jpg" TargetMode="External" /><Relationship Id="rId178" Type="http://schemas.openxmlformats.org/officeDocument/2006/relationships/hyperlink" Target="http://pbs.twimg.com/profile_images/1082012456929484800/oprFl6fZ_normal.jpg" TargetMode="External" /><Relationship Id="rId179" Type="http://schemas.openxmlformats.org/officeDocument/2006/relationships/hyperlink" Target="https://pbs.twimg.com/media/EHBwxlMXUAEebrZ.jpg" TargetMode="External" /><Relationship Id="rId180" Type="http://schemas.openxmlformats.org/officeDocument/2006/relationships/hyperlink" Target="http://pbs.twimg.com/profile_images/1058700740489814016/Xbo3-esg_normal.jpg" TargetMode="External" /><Relationship Id="rId181" Type="http://schemas.openxmlformats.org/officeDocument/2006/relationships/hyperlink" Target="http://pbs.twimg.com/profile_images/1088121978391838721/XGhsn_Hu_normal.jpg" TargetMode="External" /><Relationship Id="rId182" Type="http://schemas.openxmlformats.org/officeDocument/2006/relationships/hyperlink" Target="http://pbs.twimg.com/profile_images/919955046476939264/92D1Rklg_normal.jpg" TargetMode="External" /><Relationship Id="rId183" Type="http://schemas.openxmlformats.org/officeDocument/2006/relationships/hyperlink" Target="https://pbs.twimg.com/media/EHFNwqXWwAEkrk0.jpg" TargetMode="External" /><Relationship Id="rId184" Type="http://schemas.openxmlformats.org/officeDocument/2006/relationships/hyperlink" Target="http://pbs.twimg.com/profile_images/740900955055640576/dMbl45tk_normal.jpg" TargetMode="External" /><Relationship Id="rId185" Type="http://schemas.openxmlformats.org/officeDocument/2006/relationships/hyperlink" Target="http://pbs.twimg.com/profile_images/1172701615913963520/DGISeUAv_normal.jpg" TargetMode="External" /><Relationship Id="rId186" Type="http://schemas.openxmlformats.org/officeDocument/2006/relationships/hyperlink" Target="http://pbs.twimg.com/profile_images/849560114801631233/_nsuWFUP_normal.jpg" TargetMode="External" /><Relationship Id="rId187" Type="http://schemas.openxmlformats.org/officeDocument/2006/relationships/hyperlink" Target="http://pbs.twimg.com/profile_images/1157873519411093504/p1bZ_LPM_normal.png" TargetMode="External" /><Relationship Id="rId188" Type="http://schemas.openxmlformats.org/officeDocument/2006/relationships/hyperlink" Target="http://pbs.twimg.com/profile_images/661204277927526400/ZsR5BSL1_normal.jpg" TargetMode="External" /><Relationship Id="rId189" Type="http://schemas.openxmlformats.org/officeDocument/2006/relationships/hyperlink" Target="http://pbs.twimg.com/profile_images/1139582820697853953/xidMdLIj_normal.jpg" TargetMode="External" /><Relationship Id="rId190" Type="http://schemas.openxmlformats.org/officeDocument/2006/relationships/hyperlink" Target="http://pbs.twimg.com/profile_images/3745426277/3157fd2c5f547eee9f97938968e14bc9_normal.png" TargetMode="External" /><Relationship Id="rId191" Type="http://schemas.openxmlformats.org/officeDocument/2006/relationships/hyperlink" Target="http://pbs.twimg.com/profile_images/867566287567892481/SDFk6piH_normal.jpg" TargetMode="External" /><Relationship Id="rId192" Type="http://schemas.openxmlformats.org/officeDocument/2006/relationships/hyperlink" Target="http://pbs.twimg.com/profile_images/867566287567892481/SDFk6piH_normal.jpg" TargetMode="External" /><Relationship Id="rId193" Type="http://schemas.openxmlformats.org/officeDocument/2006/relationships/hyperlink" Target="http://pbs.twimg.com/profile_images/917474225778241536/v2YB_nyh_normal.jpg" TargetMode="External" /><Relationship Id="rId194" Type="http://schemas.openxmlformats.org/officeDocument/2006/relationships/hyperlink" Target="http://pbs.twimg.com/profile_images/820268439872872448/DZbqn-do_normal.jpg" TargetMode="External" /><Relationship Id="rId195" Type="http://schemas.openxmlformats.org/officeDocument/2006/relationships/hyperlink" Target="http://pbs.twimg.com/profile_images/1178026884027699200/2HBNlETM_normal.jpg" TargetMode="External" /><Relationship Id="rId196" Type="http://schemas.openxmlformats.org/officeDocument/2006/relationships/hyperlink" Target="http://pbs.twimg.com/profile_images/1121151434282688512/iYnHh3oI_normal.png" TargetMode="External" /><Relationship Id="rId197" Type="http://schemas.openxmlformats.org/officeDocument/2006/relationships/hyperlink" Target="http://pbs.twimg.com/profile_images/615534833645678592/iAO_Lytr_normal.jpg" TargetMode="External" /><Relationship Id="rId198" Type="http://schemas.openxmlformats.org/officeDocument/2006/relationships/hyperlink" Target="http://pbs.twimg.com/profile_images/1178026884027699200/2HBNlETM_normal.jpg" TargetMode="External" /><Relationship Id="rId199" Type="http://schemas.openxmlformats.org/officeDocument/2006/relationships/hyperlink" Target="http://pbs.twimg.com/profile_images/1178026884027699200/2HBNlETM_normal.jpg" TargetMode="External" /><Relationship Id="rId200" Type="http://schemas.openxmlformats.org/officeDocument/2006/relationships/hyperlink" Target="http://pbs.twimg.com/profile_images/1178026884027699200/2HBNlETM_normal.jpg" TargetMode="External" /><Relationship Id="rId201" Type="http://schemas.openxmlformats.org/officeDocument/2006/relationships/hyperlink" Target="http://pbs.twimg.com/profile_images/1178026884027699200/2HBNlETM_normal.jpg" TargetMode="External" /><Relationship Id="rId202" Type="http://schemas.openxmlformats.org/officeDocument/2006/relationships/hyperlink" Target="http://pbs.twimg.com/profile_images/1167524864690925571/Xu5AQlBT_normal.jpg" TargetMode="External" /><Relationship Id="rId203" Type="http://schemas.openxmlformats.org/officeDocument/2006/relationships/hyperlink" Target="http://pbs.twimg.com/profile_images/1167524864690925571/Xu5AQlBT_normal.jpg" TargetMode="External" /><Relationship Id="rId204" Type="http://schemas.openxmlformats.org/officeDocument/2006/relationships/hyperlink" Target="https://pbs.twimg.com/media/EFa08asWkAIeHYD.jpg" TargetMode="External" /><Relationship Id="rId205" Type="http://schemas.openxmlformats.org/officeDocument/2006/relationships/hyperlink" Target="https://pbs.twimg.com/media/EGC9dr6X0AUrwOG.jpg" TargetMode="External" /><Relationship Id="rId206" Type="http://schemas.openxmlformats.org/officeDocument/2006/relationships/hyperlink" Target="http://pbs.twimg.com/profile_images/1171163967542255616/LLBB-OwO_normal.png" TargetMode="External" /><Relationship Id="rId207" Type="http://schemas.openxmlformats.org/officeDocument/2006/relationships/hyperlink" Target="https://pbs.twimg.com/media/EGh26ArWkAAQmzZ.png" TargetMode="External" /><Relationship Id="rId208" Type="http://schemas.openxmlformats.org/officeDocument/2006/relationships/hyperlink" Target="http://pbs.twimg.com/profile_images/777504224921944065/fuImPn-5_normal.jpg" TargetMode="External" /><Relationship Id="rId209" Type="http://schemas.openxmlformats.org/officeDocument/2006/relationships/hyperlink" Target="http://pbs.twimg.com/profile_images/777504224921944065/fuImPn-5_normal.jpg" TargetMode="External" /><Relationship Id="rId210" Type="http://schemas.openxmlformats.org/officeDocument/2006/relationships/hyperlink" Target="http://pbs.twimg.com/profile_images/530450919695978496/r8V3K8wc_normal.png" TargetMode="External" /><Relationship Id="rId211" Type="http://schemas.openxmlformats.org/officeDocument/2006/relationships/hyperlink" Target="http://pbs.twimg.com/profile_images/1083186481752141825/ojuHvmqA_normal.jpg" TargetMode="External" /><Relationship Id="rId212" Type="http://schemas.openxmlformats.org/officeDocument/2006/relationships/hyperlink" Target="http://pbs.twimg.com/profile_images/530450919695978496/r8V3K8wc_normal.png" TargetMode="External" /><Relationship Id="rId213" Type="http://schemas.openxmlformats.org/officeDocument/2006/relationships/hyperlink" Target="http://pbs.twimg.com/profile_images/601380648981495808/-2YPRQ-P_normal.png" TargetMode="External" /><Relationship Id="rId214" Type="http://schemas.openxmlformats.org/officeDocument/2006/relationships/hyperlink" Target="https://pbs.twimg.com/media/EGtOPIFX0AEMXuz.jpg" TargetMode="External" /><Relationship Id="rId215" Type="http://schemas.openxmlformats.org/officeDocument/2006/relationships/hyperlink" Target="https://pbs.twimg.com/media/EGyXs2KX4AAI-2R.jpg" TargetMode="External" /><Relationship Id="rId216" Type="http://schemas.openxmlformats.org/officeDocument/2006/relationships/hyperlink" Target="http://pbs.twimg.com/profile_images/938997497959034881/HfTL1ezp_normal.jpg" TargetMode="External" /><Relationship Id="rId217" Type="http://schemas.openxmlformats.org/officeDocument/2006/relationships/hyperlink" Target="http://pbs.twimg.com/profile_images/530450919695978496/r8V3K8wc_normal.png" TargetMode="External" /><Relationship Id="rId218" Type="http://schemas.openxmlformats.org/officeDocument/2006/relationships/hyperlink" Target="http://pbs.twimg.com/profile_images/1148690619193339906/p4sIBJgX_normal.png" TargetMode="External" /><Relationship Id="rId219" Type="http://schemas.openxmlformats.org/officeDocument/2006/relationships/hyperlink" Target="http://pbs.twimg.com/profile_images/1148690619193339906/p4sIBJgX_normal.png" TargetMode="External" /><Relationship Id="rId220" Type="http://schemas.openxmlformats.org/officeDocument/2006/relationships/hyperlink" Target="http://pbs.twimg.com/profile_images/530450919695978496/r8V3K8wc_normal.png" TargetMode="External" /><Relationship Id="rId221" Type="http://schemas.openxmlformats.org/officeDocument/2006/relationships/hyperlink" Target="http://pbs.twimg.com/profile_images/1122668762661101572/YBVD-fEV_normal.png" TargetMode="External" /><Relationship Id="rId222" Type="http://schemas.openxmlformats.org/officeDocument/2006/relationships/hyperlink" Target="https://pbs.twimg.com/media/EG8rAaZWsAAhBW2.jpg" TargetMode="External" /><Relationship Id="rId223" Type="http://schemas.openxmlformats.org/officeDocument/2006/relationships/hyperlink" Target="http://pbs.twimg.com/profile_images/530450919695978496/r8V3K8wc_normal.png" TargetMode="External" /><Relationship Id="rId224" Type="http://schemas.openxmlformats.org/officeDocument/2006/relationships/hyperlink" Target="https://pbs.twimg.com/media/EGnAfBOW4AArYd2.jpg" TargetMode="External" /><Relationship Id="rId225" Type="http://schemas.openxmlformats.org/officeDocument/2006/relationships/hyperlink" Target="http://pbs.twimg.com/profile_images/530450919695978496/r8V3K8wc_normal.png" TargetMode="External" /><Relationship Id="rId226" Type="http://schemas.openxmlformats.org/officeDocument/2006/relationships/hyperlink" Target="https://pbs.twimg.com/media/EHAwhchX4AAnGF2.jpg" TargetMode="External" /><Relationship Id="rId227" Type="http://schemas.openxmlformats.org/officeDocument/2006/relationships/hyperlink" Target="http://pbs.twimg.com/profile_images/1139582820697853953/xidMdLIj_normal.jpg" TargetMode="External" /><Relationship Id="rId228" Type="http://schemas.openxmlformats.org/officeDocument/2006/relationships/hyperlink" Target="http://pbs.twimg.com/profile_images/615534833645678592/iAO_Lytr_normal.jpg" TargetMode="External" /><Relationship Id="rId229" Type="http://schemas.openxmlformats.org/officeDocument/2006/relationships/hyperlink" Target="https://pbs.twimg.com/media/EGIGpemXYAEJNlU.jpg" TargetMode="External" /><Relationship Id="rId230" Type="http://schemas.openxmlformats.org/officeDocument/2006/relationships/hyperlink" Target="https://pbs.twimg.com/media/EGctbyfWoAI9Xcu.jpg" TargetMode="External" /><Relationship Id="rId231" Type="http://schemas.openxmlformats.org/officeDocument/2006/relationships/hyperlink" Target="http://pbs.twimg.com/profile_images/530450919695978496/r8V3K8wc_normal.png" TargetMode="External" /><Relationship Id="rId232" Type="http://schemas.openxmlformats.org/officeDocument/2006/relationships/hyperlink" Target="https://pbs.twimg.com/media/EGi7OXEXkAAV_Kq.jpg" TargetMode="External" /><Relationship Id="rId233" Type="http://schemas.openxmlformats.org/officeDocument/2006/relationships/hyperlink" Target="http://pbs.twimg.com/profile_images/530450919695978496/r8V3K8wc_normal.png" TargetMode="External" /><Relationship Id="rId234" Type="http://schemas.openxmlformats.org/officeDocument/2006/relationships/hyperlink" Target="https://pbs.twimg.com/media/EGsJw5nWkAYfnvi.jpg" TargetMode="External" /><Relationship Id="rId235" Type="http://schemas.openxmlformats.org/officeDocument/2006/relationships/hyperlink" Target="http://pbs.twimg.com/profile_images/530450919695978496/r8V3K8wc_normal.png" TargetMode="External" /><Relationship Id="rId236" Type="http://schemas.openxmlformats.org/officeDocument/2006/relationships/hyperlink" Target="https://pbs.twimg.com/media/EG3hjhYW4AoZS65.jpg" TargetMode="External" /><Relationship Id="rId237" Type="http://schemas.openxmlformats.org/officeDocument/2006/relationships/hyperlink" Target="http://pbs.twimg.com/profile_images/530450919695978496/r8V3K8wc_normal.png" TargetMode="External" /><Relationship Id="rId238" Type="http://schemas.openxmlformats.org/officeDocument/2006/relationships/hyperlink" Target="http://pbs.twimg.com/profile_images/530450919695978496/r8V3K8wc_normal.png" TargetMode="External" /><Relationship Id="rId239" Type="http://schemas.openxmlformats.org/officeDocument/2006/relationships/hyperlink" Target="https://pbs.twimg.com/media/EG7mpM8XYAIxmsq.jpg" TargetMode="External" /><Relationship Id="rId240" Type="http://schemas.openxmlformats.org/officeDocument/2006/relationships/hyperlink" Target="https://pbs.twimg.com/media/EG7m2jZWkAE_4cn.jpg" TargetMode="External" /><Relationship Id="rId241" Type="http://schemas.openxmlformats.org/officeDocument/2006/relationships/hyperlink" Target="https://pbs.twimg.com/media/EHB0ydGWsAMQRdH.jpg" TargetMode="External" /><Relationship Id="rId242" Type="http://schemas.openxmlformats.org/officeDocument/2006/relationships/hyperlink" Target="http://pbs.twimg.com/profile_images/530450919695978496/r8V3K8wc_normal.png" TargetMode="External" /><Relationship Id="rId243" Type="http://schemas.openxmlformats.org/officeDocument/2006/relationships/hyperlink" Target="https://pbs.twimg.com/media/EHGAXEIW4AI5OgJ.jpg" TargetMode="External" /><Relationship Id="rId244" Type="http://schemas.openxmlformats.org/officeDocument/2006/relationships/hyperlink" Target="http://pbs.twimg.com/profile_images/530450919695978496/r8V3K8wc_normal.png" TargetMode="External" /><Relationship Id="rId245" Type="http://schemas.openxmlformats.org/officeDocument/2006/relationships/hyperlink" Target="http://pbs.twimg.com/profile_images/1173635469374033922/fSq7Eh-H_normal.jpg" TargetMode="External" /><Relationship Id="rId246" Type="http://schemas.openxmlformats.org/officeDocument/2006/relationships/hyperlink" Target="http://pbs.twimg.com/profile_images/1173635469374033922/fSq7Eh-H_normal.jpg" TargetMode="External" /><Relationship Id="rId247" Type="http://schemas.openxmlformats.org/officeDocument/2006/relationships/hyperlink" Target="http://pbs.twimg.com/profile_images/615534833645678592/iAO_Lytr_normal.jpg" TargetMode="External" /><Relationship Id="rId248" Type="http://schemas.openxmlformats.org/officeDocument/2006/relationships/hyperlink" Target="http://pbs.twimg.com/profile_images/1173635469374033922/fSq7Eh-H_normal.jpg" TargetMode="External" /><Relationship Id="rId249" Type="http://schemas.openxmlformats.org/officeDocument/2006/relationships/hyperlink" Target="http://pbs.twimg.com/profile_images/1173635469374033922/fSq7Eh-H_normal.jpg" TargetMode="External" /><Relationship Id="rId250" Type="http://schemas.openxmlformats.org/officeDocument/2006/relationships/hyperlink" Target="http://pbs.twimg.com/profile_images/1147767679706685443/dkKl8pSE_normal.png" TargetMode="External" /><Relationship Id="rId251" Type="http://schemas.openxmlformats.org/officeDocument/2006/relationships/hyperlink" Target="http://pbs.twimg.com/profile_images/678017441063112704/oB2UjduW_normal.jpg" TargetMode="External" /><Relationship Id="rId252" Type="http://schemas.openxmlformats.org/officeDocument/2006/relationships/hyperlink" Target="http://pbs.twimg.com/profile_images/1128767017736130560/4yUSWyWv_normal.jpg" TargetMode="External" /><Relationship Id="rId253" Type="http://schemas.openxmlformats.org/officeDocument/2006/relationships/hyperlink" Target="http://pbs.twimg.com/profile_images/1139466739425652736/lR8lBfbA_normal.png" TargetMode="External" /><Relationship Id="rId254" Type="http://schemas.openxmlformats.org/officeDocument/2006/relationships/hyperlink" Target="https://twitter.com/#!/wernert_man/status/1153667836084183041" TargetMode="External" /><Relationship Id="rId255" Type="http://schemas.openxmlformats.org/officeDocument/2006/relationships/hyperlink" Target="https://twitter.com/#!/shohta112233/status/1180101426724257792" TargetMode="External" /><Relationship Id="rId256" Type="http://schemas.openxmlformats.org/officeDocument/2006/relationships/hyperlink" Target="https://twitter.com/#!/natuki_suzu/status/1180103614376755201" TargetMode="External" /><Relationship Id="rId257" Type="http://schemas.openxmlformats.org/officeDocument/2006/relationships/hyperlink" Target="https://twitter.com/#!/askthemppf/status/1180152537384665088" TargetMode="External" /><Relationship Id="rId258" Type="http://schemas.openxmlformats.org/officeDocument/2006/relationships/hyperlink" Target="https://twitter.com/#!/nyccouncilmatic/status/1180152612529885184" TargetMode="External" /><Relationship Id="rId259" Type="http://schemas.openxmlformats.org/officeDocument/2006/relationships/hyperlink" Target="https://twitter.com/#!/emendlow/status/1180156141910790144" TargetMode="External" /><Relationship Id="rId260" Type="http://schemas.openxmlformats.org/officeDocument/2006/relationships/hyperlink" Target="https://twitter.com/#!/akrolikowski/status/1180179453080752129" TargetMode="External" /><Relationship Id="rId261" Type="http://schemas.openxmlformats.org/officeDocument/2006/relationships/hyperlink" Target="https://twitter.com/#!/megadumbgenius/status/1180210841586585601" TargetMode="External" /><Relationship Id="rId262" Type="http://schemas.openxmlformats.org/officeDocument/2006/relationships/hyperlink" Target="https://twitter.com/#!/janhartman/status/1180229462409072640" TargetMode="External" /><Relationship Id="rId263" Type="http://schemas.openxmlformats.org/officeDocument/2006/relationships/hyperlink" Target="https://twitter.com/#!/brandstrat/status/1180236593480617986" TargetMode="External" /><Relationship Id="rId264" Type="http://schemas.openxmlformats.org/officeDocument/2006/relationships/hyperlink" Target="https://twitter.com/#!/dangillmor/status/1180228605135052801" TargetMode="External" /><Relationship Id="rId265" Type="http://schemas.openxmlformats.org/officeDocument/2006/relationships/hyperlink" Target="https://twitter.com/#!/tlyczko/status/1180244550381645825" TargetMode="External" /><Relationship Id="rId266" Type="http://schemas.openxmlformats.org/officeDocument/2006/relationships/hyperlink" Target="https://twitter.com/#!/snm55_6_4/status/1180267657443987456" TargetMode="External" /><Relationship Id="rId267" Type="http://schemas.openxmlformats.org/officeDocument/2006/relationships/hyperlink" Target="https://twitter.com/#!/motorious_tv/status/1162947877704032257" TargetMode="External" /><Relationship Id="rId268" Type="http://schemas.openxmlformats.org/officeDocument/2006/relationships/hyperlink" Target="https://twitter.com/#!/lchski/status/1180512091930804225" TargetMode="External" /><Relationship Id="rId269" Type="http://schemas.openxmlformats.org/officeDocument/2006/relationships/hyperlink" Target="https://twitter.com/#!/motorious_tv/status/1180508930197409792" TargetMode="External" /><Relationship Id="rId270" Type="http://schemas.openxmlformats.org/officeDocument/2006/relationships/hyperlink" Target="https://twitter.com/#!/ubuntubot2075/status/1180512991311040512" TargetMode="External" /><Relationship Id="rId271" Type="http://schemas.openxmlformats.org/officeDocument/2006/relationships/hyperlink" Target="https://twitter.com/#!/spark_radio_dc/status/1180513734982279168" TargetMode="External" /><Relationship Id="rId272" Type="http://schemas.openxmlformats.org/officeDocument/2006/relationships/hyperlink" Target="https://twitter.com/#!/884_info/status/1180100758231900160" TargetMode="External" /><Relationship Id="rId273" Type="http://schemas.openxmlformats.org/officeDocument/2006/relationships/hyperlink" Target="https://twitter.com/#!/884_info/status/1180477488259928065" TargetMode="External" /><Relationship Id="rId274" Type="http://schemas.openxmlformats.org/officeDocument/2006/relationships/hyperlink" Target="https://twitter.com/#!/tomofu_0208/status/1180109673271185408" TargetMode="External" /><Relationship Id="rId275" Type="http://schemas.openxmlformats.org/officeDocument/2006/relationships/hyperlink" Target="https://twitter.com/#!/tomofu_0208/status/1180634188577247233" TargetMode="External" /><Relationship Id="rId276" Type="http://schemas.openxmlformats.org/officeDocument/2006/relationships/hyperlink" Target="https://twitter.com/#!/dwilliams1001/status/1180689151244390400" TargetMode="External" /><Relationship Id="rId277" Type="http://schemas.openxmlformats.org/officeDocument/2006/relationships/hyperlink" Target="https://twitter.com/#!/kiernanmargaret/status/1180916116027318277" TargetMode="External" /><Relationship Id="rId278" Type="http://schemas.openxmlformats.org/officeDocument/2006/relationships/hyperlink" Target="https://twitter.com/#!/theworldweare/status/1181009980603785216" TargetMode="External" /><Relationship Id="rId279" Type="http://schemas.openxmlformats.org/officeDocument/2006/relationships/hyperlink" Target="https://twitter.com/#!/antirobust/status/1136711490029756416" TargetMode="External" /><Relationship Id="rId280" Type="http://schemas.openxmlformats.org/officeDocument/2006/relationships/hyperlink" Target="https://twitter.com/#!/tacticalyuppie/status/1181047946743291904" TargetMode="External" /><Relationship Id="rId281" Type="http://schemas.openxmlformats.org/officeDocument/2006/relationships/hyperlink" Target="https://twitter.com/#!/arida_civichall/status/1180312916676923392" TargetMode="External" /><Relationship Id="rId282" Type="http://schemas.openxmlformats.org/officeDocument/2006/relationships/hyperlink" Target="https://twitter.com/#!/arida_civichall/status/1180313755231690752" TargetMode="External" /><Relationship Id="rId283" Type="http://schemas.openxmlformats.org/officeDocument/2006/relationships/hyperlink" Target="https://twitter.com/#!/arida_civichall/status/1180664592466231296" TargetMode="External" /><Relationship Id="rId284" Type="http://schemas.openxmlformats.org/officeDocument/2006/relationships/hyperlink" Target="https://twitter.com/#!/arida_civichall/status/1181087978170400768" TargetMode="External" /><Relationship Id="rId285" Type="http://schemas.openxmlformats.org/officeDocument/2006/relationships/hyperlink" Target="https://twitter.com/#!/arida_civichall/status/1181091353876238336" TargetMode="External" /><Relationship Id="rId286" Type="http://schemas.openxmlformats.org/officeDocument/2006/relationships/hyperlink" Target="https://twitter.com/#!/disciplesofetsy/status/1181185396756975616" TargetMode="External" /><Relationship Id="rId287" Type="http://schemas.openxmlformats.org/officeDocument/2006/relationships/hyperlink" Target="https://twitter.com/#!/sagarvishnoi/status/1181220118149390337" TargetMode="External" /><Relationship Id="rId288" Type="http://schemas.openxmlformats.org/officeDocument/2006/relationships/hyperlink" Target="https://twitter.com/#!/twofoursevecars/status/1181254197666291713" TargetMode="External" /><Relationship Id="rId289" Type="http://schemas.openxmlformats.org/officeDocument/2006/relationships/hyperlink" Target="https://twitter.com/#!/codeforall/status/1181412976169046021" TargetMode="External" /><Relationship Id="rId290" Type="http://schemas.openxmlformats.org/officeDocument/2006/relationships/hyperlink" Target="https://twitter.com/#!/pdmcn_leeds/status/1181539896323969024" TargetMode="External" /><Relationship Id="rId291" Type="http://schemas.openxmlformats.org/officeDocument/2006/relationships/hyperlink" Target="https://twitter.com/#!/josiemasseyux/status/1181779597224026116" TargetMode="External" /><Relationship Id="rId292" Type="http://schemas.openxmlformats.org/officeDocument/2006/relationships/hyperlink" Target="https://twitter.com/#!/worldifnews/status/1181823117406003200" TargetMode="External" /><Relationship Id="rId293" Type="http://schemas.openxmlformats.org/officeDocument/2006/relationships/hyperlink" Target="https://twitter.com/#!/mstem/status/1182340840917745664" TargetMode="External" /><Relationship Id="rId294" Type="http://schemas.openxmlformats.org/officeDocument/2006/relationships/hyperlink" Target="https://twitter.com/#!/rebcruz/status/1182344153830756353" TargetMode="External" /><Relationship Id="rId295" Type="http://schemas.openxmlformats.org/officeDocument/2006/relationships/hyperlink" Target="https://twitter.com/#!/p2173/status/1182363287289135106" TargetMode="External" /><Relationship Id="rId296" Type="http://schemas.openxmlformats.org/officeDocument/2006/relationships/hyperlink" Target="https://twitter.com/#!/youthgovern/status/1182366002287382528" TargetMode="External" /><Relationship Id="rId297" Type="http://schemas.openxmlformats.org/officeDocument/2006/relationships/hyperlink" Target="https://twitter.com/#!/rep19women/status/1182378929308483591" TargetMode="External" /><Relationship Id="rId298" Type="http://schemas.openxmlformats.org/officeDocument/2006/relationships/hyperlink" Target="https://twitter.com/#!/erhardt/status/1182352337618243586" TargetMode="External" /><Relationship Id="rId299" Type="http://schemas.openxmlformats.org/officeDocument/2006/relationships/hyperlink" Target="https://twitter.com/#!/olincollege/status/1182428580808216576" TargetMode="External" /><Relationship Id="rId300" Type="http://schemas.openxmlformats.org/officeDocument/2006/relationships/hyperlink" Target="https://twitter.com/#!/waterbuck1/status/1182433597581598720" TargetMode="External" /><Relationship Id="rId301" Type="http://schemas.openxmlformats.org/officeDocument/2006/relationships/hyperlink" Target="https://twitter.com/#!/bostonannemarie/status/1182436506176249856" TargetMode="External" /><Relationship Id="rId302" Type="http://schemas.openxmlformats.org/officeDocument/2006/relationships/hyperlink" Target="https://twitter.com/#!/sdaitzman/status/1182458898973896704" TargetMode="External" /><Relationship Id="rId303" Type="http://schemas.openxmlformats.org/officeDocument/2006/relationships/hyperlink" Target="https://twitter.com/#!/myqntm/status/1182462305998692352" TargetMode="External" /><Relationship Id="rId304" Type="http://schemas.openxmlformats.org/officeDocument/2006/relationships/hyperlink" Target="https://twitter.com/#!/dmeganr/status/1182465572874752000" TargetMode="External" /><Relationship Id="rId305" Type="http://schemas.openxmlformats.org/officeDocument/2006/relationships/hyperlink" Target="https://twitter.com/#!/elias_me_em/status/1182624193021726720" TargetMode="External" /><Relationship Id="rId306" Type="http://schemas.openxmlformats.org/officeDocument/2006/relationships/hyperlink" Target="https://twitter.com/#!/bee_nerd/status/1182681190719016960" TargetMode="External" /><Relationship Id="rId307" Type="http://schemas.openxmlformats.org/officeDocument/2006/relationships/hyperlink" Target="https://twitter.com/#!/perfectsin77/status/1182692781023739906" TargetMode="External" /><Relationship Id="rId308" Type="http://schemas.openxmlformats.org/officeDocument/2006/relationships/hyperlink" Target="https://twitter.com/#!/gothenelle/status/1182775044289843203" TargetMode="External" /><Relationship Id="rId309" Type="http://schemas.openxmlformats.org/officeDocument/2006/relationships/hyperlink" Target="https://twitter.com/#!/nonstickvic/status/1182759042973949952" TargetMode="External" /><Relationship Id="rId310" Type="http://schemas.openxmlformats.org/officeDocument/2006/relationships/hyperlink" Target="https://twitter.com/#!/lightnightleeds/status/1182768324146536451" TargetMode="External" /><Relationship Id="rId311" Type="http://schemas.openxmlformats.org/officeDocument/2006/relationships/hyperlink" Target="https://twitter.com/#!/annequinton/status/1182906861420503040" TargetMode="External" /><Relationship Id="rId312" Type="http://schemas.openxmlformats.org/officeDocument/2006/relationships/hyperlink" Target="https://twitter.com/#!/irenesandrad/status/1183066394587488265" TargetMode="External" /><Relationship Id="rId313" Type="http://schemas.openxmlformats.org/officeDocument/2006/relationships/hyperlink" Target="https://twitter.com/#!/drcpunk/status/1183262196383526912" TargetMode="External" /><Relationship Id="rId314" Type="http://schemas.openxmlformats.org/officeDocument/2006/relationships/hyperlink" Target="https://twitter.com/#!/sbadalich/status/1183803505305214976" TargetMode="External" /><Relationship Id="rId315" Type="http://schemas.openxmlformats.org/officeDocument/2006/relationships/hyperlink" Target="https://twitter.com/#!/alexkavtar/status/1183472071038459910" TargetMode="External" /><Relationship Id="rId316" Type="http://schemas.openxmlformats.org/officeDocument/2006/relationships/hyperlink" Target="https://twitter.com/#!/alexkavtar/status/1183828445278752768" TargetMode="External" /><Relationship Id="rId317" Type="http://schemas.openxmlformats.org/officeDocument/2006/relationships/hyperlink" Target="https://twitter.com/#!/nacky12/status/1184007640818638848" TargetMode="External" /><Relationship Id="rId318" Type="http://schemas.openxmlformats.org/officeDocument/2006/relationships/hyperlink" Target="https://twitter.com/#!/latonero/status/1184063015307624448" TargetMode="External" /><Relationship Id="rId319" Type="http://schemas.openxmlformats.org/officeDocument/2006/relationships/hyperlink" Target="https://twitter.com/#!/clroutcomes/status/1182367232309022720" TargetMode="External" /><Relationship Id="rId320" Type="http://schemas.openxmlformats.org/officeDocument/2006/relationships/hyperlink" Target="https://twitter.com/#!/clroutcomes/status/1184082428471717888" TargetMode="External" /><Relationship Id="rId321" Type="http://schemas.openxmlformats.org/officeDocument/2006/relationships/hyperlink" Target="https://twitter.com/#!/giuliowolfe/status/1184112473189834754" TargetMode="External" /><Relationship Id="rId322" Type="http://schemas.openxmlformats.org/officeDocument/2006/relationships/hyperlink" Target="https://twitter.com/#!/dalgoso/status/1184118537801142275" TargetMode="External" /><Relationship Id="rId323" Type="http://schemas.openxmlformats.org/officeDocument/2006/relationships/hyperlink" Target="https://twitter.com/#!/bonniesychiu/status/1184132246896349185" TargetMode="External" /><Relationship Id="rId324" Type="http://schemas.openxmlformats.org/officeDocument/2006/relationships/hyperlink" Target="https://twitter.com/#!/engnroom/status/1184133167848009728" TargetMode="External" /><Relationship Id="rId325" Type="http://schemas.openxmlformats.org/officeDocument/2006/relationships/hyperlink" Target="https://twitter.com/#!/engnroom/status/1182398944476893201" TargetMode="External" /><Relationship Id="rId326" Type="http://schemas.openxmlformats.org/officeDocument/2006/relationships/hyperlink" Target="https://twitter.com/#!/merltech/status/1184118299518480384" TargetMode="External" /><Relationship Id="rId327" Type="http://schemas.openxmlformats.org/officeDocument/2006/relationships/hyperlink" Target="https://twitter.com/#!/veroviews/status/1184171627669536775" TargetMode="External" /><Relationship Id="rId328" Type="http://schemas.openxmlformats.org/officeDocument/2006/relationships/hyperlink" Target="https://twitter.com/#!/chrislrobert/status/1184198383646531584" TargetMode="External" /><Relationship Id="rId329" Type="http://schemas.openxmlformats.org/officeDocument/2006/relationships/hyperlink" Target="https://twitter.com/#!/meowtree/status/1182326055815827464" TargetMode="External" /><Relationship Id="rId330" Type="http://schemas.openxmlformats.org/officeDocument/2006/relationships/hyperlink" Target="https://twitter.com/#!/meowtree/status/1183946797695287297" TargetMode="External" /><Relationship Id="rId331" Type="http://schemas.openxmlformats.org/officeDocument/2006/relationships/hyperlink" Target="https://twitter.com/#!/veroviews/status/1183850162046820354" TargetMode="External" /><Relationship Id="rId332" Type="http://schemas.openxmlformats.org/officeDocument/2006/relationships/hyperlink" Target="https://twitter.com/#!/veroviews/status/1184102741683179521" TargetMode="External" /><Relationship Id="rId333" Type="http://schemas.openxmlformats.org/officeDocument/2006/relationships/hyperlink" Target="https://twitter.com/#!/ymacpherson/status/1184503046170173440" TargetMode="External" /><Relationship Id="rId334" Type="http://schemas.openxmlformats.org/officeDocument/2006/relationships/hyperlink" Target="https://twitter.com/#!/niknak_19/status/1184565446135017472" TargetMode="External" /><Relationship Id="rId335" Type="http://schemas.openxmlformats.org/officeDocument/2006/relationships/hyperlink" Target="https://twitter.com/#!/hayduke/status/1184567720869691392" TargetMode="External" /><Relationship Id="rId336" Type="http://schemas.openxmlformats.org/officeDocument/2006/relationships/hyperlink" Target="https://twitter.com/#!/idreamofpiepics/status/1184570709277925382" TargetMode="External" /><Relationship Id="rId337" Type="http://schemas.openxmlformats.org/officeDocument/2006/relationships/hyperlink" Target="https://twitter.com/#!/lovelywirral/status/1184571220681019395" TargetMode="External" /><Relationship Id="rId338" Type="http://schemas.openxmlformats.org/officeDocument/2006/relationships/hyperlink" Target="https://twitter.com/#!/saqib_shabbir/status/1184576130289950722" TargetMode="External" /><Relationship Id="rId339" Type="http://schemas.openxmlformats.org/officeDocument/2006/relationships/hyperlink" Target="https://twitter.com/#!/musicisnowuk/status/1184606033043509249" TargetMode="External" /><Relationship Id="rId340" Type="http://schemas.openxmlformats.org/officeDocument/2006/relationships/hyperlink" Target="https://twitter.com/#!/radioairenews/status/1184813682691362817" TargetMode="External" /><Relationship Id="rId341" Type="http://schemas.openxmlformats.org/officeDocument/2006/relationships/hyperlink" Target="https://twitter.com/#!/ppolitics/status/1184835147453087744" TargetMode="External" /><Relationship Id="rId342" Type="http://schemas.openxmlformats.org/officeDocument/2006/relationships/hyperlink" Target="https://twitter.com/#!/hypercortex/status/1184843518822342659" TargetMode="External" /><Relationship Id="rId343" Type="http://schemas.openxmlformats.org/officeDocument/2006/relationships/hyperlink" Target="https://twitter.com/#!/code4ca/status/1184844063427706880" TargetMode="External" /><Relationship Id="rId344" Type="http://schemas.openxmlformats.org/officeDocument/2006/relationships/hyperlink" Target="https://twitter.com/#!/mapc/status/1184860694988017664" TargetMode="External" /><Relationship Id="rId345" Type="http://schemas.openxmlformats.org/officeDocument/2006/relationships/hyperlink" Target="https://twitter.com/#!/mlsif/status/1184848548212461568" TargetMode="External" /><Relationship Id="rId346" Type="http://schemas.openxmlformats.org/officeDocument/2006/relationships/hyperlink" Target="https://twitter.com/#!/aschrock/status/1184861045073928192" TargetMode="External" /><Relationship Id="rId347" Type="http://schemas.openxmlformats.org/officeDocument/2006/relationships/hyperlink" Target="https://twitter.com/#!/csbishopfilm/status/1184204845332467713" TargetMode="External" /><Relationship Id="rId348" Type="http://schemas.openxmlformats.org/officeDocument/2006/relationships/hyperlink" Target="https://twitter.com/#!/rachelannyes/status/1184135596601532416" TargetMode="External" /><Relationship Id="rId349" Type="http://schemas.openxmlformats.org/officeDocument/2006/relationships/hyperlink" Target="https://twitter.com/#!/rachelannyes/status/1184861602442399749" TargetMode="External" /><Relationship Id="rId350" Type="http://schemas.openxmlformats.org/officeDocument/2006/relationships/hyperlink" Target="https://twitter.com/#!/therulesorg/status/1184180458139082753" TargetMode="External" /><Relationship Id="rId351" Type="http://schemas.openxmlformats.org/officeDocument/2006/relationships/hyperlink" Target="https://twitter.com/#!/gianlucasgueo/status/1180413576445644800" TargetMode="External" /><Relationship Id="rId352" Type="http://schemas.openxmlformats.org/officeDocument/2006/relationships/hyperlink" Target="https://twitter.com/#!/codeforpdx/status/1181725965531021312" TargetMode="External" /><Relationship Id="rId353" Type="http://schemas.openxmlformats.org/officeDocument/2006/relationships/hyperlink" Target="https://twitter.com/#!/codeformke/status/1184818954797305856" TargetMode="External" /><Relationship Id="rId354" Type="http://schemas.openxmlformats.org/officeDocument/2006/relationships/hyperlink" Target="https://twitter.com/#!/codeforamerica/status/1184874252115120128" TargetMode="External" /><Relationship Id="rId355" Type="http://schemas.openxmlformats.org/officeDocument/2006/relationships/hyperlink" Target="https://twitter.com/#!/codeforpdx/status/1184874608941420544" TargetMode="External" /><Relationship Id="rId356" Type="http://schemas.openxmlformats.org/officeDocument/2006/relationships/hyperlink" Target="https://twitter.com/#!/codeforpdx/status/1180868708635275264" TargetMode="External" /><Relationship Id="rId357" Type="http://schemas.openxmlformats.org/officeDocument/2006/relationships/hyperlink" Target="https://twitter.com/#!/codeforpdx/status/1182322601202290688" TargetMode="External" /><Relationship Id="rId358" Type="http://schemas.openxmlformats.org/officeDocument/2006/relationships/hyperlink" Target="https://twitter.com/#!/codeforpdx/status/1184145035182235648" TargetMode="External" /><Relationship Id="rId359" Type="http://schemas.openxmlformats.org/officeDocument/2006/relationships/hyperlink" Target="https://twitter.com/#!/womencivictech/status/1181333977723998214" TargetMode="External" /><Relationship Id="rId360" Type="http://schemas.openxmlformats.org/officeDocument/2006/relationships/hyperlink" Target="https://twitter.com/#!/womencivictech/status/1184144059444727814" TargetMode="External" /><Relationship Id="rId361" Type="http://schemas.openxmlformats.org/officeDocument/2006/relationships/hyperlink" Target="https://twitter.com/#!/civichall/status/1177327305926021130" TargetMode="External" /><Relationship Id="rId362" Type="http://schemas.openxmlformats.org/officeDocument/2006/relationships/hyperlink" Target="https://twitter.com/#!/civichall/status/1180151423323066373" TargetMode="External" /><Relationship Id="rId363" Type="http://schemas.openxmlformats.org/officeDocument/2006/relationships/hyperlink" Target="https://twitter.com/#!/forgeorganizing/status/1180164099361185792" TargetMode="External" /><Relationship Id="rId364" Type="http://schemas.openxmlformats.org/officeDocument/2006/relationships/hyperlink" Target="https://twitter.com/#!/civichall/status/1182325644170006530" TargetMode="External" /><Relationship Id="rId365" Type="http://schemas.openxmlformats.org/officeDocument/2006/relationships/hyperlink" Target="https://twitter.com/#!/lisamwitter/status/1181144088437018624" TargetMode="External" /><Relationship Id="rId366" Type="http://schemas.openxmlformats.org/officeDocument/2006/relationships/hyperlink" Target="https://twitter.com/#!/lisamwitter/status/1181143694260555776" TargetMode="External" /><Relationship Id="rId367" Type="http://schemas.openxmlformats.org/officeDocument/2006/relationships/hyperlink" Target="https://twitter.com/#!/civichall/status/1182362861886197760" TargetMode="External" /><Relationship Id="rId368" Type="http://schemas.openxmlformats.org/officeDocument/2006/relationships/hyperlink" Target="https://twitter.com/#!/joesaidso/status/1182613745626992640" TargetMode="External" /><Relationship Id="rId369" Type="http://schemas.openxmlformats.org/officeDocument/2006/relationships/hyperlink" Target="https://twitter.com/#!/civichall/status/1182667610309189633" TargetMode="External" /><Relationship Id="rId370" Type="http://schemas.openxmlformats.org/officeDocument/2006/relationships/hyperlink" Target="https://twitter.com/#!/haroldfeld/status/1183164956113588229" TargetMode="External" /><Relationship Id="rId371" Type="http://schemas.openxmlformats.org/officeDocument/2006/relationships/hyperlink" Target="https://twitter.com/#!/civichall/status/1183125352220155904" TargetMode="External" /><Relationship Id="rId372" Type="http://schemas.openxmlformats.org/officeDocument/2006/relationships/hyperlink" Target="https://twitter.com/#!/civichall/status/1183487602084765696" TargetMode="External" /><Relationship Id="rId373" Type="http://schemas.openxmlformats.org/officeDocument/2006/relationships/hyperlink" Target="https://twitter.com/#!/codeforaus/status/1183858779810598916" TargetMode="External" /><Relationship Id="rId374" Type="http://schemas.openxmlformats.org/officeDocument/2006/relationships/hyperlink" Target="https://twitter.com/#!/civichall/status/1184128460459053057" TargetMode="External" /><Relationship Id="rId375" Type="http://schemas.openxmlformats.org/officeDocument/2006/relationships/hyperlink" Target="https://twitter.com/#!/_narrative/status/1180949442611908608" TargetMode="External" /><Relationship Id="rId376" Type="http://schemas.openxmlformats.org/officeDocument/2006/relationships/hyperlink" Target="https://twitter.com/#!/_narrative/status/1182377347426553856" TargetMode="External" /><Relationship Id="rId377" Type="http://schemas.openxmlformats.org/officeDocument/2006/relationships/hyperlink" Target="https://twitter.com/#!/civichall/status/1184174204553519104" TargetMode="External" /><Relationship Id="rId378" Type="http://schemas.openxmlformats.org/officeDocument/2006/relationships/hyperlink" Target="https://twitter.com/#!/civicimpact_jhu/status/1184546424081522688" TargetMode="External" /><Relationship Id="rId379" Type="http://schemas.openxmlformats.org/officeDocument/2006/relationships/hyperlink" Target="https://twitter.com/#!/civichall/status/1184212516802416641" TargetMode="External" /><Relationship Id="rId380" Type="http://schemas.openxmlformats.org/officeDocument/2006/relationships/hyperlink" Target="https://twitter.com/#!/civichall/status/1184491037114470400" TargetMode="External" /><Relationship Id="rId381" Type="http://schemas.openxmlformats.org/officeDocument/2006/relationships/hyperlink" Target="https://twitter.com/#!/civichall/status/1182688019859623936" TargetMode="External" /><Relationship Id="rId382" Type="http://schemas.openxmlformats.org/officeDocument/2006/relationships/hyperlink" Target="https://twitter.com/#!/civichall/status/1183775268437147650" TargetMode="External" /><Relationship Id="rId383" Type="http://schemas.openxmlformats.org/officeDocument/2006/relationships/hyperlink" Target="https://twitter.com/#!/civichall/status/1184500056747053062" TargetMode="External" /><Relationship Id="rId384" Type="http://schemas.openxmlformats.org/officeDocument/2006/relationships/hyperlink" Target="https://twitter.com/#!/aschrock/status/1184841161828995073" TargetMode="External" /><Relationship Id="rId385" Type="http://schemas.openxmlformats.org/officeDocument/2006/relationships/hyperlink" Target="https://twitter.com/#!/codeforamerica/status/1181239006429773824" TargetMode="External" /><Relationship Id="rId386" Type="http://schemas.openxmlformats.org/officeDocument/2006/relationships/hyperlink" Target="https://twitter.com/#!/civichall/status/1180513366139383808" TargetMode="External" /><Relationship Id="rId387" Type="http://schemas.openxmlformats.org/officeDocument/2006/relationships/hyperlink" Target="https://twitter.com/#!/civichall/status/1181963389880459264" TargetMode="External" /><Relationship Id="rId388" Type="http://schemas.openxmlformats.org/officeDocument/2006/relationships/hyperlink" Target="https://twitter.com/#!/civichall/status/1182362667643817985" TargetMode="External" /><Relationship Id="rId389" Type="http://schemas.openxmlformats.org/officeDocument/2006/relationships/hyperlink" Target="https://twitter.com/#!/civichall/status/1182400761923342345" TargetMode="External" /><Relationship Id="rId390" Type="http://schemas.openxmlformats.org/officeDocument/2006/relationships/hyperlink" Target="https://twitter.com/#!/civichall/status/1182668231078793216" TargetMode="External" /><Relationship Id="rId391" Type="http://schemas.openxmlformats.org/officeDocument/2006/relationships/hyperlink" Target="https://twitter.com/#!/civichall/status/1183050067114156032" TargetMode="External" /><Relationship Id="rId392" Type="http://schemas.openxmlformats.org/officeDocument/2006/relationships/hyperlink" Target="https://twitter.com/#!/civichall/status/1183412398746673154" TargetMode="External" /><Relationship Id="rId393" Type="http://schemas.openxmlformats.org/officeDocument/2006/relationships/hyperlink" Target="https://twitter.com/#!/civichall/status/1183850280921776129" TargetMode="External" /><Relationship Id="rId394" Type="http://schemas.openxmlformats.org/officeDocument/2006/relationships/hyperlink" Target="https://twitter.com/#!/civichall/status/1184128178563866627" TargetMode="External" /><Relationship Id="rId395" Type="http://schemas.openxmlformats.org/officeDocument/2006/relationships/hyperlink" Target="https://twitter.com/#!/civichall/status/1184128386085593088" TargetMode="External" /><Relationship Id="rId396" Type="http://schemas.openxmlformats.org/officeDocument/2006/relationships/hyperlink" Target="https://twitter.com/#!/civichall/status/1184137351724974082" TargetMode="External" /><Relationship Id="rId397" Type="http://schemas.openxmlformats.org/officeDocument/2006/relationships/hyperlink" Target="https://twitter.com/#!/civichall/status/1184137580671066114" TargetMode="External" /><Relationship Id="rId398" Type="http://schemas.openxmlformats.org/officeDocument/2006/relationships/hyperlink" Target="https://twitter.com/#!/civichall/status/1184575115524222978" TargetMode="External" /><Relationship Id="rId399" Type="http://schemas.openxmlformats.org/officeDocument/2006/relationships/hyperlink" Target="https://twitter.com/#!/civichall/status/1184843762373136389" TargetMode="External" /><Relationship Id="rId400" Type="http://schemas.openxmlformats.org/officeDocument/2006/relationships/hyperlink" Target="https://twitter.com/#!/civichall/status/1184869314509393920" TargetMode="External" /><Relationship Id="rId401" Type="http://schemas.openxmlformats.org/officeDocument/2006/relationships/hyperlink" Target="https://twitter.com/#!/civichall/status/1184884509705228288" TargetMode="External" /><Relationship Id="rId402" Type="http://schemas.openxmlformats.org/officeDocument/2006/relationships/hyperlink" Target="https://twitter.com/#!/civictechguide/status/1182274257260351488" TargetMode="External" /><Relationship Id="rId403" Type="http://schemas.openxmlformats.org/officeDocument/2006/relationships/hyperlink" Target="https://twitter.com/#!/civictechguide/status/1184146836275302400" TargetMode="External" /><Relationship Id="rId404" Type="http://schemas.openxmlformats.org/officeDocument/2006/relationships/hyperlink" Target="https://twitter.com/#!/codeforamerica/status/1183799152318263296" TargetMode="External" /><Relationship Id="rId405" Type="http://schemas.openxmlformats.org/officeDocument/2006/relationships/hyperlink" Target="https://twitter.com/#!/civictechguide/status/1184887435714535424" TargetMode="External" /><Relationship Id="rId406" Type="http://schemas.openxmlformats.org/officeDocument/2006/relationships/hyperlink" Target="https://twitter.com/#!/civictechguide/status/1184408478091304960" TargetMode="External" /><Relationship Id="rId407" Type="http://schemas.openxmlformats.org/officeDocument/2006/relationships/hyperlink" Target="https://twitter.com/#!/colinmegill/status/1184899928373547008" TargetMode="External" /><Relationship Id="rId408" Type="http://schemas.openxmlformats.org/officeDocument/2006/relationships/hyperlink" Target="https://twitter.com/#!/petermacleod/status/1184903620174798852" TargetMode="External" /><Relationship Id="rId409" Type="http://schemas.openxmlformats.org/officeDocument/2006/relationships/hyperlink" Target="https://twitter.com/#!/alexisgoldstein/status/1184952818567929856" TargetMode="External" /><Relationship Id="rId410" Type="http://schemas.openxmlformats.org/officeDocument/2006/relationships/hyperlink" Target="https://twitter.com/#!/0debtzone/status/1184954040695713793" TargetMode="External" /><Relationship Id="rId411" Type="http://schemas.openxmlformats.org/officeDocument/2006/relationships/hyperlink" Target="https://api.twitter.com/1.1/geo/id/011add077f4d2da3.json" TargetMode="External" /><Relationship Id="rId412" Type="http://schemas.openxmlformats.org/officeDocument/2006/relationships/hyperlink" Target="https://api.twitter.com/1.1/geo/id/3078869807f9dd36.json" TargetMode="External" /><Relationship Id="rId413" Type="http://schemas.openxmlformats.org/officeDocument/2006/relationships/hyperlink" Target="https://api.twitter.com/1.1/geo/id/3078869807f9dd36.json" TargetMode="External" /><Relationship Id="rId414" Type="http://schemas.openxmlformats.org/officeDocument/2006/relationships/comments" Target="../comments13.xml" /><Relationship Id="rId415" Type="http://schemas.openxmlformats.org/officeDocument/2006/relationships/vmlDrawing" Target="../drawings/vmlDrawing6.vml" /><Relationship Id="rId416" Type="http://schemas.openxmlformats.org/officeDocument/2006/relationships/table" Target="../tables/table23.xml" /><Relationship Id="rId4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iDreamofPiesPics/" TargetMode="External" /><Relationship Id="rId2" Type="http://schemas.openxmlformats.org/officeDocument/2006/relationships/hyperlink" Target="https://t.co/MUF7sT1NXS" TargetMode="External" /><Relationship Id="rId3" Type="http://schemas.openxmlformats.org/officeDocument/2006/relationships/hyperlink" Target="https://t.co/iVEVmo4pbJ" TargetMode="External" /><Relationship Id="rId4" Type="http://schemas.openxmlformats.org/officeDocument/2006/relationships/hyperlink" Target="http://eudemlab.org/" TargetMode="External" /><Relationship Id="rId5" Type="http://schemas.openxmlformats.org/officeDocument/2006/relationships/hyperlink" Target="http://www.ulrike-guerot.eu/" TargetMode="External" /><Relationship Id="rId6" Type="http://schemas.openxmlformats.org/officeDocument/2006/relationships/hyperlink" Target="https://t.co/EPnpdcSgvB" TargetMode="External" /><Relationship Id="rId7" Type="http://schemas.openxmlformats.org/officeDocument/2006/relationships/hyperlink" Target="http://www.compassonline.org.uk/" TargetMode="External" /><Relationship Id="rId8" Type="http://schemas.openxmlformats.org/officeDocument/2006/relationships/hyperlink" Target="https://t.co/oHAh6ePp02" TargetMode="External" /><Relationship Id="rId9" Type="http://schemas.openxmlformats.org/officeDocument/2006/relationships/hyperlink" Target="http://www.eumans.eu/" TargetMode="External" /><Relationship Id="rId10" Type="http://schemas.openxmlformats.org/officeDocument/2006/relationships/hyperlink" Target="http://t.co/osLlyxKfHG" TargetMode="External" /><Relationship Id="rId11" Type="http://schemas.openxmlformats.org/officeDocument/2006/relationships/hyperlink" Target="https://www.europarl.europa.eu/news/en" TargetMode="External" /><Relationship Id="rId12" Type="http://schemas.openxmlformats.org/officeDocument/2006/relationships/hyperlink" Target="https://www.mixcloud.com/SixteenMillionRising/" TargetMode="External" /><Relationship Id="rId13" Type="http://schemas.openxmlformats.org/officeDocument/2006/relationships/hyperlink" Target="https://1europe4all.wordpress.com/" TargetMode="External" /><Relationship Id="rId14" Type="http://schemas.openxmlformats.org/officeDocument/2006/relationships/hyperlink" Target="http://www.scientistsforeu.uk/" TargetMode="External" /><Relationship Id="rId15" Type="http://schemas.openxmlformats.org/officeDocument/2006/relationships/hyperlink" Target="http://www.tombrake.co.uk/" TargetMode="External" /><Relationship Id="rId16" Type="http://schemas.openxmlformats.org/officeDocument/2006/relationships/hyperlink" Target="http://www.julieward.org.uk/" TargetMode="External" /><Relationship Id="rId17" Type="http://schemas.openxmlformats.org/officeDocument/2006/relationships/hyperlink" Target="https://pivomo.com/" TargetMode="External" /><Relationship Id="rId18" Type="http://schemas.openxmlformats.org/officeDocument/2006/relationships/hyperlink" Target="http://www.voicesforeurope.com/" TargetMode="External" /><Relationship Id="rId19" Type="http://schemas.openxmlformats.org/officeDocument/2006/relationships/hyperlink" Target="http://www.emmyvandeurzen.com/" TargetMode="External" /><Relationship Id="rId20" Type="http://schemas.openxmlformats.org/officeDocument/2006/relationships/hyperlink" Target="http://www.cornille-pouyanne-fouchet-avocats.fr/" TargetMode="External" /><Relationship Id="rId21" Type="http://schemas.openxmlformats.org/officeDocument/2006/relationships/hyperlink" Target="http://www.europarl.europa.eu/meps/sv/96674/ANNA+MARIA_CORAZZA+BILDT_home.html" TargetMode="External" /><Relationship Id="rId22" Type="http://schemas.openxmlformats.org/officeDocument/2006/relationships/hyperlink" Target="http://t.co/fzYO1mzIpH" TargetMode="External" /><Relationship Id="rId23" Type="http://schemas.openxmlformats.org/officeDocument/2006/relationships/hyperlink" Target="https://t.co/7V0IMGPQol" TargetMode="External" /><Relationship Id="rId24" Type="http://schemas.openxmlformats.org/officeDocument/2006/relationships/hyperlink" Target="https://t.co/NAjOqBZWmZ" TargetMode="External" /><Relationship Id="rId25" Type="http://schemas.openxmlformats.org/officeDocument/2006/relationships/hyperlink" Target="https://katarina-barley.de/" TargetMode="External" /><Relationship Id="rId26" Type="http://schemas.openxmlformats.org/officeDocument/2006/relationships/hyperlink" Target="https://frans4eu.eu/" TargetMode="External" /><Relationship Id="rId27" Type="http://schemas.openxmlformats.org/officeDocument/2006/relationships/hyperlink" Target="http://www.joleinen.de/" TargetMode="External" /><Relationship Id="rId28" Type="http://schemas.openxmlformats.org/officeDocument/2006/relationships/hyperlink" Target="http://www.socialistsanddemocrats.eu/" TargetMode="External" /><Relationship Id="rId29" Type="http://schemas.openxmlformats.org/officeDocument/2006/relationships/hyperlink" Target="http://www.elysee.fr/" TargetMode="External" /><Relationship Id="rId30" Type="http://schemas.openxmlformats.org/officeDocument/2006/relationships/hyperlink" Target="https://ec.europa.eu/commission/interim_en" TargetMode="External" /><Relationship Id="rId31" Type="http://schemas.openxmlformats.org/officeDocument/2006/relationships/hyperlink" Target="https://t.co/UReOEZJ22V" TargetMode="External" /><Relationship Id="rId32" Type="http://schemas.openxmlformats.org/officeDocument/2006/relationships/hyperlink" Target="http://t.co/We8z3caW" TargetMode="External" /><Relationship Id="rId33" Type="http://schemas.openxmlformats.org/officeDocument/2006/relationships/hyperlink" Target="http://t.co/9l2gPtXk5J" TargetMode="External" /><Relationship Id="rId34" Type="http://schemas.openxmlformats.org/officeDocument/2006/relationships/hyperlink" Target="https://t.co/QfeapcnNma" TargetMode="External" /><Relationship Id="rId35" Type="http://schemas.openxmlformats.org/officeDocument/2006/relationships/hyperlink" Target="http://www.davidvanreybrouck.be/" TargetMode="External" /><Relationship Id="rId36" Type="http://schemas.openxmlformats.org/officeDocument/2006/relationships/hyperlink" Target="https://t.co/GktcnPVmvd" TargetMode="External" /><Relationship Id="rId37" Type="http://schemas.openxmlformats.org/officeDocument/2006/relationships/hyperlink" Target="https://t.co/tS0fU9Q99D" TargetMode="External" /><Relationship Id="rId38" Type="http://schemas.openxmlformats.org/officeDocument/2006/relationships/hyperlink" Target="http://www.forgeorganizing.org/" TargetMode="External" /><Relationship Id="rId39" Type="http://schemas.openxmlformats.org/officeDocument/2006/relationships/hyperlink" Target="https://t.co/KvrhSN91n9" TargetMode="External" /><Relationship Id="rId40" Type="http://schemas.openxmlformats.org/officeDocument/2006/relationships/hyperlink" Target="http://t.co/Xes0pHzOBY" TargetMode="External" /><Relationship Id="rId41" Type="http://schemas.openxmlformats.org/officeDocument/2006/relationships/hyperlink" Target="https://t.co/DM5pYa9zqL" TargetMode="External" /><Relationship Id="rId42" Type="http://schemas.openxmlformats.org/officeDocument/2006/relationships/hyperlink" Target="http://dangillmor.com/" TargetMode="External" /><Relationship Id="rId43" Type="http://schemas.openxmlformats.org/officeDocument/2006/relationships/hyperlink" Target="http://www.tenayagroup.com/" TargetMode="External" /><Relationship Id="rId44" Type="http://schemas.openxmlformats.org/officeDocument/2006/relationships/hyperlink" Target="https://t.co/ibkQAibHyE" TargetMode="External" /><Relationship Id="rId45" Type="http://schemas.openxmlformats.org/officeDocument/2006/relationships/hyperlink" Target="https://t.co/5PODotrz4B" TargetMode="External" /><Relationship Id="rId46" Type="http://schemas.openxmlformats.org/officeDocument/2006/relationships/hyperlink" Target="https://t.co/pt9WNnW5Dw" TargetMode="External" /><Relationship Id="rId47" Type="http://schemas.openxmlformats.org/officeDocument/2006/relationships/hyperlink" Target="http://t.co/EoqNkTiwTy" TargetMode="External" /><Relationship Id="rId48" Type="http://schemas.openxmlformats.org/officeDocument/2006/relationships/hyperlink" Target="https://t.co/g5mjaJxlWd" TargetMode="External" /><Relationship Id="rId49" Type="http://schemas.openxmlformats.org/officeDocument/2006/relationships/hyperlink" Target="http://t.co/nnMRlf4Dl8" TargetMode="External" /><Relationship Id="rId50" Type="http://schemas.openxmlformats.org/officeDocument/2006/relationships/hyperlink" Target="http://t.co/2svGUmxsFh" TargetMode="External" /><Relationship Id="rId51" Type="http://schemas.openxmlformats.org/officeDocument/2006/relationships/hyperlink" Target="http://developer.covisint.com/" TargetMode="External" /><Relationship Id="rId52" Type="http://schemas.openxmlformats.org/officeDocument/2006/relationships/hyperlink" Target="https://t.co/eYYFEuiSf6" TargetMode="External" /><Relationship Id="rId53" Type="http://schemas.openxmlformats.org/officeDocument/2006/relationships/hyperlink" Target="http://www.mmtconline.org/mmtc19" TargetMode="External" /><Relationship Id="rId54" Type="http://schemas.openxmlformats.org/officeDocument/2006/relationships/hyperlink" Target="https://t.co/adh4DMXgi5" TargetMode="External" /><Relationship Id="rId55" Type="http://schemas.openxmlformats.org/officeDocument/2006/relationships/hyperlink" Target="http://t.co/df2H4cZfZw" TargetMode="External" /><Relationship Id="rId56" Type="http://schemas.openxmlformats.org/officeDocument/2006/relationships/hyperlink" Target="https://t.co/q5M0AoS2pP" TargetMode="External" /><Relationship Id="rId57" Type="http://schemas.openxmlformats.org/officeDocument/2006/relationships/hyperlink" Target="http://t.co/txbPx9L4DW" TargetMode="External" /><Relationship Id="rId58" Type="http://schemas.openxmlformats.org/officeDocument/2006/relationships/hyperlink" Target="http://t.co/f5nrLKwPaJ" TargetMode="External" /><Relationship Id="rId59" Type="http://schemas.openxmlformats.org/officeDocument/2006/relationships/hyperlink" Target="https://seedfund.nsf.gov/" TargetMode="External" /><Relationship Id="rId60" Type="http://schemas.openxmlformats.org/officeDocument/2006/relationships/hyperlink" Target="http://t.co/CT0tc7nmcr" TargetMode="External" /><Relationship Id="rId61" Type="http://schemas.openxmlformats.org/officeDocument/2006/relationships/hyperlink" Target="http://www.dmv.ny.gov/" TargetMode="External" /><Relationship Id="rId62" Type="http://schemas.openxmlformats.org/officeDocument/2006/relationships/hyperlink" Target="https://t.co/2lpTtjT58z" TargetMode="External" /><Relationship Id="rId63" Type="http://schemas.openxmlformats.org/officeDocument/2006/relationships/hyperlink" Target="https://t.co/2lpTtjBtJZ" TargetMode="External" /><Relationship Id="rId64" Type="http://schemas.openxmlformats.org/officeDocument/2006/relationships/hyperlink" Target="https://ibm.co/2C7tIOf" TargetMode="External" /><Relationship Id="rId65" Type="http://schemas.openxmlformats.org/officeDocument/2006/relationships/hyperlink" Target="http://www.linuxfoundation.org/" TargetMode="External" /><Relationship Id="rId66" Type="http://schemas.openxmlformats.org/officeDocument/2006/relationships/hyperlink" Target="https://t.co/fHjVYb8bur" TargetMode="External" /><Relationship Id="rId67" Type="http://schemas.openxmlformats.org/officeDocument/2006/relationships/hyperlink" Target="https://t.co/gTvYayvqUv" TargetMode="External" /><Relationship Id="rId68" Type="http://schemas.openxmlformats.org/officeDocument/2006/relationships/hyperlink" Target="http://t.co/DHkNqJGy7X" TargetMode="External" /><Relationship Id="rId69" Type="http://schemas.openxmlformats.org/officeDocument/2006/relationships/hyperlink" Target="https://t.co/YWijGddRdn" TargetMode="External" /><Relationship Id="rId70" Type="http://schemas.openxmlformats.org/officeDocument/2006/relationships/hyperlink" Target="http://t.co/Unb2hMJHEn" TargetMode="External" /><Relationship Id="rId71" Type="http://schemas.openxmlformats.org/officeDocument/2006/relationships/hyperlink" Target="http://t.co/XfAfZ3uCwU" TargetMode="External" /><Relationship Id="rId72" Type="http://schemas.openxmlformats.org/officeDocument/2006/relationships/hyperlink" Target="http://www.canonical.com/" TargetMode="External" /><Relationship Id="rId73" Type="http://schemas.openxmlformats.org/officeDocument/2006/relationships/hyperlink" Target="http://www.ubuntu.com/" TargetMode="External" /><Relationship Id="rId74" Type="http://schemas.openxmlformats.org/officeDocument/2006/relationships/hyperlink" Target="https://www.bigapps.nyc/" TargetMode="External" /><Relationship Id="rId75" Type="http://schemas.openxmlformats.org/officeDocument/2006/relationships/hyperlink" Target="http://tsrn.work/DC" TargetMode="External" /><Relationship Id="rId76" Type="http://schemas.openxmlformats.org/officeDocument/2006/relationships/hyperlink" Target="https://t.co/l9lokka0rJ" TargetMode="External" /><Relationship Id="rId77" Type="http://schemas.openxmlformats.org/officeDocument/2006/relationships/hyperlink" Target="http://wordpress.com/" TargetMode="External" /><Relationship Id="rId78" Type="http://schemas.openxmlformats.org/officeDocument/2006/relationships/hyperlink" Target="http://about.me/g.r" TargetMode="External" /><Relationship Id="rId79" Type="http://schemas.openxmlformats.org/officeDocument/2006/relationships/hyperlink" Target="https://www.ucl.ac.uk/constitution-unit/people/alan-renwick" TargetMode="External" /><Relationship Id="rId80" Type="http://schemas.openxmlformats.org/officeDocument/2006/relationships/hyperlink" Target="http://www.diametrical.co.uk/" TargetMode="External" /><Relationship Id="rId81" Type="http://schemas.openxmlformats.org/officeDocument/2006/relationships/hyperlink" Target="https://t.co/6Ibujp6QKn" TargetMode="External" /><Relationship Id="rId82" Type="http://schemas.openxmlformats.org/officeDocument/2006/relationships/hyperlink" Target="https://people.ucd.ie/david.farrell" TargetMode="External" /><Relationship Id="rId83" Type="http://schemas.openxmlformats.org/officeDocument/2006/relationships/hyperlink" Target="https://t.co/DrpylnzATd" TargetMode="External" /><Relationship Id="rId84" Type="http://schemas.openxmlformats.org/officeDocument/2006/relationships/hyperlink" Target="https://t.co/HS4JjqXLgR" TargetMode="External" /><Relationship Id="rId85" Type="http://schemas.openxmlformats.org/officeDocument/2006/relationships/hyperlink" Target="https://t.co/v4UIuHDrxr" TargetMode="External" /><Relationship Id="rId86" Type="http://schemas.openxmlformats.org/officeDocument/2006/relationships/hyperlink" Target="http://whydontyoulove.me/" TargetMode="External" /><Relationship Id="rId87" Type="http://schemas.openxmlformats.org/officeDocument/2006/relationships/hyperlink" Target="https://www.youtube.com/channel/UCrbaKndid9uSEIahCDHBBZg" TargetMode="External" /><Relationship Id="rId88" Type="http://schemas.openxmlformats.org/officeDocument/2006/relationships/hyperlink" Target="https://t.co/p8fjk5AMU8" TargetMode="External" /><Relationship Id="rId89" Type="http://schemas.openxmlformats.org/officeDocument/2006/relationships/hyperlink" Target="http://www.etsy.com/teams/6668/oklahoma-disciples-of-etsy" TargetMode="External" /><Relationship Id="rId90" Type="http://schemas.openxmlformats.org/officeDocument/2006/relationships/hyperlink" Target="http://www.governbetter.co/" TargetMode="External" /><Relationship Id="rId91" Type="http://schemas.openxmlformats.org/officeDocument/2006/relationships/hyperlink" Target="https://t.co/a9cea64cjV" TargetMode="External" /><Relationship Id="rId92" Type="http://schemas.openxmlformats.org/officeDocument/2006/relationships/hyperlink" Target="https://t.co/jJ3OHzDedj" TargetMode="External" /><Relationship Id="rId93" Type="http://schemas.openxmlformats.org/officeDocument/2006/relationships/hyperlink" Target="http://t.co/f9bFXImORo" TargetMode="External" /><Relationship Id="rId94" Type="http://schemas.openxmlformats.org/officeDocument/2006/relationships/hyperlink" Target="https://t.co/rNm9vhImhn" TargetMode="External" /><Relationship Id="rId95" Type="http://schemas.openxmlformats.org/officeDocument/2006/relationships/hyperlink" Target="https://t.co/f3afj6GVl6" TargetMode="External" /><Relationship Id="rId96" Type="http://schemas.openxmlformats.org/officeDocument/2006/relationships/hyperlink" Target="https://t.co/ijmebVEU6O" TargetMode="External" /><Relationship Id="rId97" Type="http://schemas.openxmlformats.org/officeDocument/2006/relationships/hyperlink" Target="https://t.co/5OmNCb0EGh" TargetMode="External" /><Relationship Id="rId98" Type="http://schemas.openxmlformats.org/officeDocument/2006/relationships/hyperlink" Target="https://t.co/QVBH7DmO3K" TargetMode="External" /><Relationship Id="rId99" Type="http://schemas.openxmlformats.org/officeDocument/2006/relationships/hyperlink" Target="https://t.co/X4styilIJS" TargetMode="External" /><Relationship Id="rId100" Type="http://schemas.openxmlformats.org/officeDocument/2006/relationships/hyperlink" Target="http://bit.ly/2WbpVtM" TargetMode="External" /><Relationship Id="rId101" Type="http://schemas.openxmlformats.org/officeDocument/2006/relationships/hyperlink" Target="https://t.co/D85UTxIlGE" TargetMode="External" /><Relationship Id="rId102" Type="http://schemas.openxmlformats.org/officeDocument/2006/relationships/hyperlink" Target="https://t.co/EbbkhdAdgi" TargetMode="External" /><Relationship Id="rId103" Type="http://schemas.openxmlformats.org/officeDocument/2006/relationships/hyperlink" Target="https://t.co/KvrhSN91n9" TargetMode="External" /><Relationship Id="rId104" Type="http://schemas.openxmlformats.org/officeDocument/2006/relationships/hyperlink" Target="http://t.co/TUCZv5O00y" TargetMode="External" /><Relationship Id="rId105" Type="http://schemas.openxmlformats.org/officeDocument/2006/relationships/hyperlink" Target="https://t.co/mHljuBkAmJ" TargetMode="External" /><Relationship Id="rId106" Type="http://schemas.openxmlformats.org/officeDocument/2006/relationships/hyperlink" Target="http://t.co/yp0GUY7hc1" TargetMode="External" /><Relationship Id="rId107" Type="http://schemas.openxmlformats.org/officeDocument/2006/relationships/hyperlink" Target="https://t.co/gUqUHYbU99" TargetMode="External" /><Relationship Id="rId108" Type="http://schemas.openxmlformats.org/officeDocument/2006/relationships/hyperlink" Target="https://t.co/9JoBLIIfzO" TargetMode="External" /><Relationship Id="rId109" Type="http://schemas.openxmlformats.org/officeDocument/2006/relationships/hyperlink" Target="https://t.co/X1J9doscUp" TargetMode="External" /><Relationship Id="rId110" Type="http://schemas.openxmlformats.org/officeDocument/2006/relationships/hyperlink" Target="http://t.co/roS0pV6zVj" TargetMode="External" /><Relationship Id="rId111" Type="http://schemas.openxmlformats.org/officeDocument/2006/relationships/hyperlink" Target="https://t.co/kY3zUjzxyE" TargetMode="External" /><Relationship Id="rId112" Type="http://schemas.openxmlformats.org/officeDocument/2006/relationships/hyperlink" Target="https://t.co/6WdVCViJDI" TargetMode="External" /><Relationship Id="rId113" Type="http://schemas.openxmlformats.org/officeDocument/2006/relationships/hyperlink" Target="https://t.co/HAl6UX980n" TargetMode="External" /><Relationship Id="rId114" Type="http://schemas.openxmlformats.org/officeDocument/2006/relationships/hyperlink" Target="https://t.co/3zBqVDgOqM" TargetMode="External" /><Relationship Id="rId115" Type="http://schemas.openxmlformats.org/officeDocument/2006/relationships/hyperlink" Target="https://t.co/E14ZIIIxsG" TargetMode="External" /><Relationship Id="rId116" Type="http://schemas.openxmlformats.org/officeDocument/2006/relationships/hyperlink" Target="https://www.verizonwireless.com/5G" TargetMode="External" /><Relationship Id="rId117" Type="http://schemas.openxmlformats.org/officeDocument/2006/relationships/hyperlink" Target="https://t.co/vOUYy4ML98" TargetMode="External" /><Relationship Id="rId118" Type="http://schemas.openxmlformats.org/officeDocument/2006/relationships/hyperlink" Target="https://t.co/hJtgaSj5ZY" TargetMode="External" /><Relationship Id="rId119" Type="http://schemas.openxmlformats.org/officeDocument/2006/relationships/hyperlink" Target="https://t.co/PsY1dEhfq3" TargetMode="External" /><Relationship Id="rId120" Type="http://schemas.openxmlformats.org/officeDocument/2006/relationships/hyperlink" Target="http://t.co/7bZ2KCQJ2k" TargetMode="External" /><Relationship Id="rId121" Type="http://schemas.openxmlformats.org/officeDocument/2006/relationships/hyperlink" Target="http://t.co/E8FojpuhsW" TargetMode="External" /><Relationship Id="rId122" Type="http://schemas.openxmlformats.org/officeDocument/2006/relationships/hyperlink" Target="http://t.co/ZQGvnx1W6W" TargetMode="External" /><Relationship Id="rId123" Type="http://schemas.openxmlformats.org/officeDocument/2006/relationships/hyperlink" Target="https://t.co/83KmsvqqSx" TargetMode="External" /><Relationship Id="rId124" Type="http://schemas.openxmlformats.org/officeDocument/2006/relationships/hyperlink" Target="https://t.co/iVsMrjmKQI" TargetMode="External" /><Relationship Id="rId125" Type="http://schemas.openxmlformats.org/officeDocument/2006/relationships/hyperlink" Target="https://t.co/HJQ5XSYlF6" TargetMode="External" /><Relationship Id="rId126" Type="http://schemas.openxmlformats.org/officeDocument/2006/relationships/hyperlink" Target="https://t.co/jZMZ6xW9Vj" TargetMode="External" /><Relationship Id="rId127" Type="http://schemas.openxmlformats.org/officeDocument/2006/relationships/hyperlink" Target="https://t.co/bIUdkjIicB" TargetMode="External" /><Relationship Id="rId128" Type="http://schemas.openxmlformats.org/officeDocument/2006/relationships/hyperlink" Target="https://t.co/3TJ7fF1hUq" TargetMode="External" /><Relationship Id="rId129" Type="http://schemas.openxmlformats.org/officeDocument/2006/relationships/hyperlink" Target="https://www.fordham.edu/info/23470/courses/9930/data_and_innovation_management_in_humanitarian_actio" TargetMode="External" /><Relationship Id="rId130" Type="http://schemas.openxmlformats.org/officeDocument/2006/relationships/hyperlink" Target="https://t.co/KEww47eZIJ" TargetMode="External" /><Relationship Id="rId131" Type="http://schemas.openxmlformats.org/officeDocument/2006/relationships/hyperlink" Target="https://t.co/0QbDgCf19A" TargetMode="External" /><Relationship Id="rId132" Type="http://schemas.openxmlformats.org/officeDocument/2006/relationships/hyperlink" Target="https://t.co/rbQCxoYEFe" TargetMode="External" /><Relationship Id="rId133" Type="http://schemas.openxmlformats.org/officeDocument/2006/relationships/hyperlink" Target="https://t.co/1yYkAAJHOG" TargetMode="External" /><Relationship Id="rId134" Type="http://schemas.openxmlformats.org/officeDocument/2006/relationships/hyperlink" Target="https://t.co/KZeTWGgPj6" TargetMode="External" /><Relationship Id="rId135" Type="http://schemas.openxmlformats.org/officeDocument/2006/relationships/hyperlink" Target="https://t.co/UMNNaCtiS6" TargetMode="External" /><Relationship Id="rId136" Type="http://schemas.openxmlformats.org/officeDocument/2006/relationships/hyperlink" Target="https://t.co/fsovVte5Hf" TargetMode="External" /><Relationship Id="rId137" Type="http://schemas.openxmlformats.org/officeDocument/2006/relationships/hyperlink" Target="http://t.co/e49ZC00DJ4" TargetMode="External" /><Relationship Id="rId138" Type="http://schemas.openxmlformats.org/officeDocument/2006/relationships/hyperlink" Target="https://t.co/taka7ASCLO" TargetMode="External" /><Relationship Id="rId139" Type="http://schemas.openxmlformats.org/officeDocument/2006/relationships/hyperlink" Target="http://t.co/akTJ9wzZHV" TargetMode="External" /><Relationship Id="rId140" Type="http://schemas.openxmlformats.org/officeDocument/2006/relationships/hyperlink" Target="https://t.co/W6izMX4p8p" TargetMode="External" /><Relationship Id="rId141" Type="http://schemas.openxmlformats.org/officeDocument/2006/relationships/hyperlink" Target="https://t.co/Lf1tfiEXYz" TargetMode="External" /><Relationship Id="rId142" Type="http://schemas.openxmlformats.org/officeDocument/2006/relationships/hyperlink" Target="https://t.co/aLjq5RYDR5" TargetMode="External" /><Relationship Id="rId143" Type="http://schemas.openxmlformats.org/officeDocument/2006/relationships/hyperlink" Target="https://t.co/ywygXrX7w1" TargetMode="External" /><Relationship Id="rId144" Type="http://schemas.openxmlformats.org/officeDocument/2006/relationships/hyperlink" Target="http://www.radioaire.co.uk/localnews" TargetMode="External" /><Relationship Id="rId145" Type="http://schemas.openxmlformats.org/officeDocument/2006/relationships/hyperlink" Target="https://t.co/Bw85mch82l" TargetMode="External" /><Relationship Id="rId146" Type="http://schemas.openxmlformats.org/officeDocument/2006/relationships/hyperlink" Target="https://t.co/3tYg8lhvlE" TargetMode="External" /><Relationship Id="rId147" Type="http://schemas.openxmlformats.org/officeDocument/2006/relationships/hyperlink" Target="http://t.co/LMsWU3ttHq" TargetMode="External" /><Relationship Id="rId148" Type="http://schemas.openxmlformats.org/officeDocument/2006/relationships/hyperlink" Target="https://t.co/flyHtpatTr" TargetMode="External" /><Relationship Id="rId149" Type="http://schemas.openxmlformats.org/officeDocument/2006/relationships/hyperlink" Target="https://t.co/wY7nYej0Kx" TargetMode="External" /><Relationship Id="rId150" Type="http://schemas.openxmlformats.org/officeDocument/2006/relationships/hyperlink" Target="https://t.co/OH6W3mkQVL" TargetMode="External" /><Relationship Id="rId151" Type="http://schemas.openxmlformats.org/officeDocument/2006/relationships/hyperlink" Target="https://t.co/VutNBmvPmP" TargetMode="External" /><Relationship Id="rId152" Type="http://schemas.openxmlformats.org/officeDocument/2006/relationships/hyperlink" Target="https://t.co/PX4PrB3W9Y" TargetMode="External" /><Relationship Id="rId153" Type="http://schemas.openxmlformats.org/officeDocument/2006/relationships/hyperlink" Target="http://t.co/27zzkw8zep" TargetMode="External" /><Relationship Id="rId154" Type="http://schemas.openxmlformats.org/officeDocument/2006/relationships/hyperlink" Target="http://t.co/qEOBAF0dVD" TargetMode="External" /><Relationship Id="rId155" Type="http://schemas.openxmlformats.org/officeDocument/2006/relationships/hyperlink" Target="https://t.co/DtyR9M8MbY" TargetMode="External" /><Relationship Id="rId156" Type="http://schemas.openxmlformats.org/officeDocument/2006/relationships/hyperlink" Target="http://t.co/mMwEe67ZRO" TargetMode="External" /><Relationship Id="rId157" Type="http://schemas.openxmlformats.org/officeDocument/2006/relationships/hyperlink" Target="https://t.co/idfgThYSea" TargetMode="External" /><Relationship Id="rId158" Type="http://schemas.openxmlformats.org/officeDocument/2006/relationships/hyperlink" Target="http://www.gianlucasgueo.it/" TargetMode="External" /><Relationship Id="rId159" Type="http://schemas.openxmlformats.org/officeDocument/2006/relationships/hyperlink" Target="https://t.co/cL37CqyPLc" TargetMode="External" /><Relationship Id="rId160" Type="http://schemas.openxmlformats.org/officeDocument/2006/relationships/hyperlink" Target="https://t.co/yU7X3KrvnC" TargetMode="External" /><Relationship Id="rId161" Type="http://schemas.openxmlformats.org/officeDocument/2006/relationships/hyperlink" Target="https://t.co/l9lokka0rJ" TargetMode="External" /><Relationship Id="rId162" Type="http://schemas.openxmlformats.org/officeDocument/2006/relationships/hyperlink" Target="http://populardemocracy.org/" TargetMode="External" /><Relationship Id="rId163" Type="http://schemas.openxmlformats.org/officeDocument/2006/relationships/hyperlink" Target="https://t.co/0uoUjqHjqc" TargetMode="External" /><Relationship Id="rId164" Type="http://schemas.openxmlformats.org/officeDocument/2006/relationships/hyperlink" Target="https://t.co/OLmgaWMvpQ" TargetMode="External" /><Relationship Id="rId165" Type="http://schemas.openxmlformats.org/officeDocument/2006/relationships/hyperlink" Target="http://www.codeforaustralia.org/" TargetMode="External" /><Relationship Id="rId166" Type="http://schemas.openxmlformats.org/officeDocument/2006/relationships/hyperlink" Target="https://t.co/PMHPDdnP8Z" TargetMode="External" /><Relationship Id="rId167" Type="http://schemas.openxmlformats.org/officeDocument/2006/relationships/hyperlink" Target="https://t.co/feefJZ7WoB" TargetMode="External" /><Relationship Id="rId168" Type="http://schemas.openxmlformats.org/officeDocument/2006/relationships/hyperlink" Target="https://t.co/QMVcFQBwwh" TargetMode="External" /><Relationship Id="rId169" Type="http://schemas.openxmlformats.org/officeDocument/2006/relationships/hyperlink" Target="https://t.co/5Mdt4emKjg" TargetMode="External" /><Relationship Id="rId170" Type="http://schemas.openxmlformats.org/officeDocument/2006/relationships/hyperlink" Target="http://debtcollective.org/" TargetMode="External" /><Relationship Id="rId171" Type="http://schemas.openxmlformats.org/officeDocument/2006/relationships/hyperlink" Target="http://t.co/LzRegqdRl3" TargetMode="External" /><Relationship Id="rId172" Type="http://schemas.openxmlformats.org/officeDocument/2006/relationships/hyperlink" Target="http://t.co/wsbNrrUt" TargetMode="External" /><Relationship Id="rId173" Type="http://schemas.openxmlformats.org/officeDocument/2006/relationships/hyperlink" Target="https://t.co/5jpXuSnwli" TargetMode="External" /><Relationship Id="rId174" Type="http://schemas.openxmlformats.org/officeDocument/2006/relationships/hyperlink" Target="http://t.co/YX0sj7bkFG" TargetMode="External" /><Relationship Id="rId175" Type="http://schemas.openxmlformats.org/officeDocument/2006/relationships/hyperlink" Target="https://t.co/bFjm8t92H0" TargetMode="External" /><Relationship Id="rId176" Type="http://schemas.openxmlformats.org/officeDocument/2006/relationships/hyperlink" Target="https://pbs.twimg.com/profile_banners/726680073433174016/1569070539" TargetMode="External" /><Relationship Id="rId177" Type="http://schemas.openxmlformats.org/officeDocument/2006/relationships/hyperlink" Target="https://pbs.twimg.com/profile_banners/487750139/1560199227" TargetMode="External" /><Relationship Id="rId178" Type="http://schemas.openxmlformats.org/officeDocument/2006/relationships/hyperlink" Target="https://pbs.twimg.com/profile_banners/52119203/1569328621" TargetMode="External" /><Relationship Id="rId179" Type="http://schemas.openxmlformats.org/officeDocument/2006/relationships/hyperlink" Target="https://pbs.twimg.com/profile_banners/321303495/1567070761" TargetMode="External" /><Relationship Id="rId180" Type="http://schemas.openxmlformats.org/officeDocument/2006/relationships/hyperlink" Target="https://pbs.twimg.com/profile_banners/2987419583/1509443849" TargetMode="External" /><Relationship Id="rId181" Type="http://schemas.openxmlformats.org/officeDocument/2006/relationships/hyperlink" Target="https://pbs.twimg.com/profile_banners/49383083/1557870478" TargetMode="External" /><Relationship Id="rId182" Type="http://schemas.openxmlformats.org/officeDocument/2006/relationships/hyperlink" Target="https://pbs.twimg.com/profile_banners/770272595111444480/1476285696" TargetMode="External" /><Relationship Id="rId183" Type="http://schemas.openxmlformats.org/officeDocument/2006/relationships/hyperlink" Target="https://pbs.twimg.com/profile_banners/2340094620/1462748558" TargetMode="External" /><Relationship Id="rId184" Type="http://schemas.openxmlformats.org/officeDocument/2006/relationships/hyperlink" Target="https://pbs.twimg.com/profile_banners/1098118966462042112/1553150960" TargetMode="External" /><Relationship Id="rId185" Type="http://schemas.openxmlformats.org/officeDocument/2006/relationships/hyperlink" Target="https://pbs.twimg.com/profile_banners/1127572008231997440/1562149548" TargetMode="External" /><Relationship Id="rId186" Type="http://schemas.openxmlformats.org/officeDocument/2006/relationships/hyperlink" Target="https://pbs.twimg.com/profile_banners/23437910/1406754991" TargetMode="External" /><Relationship Id="rId187" Type="http://schemas.openxmlformats.org/officeDocument/2006/relationships/hyperlink" Target="https://pbs.twimg.com/profile_banners/36329597/1499939124" TargetMode="External" /><Relationship Id="rId188" Type="http://schemas.openxmlformats.org/officeDocument/2006/relationships/hyperlink" Target="https://pbs.twimg.com/profile_banners/770768278759284736/1563496345" TargetMode="External" /><Relationship Id="rId189" Type="http://schemas.openxmlformats.org/officeDocument/2006/relationships/hyperlink" Target="https://pbs.twimg.com/profile_banners/901703629/1571164628" TargetMode="External" /><Relationship Id="rId190" Type="http://schemas.openxmlformats.org/officeDocument/2006/relationships/hyperlink" Target="https://pbs.twimg.com/profile_banners/34247411/1538328525" TargetMode="External" /><Relationship Id="rId191" Type="http://schemas.openxmlformats.org/officeDocument/2006/relationships/hyperlink" Target="https://pbs.twimg.com/profile_banners/21666641/1561377062" TargetMode="External" /><Relationship Id="rId192" Type="http://schemas.openxmlformats.org/officeDocument/2006/relationships/hyperlink" Target="https://pbs.twimg.com/profile_banners/1354570123/1569175487" TargetMode="External" /><Relationship Id="rId193" Type="http://schemas.openxmlformats.org/officeDocument/2006/relationships/hyperlink" Target="https://pbs.twimg.com/profile_banners/102659635/1562777037" TargetMode="External" /><Relationship Id="rId194" Type="http://schemas.openxmlformats.org/officeDocument/2006/relationships/hyperlink" Target="https://pbs.twimg.com/profile_banners/916364191476404224/1518196404" TargetMode="External" /><Relationship Id="rId195" Type="http://schemas.openxmlformats.org/officeDocument/2006/relationships/hyperlink" Target="https://pbs.twimg.com/profile_banners/32456965/1433276018" TargetMode="External" /><Relationship Id="rId196" Type="http://schemas.openxmlformats.org/officeDocument/2006/relationships/hyperlink" Target="https://pbs.twimg.com/profile_banners/29180679/1562050557" TargetMode="External" /><Relationship Id="rId197" Type="http://schemas.openxmlformats.org/officeDocument/2006/relationships/hyperlink" Target="https://pbs.twimg.com/profile_banners/19232649/1418456801" TargetMode="External" /><Relationship Id="rId198" Type="http://schemas.openxmlformats.org/officeDocument/2006/relationships/hyperlink" Target="https://pbs.twimg.com/profile_banners/20610385/1448959766" TargetMode="External" /><Relationship Id="rId199" Type="http://schemas.openxmlformats.org/officeDocument/2006/relationships/hyperlink" Target="https://pbs.twimg.com/profile_banners/29958529/1569756003" TargetMode="External" /><Relationship Id="rId200" Type="http://schemas.openxmlformats.org/officeDocument/2006/relationships/hyperlink" Target="https://pbs.twimg.com/profile_banners/16600393/1556993438" TargetMode="External" /><Relationship Id="rId201" Type="http://schemas.openxmlformats.org/officeDocument/2006/relationships/hyperlink" Target="https://pbs.twimg.com/profile_banners/900231078/1563718583" TargetMode="External" /><Relationship Id="rId202" Type="http://schemas.openxmlformats.org/officeDocument/2006/relationships/hyperlink" Target="https://pbs.twimg.com/profile_banners/4097559143/1569323218" TargetMode="External" /><Relationship Id="rId203" Type="http://schemas.openxmlformats.org/officeDocument/2006/relationships/hyperlink" Target="https://pbs.twimg.com/profile_banners/1391776140/1551688502" TargetMode="External" /><Relationship Id="rId204" Type="http://schemas.openxmlformats.org/officeDocument/2006/relationships/hyperlink" Target="https://pbs.twimg.com/profile_banners/19287037/1554800497" TargetMode="External" /><Relationship Id="rId205" Type="http://schemas.openxmlformats.org/officeDocument/2006/relationships/hyperlink" Target="https://pbs.twimg.com/profile_banners/1976143068/1563898101" TargetMode="External" /><Relationship Id="rId206" Type="http://schemas.openxmlformats.org/officeDocument/2006/relationships/hyperlink" Target="https://pbs.twimg.com/profile_banners/1146329871418843136/1563368524" TargetMode="External" /><Relationship Id="rId207" Type="http://schemas.openxmlformats.org/officeDocument/2006/relationships/hyperlink" Target="https://pbs.twimg.com/profile_banners/46095097/1547485711" TargetMode="External" /><Relationship Id="rId208" Type="http://schemas.openxmlformats.org/officeDocument/2006/relationships/hyperlink" Target="https://pbs.twimg.com/profile_banners/48096388/1556739564" TargetMode="External" /><Relationship Id="rId209" Type="http://schemas.openxmlformats.org/officeDocument/2006/relationships/hyperlink" Target="https://pbs.twimg.com/profile_banners/1111804016617414656/1561384873" TargetMode="External" /><Relationship Id="rId210" Type="http://schemas.openxmlformats.org/officeDocument/2006/relationships/hyperlink" Target="https://pbs.twimg.com/profile_banners/1161229545728430081/1565967147" TargetMode="External" /><Relationship Id="rId211" Type="http://schemas.openxmlformats.org/officeDocument/2006/relationships/hyperlink" Target="https://pbs.twimg.com/profile_banners/102550392/1431350067" TargetMode="External" /><Relationship Id="rId212" Type="http://schemas.openxmlformats.org/officeDocument/2006/relationships/hyperlink" Target="https://pbs.twimg.com/profile_banners/1876694372/1438901578" TargetMode="External" /><Relationship Id="rId213" Type="http://schemas.openxmlformats.org/officeDocument/2006/relationships/hyperlink" Target="https://pbs.twimg.com/profile_banners/1167605399492669441/1568042957" TargetMode="External" /><Relationship Id="rId214" Type="http://schemas.openxmlformats.org/officeDocument/2006/relationships/hyperlink" Target="https://pbs.twimg.com/profile_banners/2830254912/1569598811" TargetMode="External" /><Relationship Id="rId215" Type="http://schemas.openxmlformats.org/officeDocument/2006/relationships/hyperlink" Target="https://pbs.twimg.com/profile_banners/3343086345/1484692775" TargetMode="External" /><Relationship Id="rId216" Type="http://schemas.openxmlformats.org/officeDocument/2006/relationships/hyperlink" Target="https://pbs.twimg.com/profile_banners/67596477/1383854548" TargetMode="External" /><Relationship Id="rId217" Type="http://schemas.openxmlformats.org/officeDocument/2006/relationships/hyperlink" Target="https://pbs.twimg.com/profile_banners/78371959/1562167171" TargetMode="External" /><Relationship Id="rId218" Type="http://schemas.openxmlformats.org/officeDocument/2006/relationships/hyperlink" Target="https://pbs.twimg.com/profile_banners/577855296/1517973755" TargetMode="External" /><Relationship Id="rId219" Type="http://schemas.openxmlformats.org/officeDocument/2006/relationships/hyperlink" Target="https://pbs.twimg.com/profile_banners/6267962/1471368925" TargetMode="External" /><Relationship Id="rId220" Type="http://schemas.openxmlformats.org/officeDocument/2006/relationships/hyperlink" Target="https://pbs.twimg.com/profile_banners/38795975/1379811255" TargetMode="External" /><Relationship Id="rId221" Type="http://schemas.openxmlformats.org/officeDocument/2006/relationships/hyperlink" Target="https://pbs.twimg.com/profile_banners/890514472527253505/1547819344" TargetMode="External" /><Relationship Id="rId222" Type="http://schemas.openxmlformats.org/officeDocument/2006/relationships/hyperlink" Target="https://pbs.twimg.com/profile_banners/1076489196540448769/1567712618" TargetMode="External" /><Relationship Id="rId223" Type="http://schemas.openxmlformats.org/officeDocument/2006/relationships/hyperlink" Target="https://pbs.twimg.com/profile_banners/44917864/1441370529" TargetMode="External" /><Relationship Id="rId224" Type="http://schemas.openxmlformats.org/officeDocument/2006/relationships/hyperlink" Target="https://pbs.twimg.com/profile_banners/543826519/1448476218" TargetMode="External" /><Relationship Id="rId225" Type="http://schemas.openxmlformats.org/officeDocument/2006/relationships/hyperlink" Target="https://pbs.twimg.com/profile_banners/290165590/1532104696" TargetMode="External" /><Relationship Id="rId226" Type="http://schemas.openxmlformats.org/officeDocument/2006/relationships/hyperlink" Target="https://pbs.twimg.com/profile_banners/22191831/1401821693" TargetMode="External" /><Relationship Id="rId227" Type="http://schemas.openxmlformats.org/officeDocument/2006/relationships/hyperlink" Target="https://pbs.twimg.com/profile_banners/16578473/1566224077" TargetMode="External" /><Relationship Id="rId228" Type="http://schemas.openxmlformats.org/officeDocument/2006/relationships/hyperlink" Target="https://pbs.twimg.com/profile_banners/726134260248117249/1461959402" TargetMode="External" /><Relationship Id="rId229" Type="http://schemas.openxmlformats.org/officeDocument/2006/relationships/hyperlink" Target="https://pbs.twimg.com/profile_banners/842089527321755648/1489605580" TargetMode="External" /><Relationship Id="rId230" Type="http://schemas.openxmlformats.org/officeDocument/2006/relationships/hyperlink" Target="https://pbs.twimg.com/profile_banners/892403710059479042/1549635408" TargetMode="External" /><Relationship Id="rId231" Type="http://schemas.openxmlformats.org/officeDocument/2006/relationships/hyperlink" Target="https://pbs.twimg.com/profile_banners/41269799/1569617856" TargetMode="External" /><Relationship Id="rId232" Type="http://schemas.openxmlformats.org/officeDocument/2006/relationships/hyperlink" Target="https://pbs.twimg.com/profile_banners/19692276/1571335453" TargetMode="External" /><Relationship Id="rId233" Type="http://schemas.openxmlformats.org/officeDocument/2006/relationships/hyperlink" Target="https://pbs.twimg.com/profile_banners/10850192/1544454290" TargetMode="External" /><Relationship Id="rId234" Type="http://schemas.openxmlformats.org/officeDocument/2006/relationships/hyperlink" Target="https://pbs.twimg.com/profile_banners/1035665052110475265/1570745677" TargetMode="External" /><Relationship Id="rId235" Type="http://schemas.openxmlformats.org/officeDocument/2006/relationships/hyperlink" Target="https://pbs.twimg.com/profile_banners/815759221/1498499179" TargetMode="External" /><Relationship Id="rId236" Type="http://schemas.openxmlformats.org/officeDocument/2006/relationships/hyperlink" Target="https://pbs.twimg.com/profile_banners/3214516805/1482434871" TargetMode="External" /><Relationship Id="rId237" Type="http://schemas.openxmlformats.org/officeDocument/2006/relationships/hyperlink" Target="https://pbs.twimg.com/profile_banners/26443744/1436302504" TargetMode="External" /><Relationship Id="rId238" Type="http://schemas.openxmlformats.org/officeDocument/2006/relationships/hyperlink" Target="https://pbs.twimg.com/profile_banners/835653272/1502378868" TargetMode="External" /><Relationship Id="rId239" Type="http://schemas.openxmlformats.org/officeDocument/2006/relationships/hyperlink" Target="https://pbs.twimg.com/profile_banners/37687633/1569937770" TargetMode="External" /><Relationship Id="rId240" Type="http://schemas.openxmlformats.org/officeDocument/2006/relationships/hyperlink" Target="https://pbs.twimg.com/profile_banners/224853317/1494424231" TargetMode="External" /><Relationship Id="rId241" Type="http://schemas.openxmlformats.org/officeDocument/2006/relationships/hyperlink" Target="https://pbs.twimg.com/profile_banners/393562221/1514925049" TargetMode="External" /><Relationship Id="rId242" Type="http://schemas.openxmlformats.org/officeDocument/2006/relationships/hyperlink" Target="https://pbs.twimg.com/profile_banners/43920155/1454512326" TargetMode="External" /><Relationship Id="rId243" Type="http://schemas.openxmlformats.org/officeDocument/2006/relationships/hyperlink" Target="https://pbs.twimg.com/profile_banners/4860635361/1553101261" TargetMode="External" /><Relationship Id="rId244" Type="http://schemas.openxmlformats.org/officeDocument/2006/relationships/hyperlink" Target="https://pbs.twimg.com/profile_banners/1012111135/1556712008" TargetMode="External" /><Relationship Id="rId245" Type="http://schemas.openxmlformats.org/officeDocument/2006/relationships/hyperlink" Target="https://pbs.twimg.com/profile_banners/14706299/1559133619" TargetMode="External" /><Relationship Id="rId246" Type="http://schemas.openxmlformats.org/officeDocument/2006/relationships/hyperlink" Target="https://pbs.twimg.com/profile_banners/916648524/1398819776" TargetMode="External" /><Relationship Id="rId247" Type="http://schemas.openxmlformats.org/officeDocument/2006/relationships/hyperlink" Target="https://pbs.twimg.com/profile_banners/352686442/1507156518" TargetMode="External" /><Relationship Id="rId248" Type="http://schemas.openxmlformats.org/officeDocument/2006/relationships/hyperlink" Target="https://pbs.twimg.com/profile_banners/14861876/1565391619" TargetMode="External" /><Relationship Id="rId249" Type="http://schemas.openxmlformats.org/officeDocument/2006/relationships/hyperlink" Target="https://pbs.twimg.com/profile_banners/1047213397564043264/1555956867" TargetMode="External" /><Relationship Id="rId250" Type="http://schemas.openxmlformats.org/officeDocument/2006/relationships/hyperlink" Target="https://pbs.twimg.com/profile_banners/3963570502/1445941534" TargetMode="External" /><Relationship Id="rId251" Type="http://schemas.openxmlformats.org/officeDocument/2006/relationships/hyperlink" Target="https://pbs.twimg.com/profile_banners/36711678/1567685477" TargetMode="External" /><Relationship Id="rId252" Type="http://schemas.openxmlformats.org/officeDocument/2006/relationships/hyperlink" Target="https://pbs.twimg.com/profile_banners/169015850/1420454318" TargetMode="External" /><Relationship Id="rId253" Type="http://schemas.openxmlformats.org/officeDocument/2006/relationships/hyperlink" Target="https://pbs.twimg.com/profile_banners/2480951/1500401488" TargetMode="External" /><Relationship Id="rId254" Type="http://schemas.openxmlformats.org/officeDocument/2006/relationships/hyperlink" Target="https://pbs.twimg.com/profile_banners/52183156/1480262664" TargetMode="External" /><Relationship Id="rId255" Type="http://schemas.openxmlformats.org/officeDocument/2006/relationships/hyperlink" Target="https://pbs.twimg.com/profile_banners/1002345241242939392/1564960271" TargetMode="External" /><Relationship Id="rId256" Type="http://schemas.openxmlformats.org/officeDocument/2006/relationships/hyperlink" Target="https://pbs.twimg.com/profile_banners/64482503/1497895952" TargetMode="External" /><Relationship Id="rId257" Type="http://schemas.openxmlformats.org/officeDocument/2006/relationships/hyperlink" Target="https://pbs.twimg.com/profile_banners/882229106875670529/1499335533" TargetMode="External" /><Relationship Id="rId258" Type="http://schemas.openxmlformats.org/officeDocument/2006/relationships/hyperlink" Target="https://pbs.twimg.com/profile_banners/883145995/1561431251" TargetMode="External" /><Relationship Id="rId259" Type="http://schemas.openxmlformats.org/officeDocument/2006/relationships/hyperlink" Target="https://pbs.twimg.com/profile_banners/1995871/1561708382" TargetMode="External" /><Relationship Id="rId260" Type="http://schemas.openxmlformats.org/officeDocument/2006/relationships/hyperlink" Target="https://pbs.twimg.com/profile_banners/381417720/1449187659" TargetMode="External" /><Relationship Id="rId261" Type="http://schemas.openxmlformats.org/officeDocument/2006/relationships/hyperlink" Target="https://pbs.twimg.com/profile_banners/164706541/1401027931" TargetMode="External" /><Relationship Id="rId262" Type="http://schemas.openxmlformats.org/officeDocument/2006/relationships/hyperlink" Target="https://pbs.twimg.com/profile_banners/115523086/1463422550" TargetMode="External" /><Relationship Id="rId263" Type="http://schemas.openxmlformats.org/officeDocument/2006/relationships/hyperlink" Target="https://pbs.twimg.com/profile_banners/1115917760931008518/1555406074" TargetMode="External" /><Relationship Id="rId264" Type="http://schemas.openxmlformats.org/officeDocument/2006/relationships/hyperlink" Target="https://pbs.twimg.com/profile_banners/2858812331/1527679494" TargetMode="External" /><Relationship Id="rId265" Type="http://schemas.openxmlformats.org/officeDocument/2006/relationships/hyperlink" Target="https://pbs.twimg.com/profile_banners/1644485852/1570107677" TargetMode="External" /><Relationship Id="rId266" Type="http://schemas.openxmlformats.org/officeDocument/2006/relationships/hyperlink" Target="https://pbs.twimg.com/profile_banners/824998831443963906/1562704244" TargetMode="External" /><Relationship Id="rId267" Type="http://schemas.openxmlformats.org/officeDocument/2006/relationships/hyperlink" Target="https://pbs.twimg.com/profile_banners/971520124543995905/1549104514" TargetMode="External" /><Relationship Id="rId268" Type="http://schemas.openxmlformats.org/officeDocument/2006/relationships/hyperlink" Target="https://pbs.twimg.com/profile_banners/18538228/1559006186" TargetMode="External" /><Relationship Id="rId269" Type="http://schemas.openxmlformats.org/officeDocument/2006/relationships/hyperlink" Target="https://pbs.twimg.com/profile_banners/38746993/1466373653" TargetMode="External" /><Relationship Id="rId270" Type="http://schemas.openxmlformats.org/officeDocument/2006/relationships/hyperlink" Target="https://pbs.twimg.com/profile_banners/889347835803574272/1502361546" TargetMode="External" /><Relationship Id="rId271" Type="http://schemas.openxmlformats.org/officeDocument/2006/relationships/hyperlink" Target="https://pbs.twimg.com/profile_banners/66989330/1513352269" TargetMode="External" /><Relationship Id="rId272" Type="http://schemas.openxmlformats.org/officeDocument/2006/relationships/hyperlink" Target="https://pbs.twimg.com/profile_banners/1167524746755551232/1567633141" TargetMode="External" /><Relationship Id="rId273" Type="http://schemas.openxmlformats.org/officeDocument/2006/relationships/hyperlink" Target="https://pbs.twimg.com/profile_banners/939477757729427458/1519061715" TargetMode="External" /><Relationship Id="rId274" Type="http://schemas.openxmlformats.org/officeDocument/2006/relationships/hyperlink" Target="https://pbs.twimg.com/profile_banners/1400765198/1539929778" TargetMode="External" /><Relationship Id="rId275" Type="http://schemas.openxmlformats.org/officeDocument/2006/relationships/hyperlink" Target="https://pbs.twimg.com/profile_banners/1044833265440436225/1556804240" TargetMode="External" /><Relationship Id="rId276" Type="http://schemas.openxmlformats.org/officeDocument/2006/relationships/hyperlink" Target="https://pbs.twimg.com/profile_banners/1595882696/1373896630" TargetMode="External" /><Relationship Id="rId277" Type="http://schemas.openxmlformats.org/officeDocument/2006/relationships/hyperlink" Target="https://pbs.twimg.com/profile_banners/1637181/1550421432" TargetMode="External" /><Relationship Id="rId278" Type="http://schemas.openxmlformats.org/officeDocument/2006/relationships/hyperlink" Target="https://pbs.twimg.com/profile_banners/960940917791305730/1541519090" TargetMode="External" /><Relationship Id="rId279" Type="http://schemas.openxmlformats.org/officeDocument/2006/relationships/hyperlink" Target="https://pbs.twimg.com/profile_banners/187508852/1507754642" TargetMode="External" /><Relationship Id="rId280" Type="http://schemas.openxmlformats.org/officeDocument/2006/relationships/hyperlink" Target="https://pbs.twimg.com/profile_banners/34113439/1551198809" TargetMode="External" /><Relationship Id="rId281" Type="http://schemas.openxmlformats.org/officeDocument/2006/relationships/hyperlink" Target="https://pbs.twimg.com/profile_banners/16729309/1536531272" TargetMode="External" /><Relationship Id="rId282" Type="http://schemas.openxmlformats.org/officeDocument/2006/relationships/hyperlink" Target="https://pbs.twimg.com/profile_banners/1076158151442026497/1545934982" TargetMode="External" /><Relationship Id="rId283" Type="http://schemas.openxmlformats.org/officeDocument/2006/relationships/hyperlink" Target="https://pbs.twimg.com/profile_banners/2396505878/1558276005" TargetMode="External" /><Relationship Id="rId284" Type="http://schemas.openxmlformats.org/officeDocument/2006/relationships/hyperlink" Target="https://pbs.twimg.com/profile_banners/5721202/1399499176" TargetMode="External" /><Relationship Id="rId285" Type="http://schemas.openxmlformats.org/officeDocument/2006/relationships/hyperlink" Target="https://pbs.twimg.com/profile_banners/24135332/1570546082" TargetMode="External" /><Relationship Id="rId286" Type="http://schemas.openxmlformats.org/officeDocument/2006/relationships/hyperlink" Target="https://pbs.twimg.com/profile_banners/774909/1365273588" TargetMode="External" /><Relationship Id="rId287" Type="http://schemas.openxmlformats.org/officeDocument/2006/relationships/hyperlink" Target="https://pbs.twimg.com/profile_banners/7856542/1498223428" TargetMode="External" /><Relationship Id="rId288" Type="http://schemas.openxmlformats.org/officeDocument/2006/relationships/hyperlink" Target="https://pbs.twimg.com/profile_banners/590880796/1398269672" TargetMode="External" /><Relationship Id="rId289" Type="http://schemas.openxmlformats.org/officeDocument/2006/relationships/hyperlink" Target="https://pbs.twimg.com/profile_banners/21859847/1412377794" TargetMode="External" /><Relationship Id="rId290" Type="http://schemas.openxmlformats.org/officeDocument/2006/relationships/hyperlink" Target="https://pbs.twimg.com/profile_banners/590420265/1423352869" TargetMode="External" /><Relationship Id="rId291" Type="http://schemas.openxmlformats.org/officeDocument/2006/relationships/hyperlink" Target="https://pbs.twimg.com/profile_banners/15706834/1441137838" TargetMode="External" /><Relationship Id="rId292" Type="http://schemas.openxmlformats.org/officeDocument/2006/relationships/hyperlink" Target="https://pbs.twimg.com/profile_banners/14994363/1452956639" TargetMode="External" /><Relationship Id="rId293" Type="http://schemas.openxmlformats.org/officeDocument/2006/relationships/hyperlink" Target="https://pbs.twimg.com/profile_banners/72397855/1541788980" TargetMode="External" /><Relationship Id="rId294" Type="http://schemas.openxmlformats.org/officeDocument/2006/relationships/hyperlink" Target="https://pbs.twimg.com/profile_banners/2327689832/1452025283" TargetMode="External" /><Relationship Id="rId295" Type="http://schemas.openxmlformats.org/officeDocument/2006/relationships/hyperlink" Target="https://pbs.twimg.com/profile_banners/56951427/1398793466" TargetMode="External" /><Relationship Id="rId296" Type="http://schemas.openxmlformats.org/officeDocument/2006/relationships/hyperlink" Target="https://pbs.twimg.com/profile_banners/17835438/1563550903" TargetMode="External" /><Relationship Id="rId297" Type="http://schemas.openxmlformats.org/officeDocument/2006/relationships/hyperlink" Target="https://pbs.twimg.com/profile_banners/3023811/1564440776" TargetMode="External" /><Relationship Id="rId298" Type="http://schemas.openxmlformats.org/officeDocument/2006/relationships/hyperlink" Target="https://pbs.twimg.com/profile_banners/11299262/1556836133" TargetMode="External" /><Relationship Id="rId299" Type="http://schemas.openxmlformats.org/officeDocument/2006/relationships/hyperlink" Target="https://pbs.twimg.com/profile_banners/2970013677/1565040568" TargetMode="External" /><Relationship Id="rId300" Type="http://schemas.openxmlformats.org/officeDocument/2006/relationships/hyperlink" Target="https://pbs.twimg.com/profile_banners/169254695/1406169693" TargetMode="External" /><Relationship Id="rId301" Type="http://schemas.openxmlformats.org/officeDocument/2006/relationships/hyperlink" Target="https://pbs.twimg.com/profile_banners/209634483/1507214510" TargetMode="External" /><Relationship Id="rId302" Type="http://schemas.openxmlformats.org/officeDocument/2006/relationships/hyperlink" Target="https://pbs.twimg.com/profile_banners/59889953/1567953506" TargetMode="External" /><Relationship Id="rId303" Type="http://schemas.openxmlformats.org/officeDocument/2006/relationships/hyperlink" Target="https://pbs.twimg.com/profile_banners/53370835/1541865788" TargetMode="External" /><Relationship Id="rId304" Type="http://schemas.openxmlformats.org/officeDocument/2006/relationships/hyperlink" Target="https://pbs.twimg.com/profile_banners/169449441/1568217294" TargetMode="External" /><Relationship Id="rId305" Type="http://schemas.openxmlformats.org/officeDocument/2006/relationships/hyperlink" Target="https://pbs.twimg.com/profile_banners/401259045/1570091154" TargetMode="External" /><Relationship Id="rId306" Type="http://schemas.openxmlformats.org/officeDocument/2006/relationships/hyperlink" Target="https://pbs.twimg.com/profile_banners/2194139698/1554216542" TargetMode="External" /><Relationship Id="rId307" Type="http://schemas.openxmlformats.org/officeDocument/2006/relationships/hyperlink" Target="https://pbs.twimg.com/profile_banners/1683028742/1509816106" TargetMode="External" /><Relationship Id="rId308" Type="http://schemas.openxmlformats.org/officeDocument/2006/relationships/hyperlink" Target="https://pbs.twimg.com/profile_banners/57009086/1546510076" TargetMode="External" /><Relationship Id="rId309" Type="http://schemas.openxmlformats.org/officeDocument/2006/relationships/hyperlink" Target="https://pbs.twimg.com/profile_banners/2425151/1506715336" TargetMode="External" /><Relationship Id="rId310" Type="http://schemas.openxmlformats.org/officeDocument/2006/relationships/hyperlink" Target="https://pbs.twimg.com/profile_banners/14139811/1557329917" TargetMode="External" /><Relationship Id="rId311" Type="http://schemas.openxmlformats.org/officeDocument/2006/relationships/hyperlink" Target="https://pbs.twimg.com/profile_banners/2411373284/1561411915" TargetMode="External" /><Relationship Id="rId312" Type="http://schemas.openxmlformats.org/officeDocument/2006/relationships/hyperlink" Target="https://pbs.twimg.com/profile_banners/1096179054/1556846237" TargetMode="External" /><Relationship Id="rId313" Type="http://schemas.openxmlformats.org/officeDocument/2006/relationships/hyperlink" Target="https://pbs.twimg.com/profile_banners/895567823862243328/1562279312" TargetMode="External" /><Relationship Id="rId314" Type="http://schemas.openxmlformats.org/officeDocument/2006/relationships/hyperlink" Target="https://pbs.twimg.com/profile_banners/107576174/1565143107" TargetMode="External" /><Relationship Id="rId315" Type="http://schemas.openxmlformats.org/officeDocument/2006/relationships/hyperlink" Target="https://pbs.twimg.com/profile_banners/1054538439826309120/1546272166" TargetMode="External" /><Relationship Id="rId316" Type="http://schemas.openxmlformats.org/officeDocument/2006/relationships/hyperlink" Target="https://pbs.twimg.com/profile_banners/167425934/1420832760" TargetMode="External" /><Relationship Id="rId317" Type="http://schemas.openxmlformats.org/officeDocument/2006/relationships/hyperlink" Target="https://pbs.twimg.com/profile_banners/36488962/1532460725" TargetMode="External" /><Relationship Id="rId318" Type="http://schemas.openxmlformats.org/officeDocument/2006/relationships/hyperlink" Target="https://pbs.twimg.com/profile_banners/785306352/1509356526" TargetMode="External" /><Relationship Id="rId319" Type="http://schemas.openxmlformats.org/officeDocument/2006/relationships/hyperlink" Target="https://pbs.twimg.com/profile_banners/364511203/1470055732" TargetMode="External" /><Relationship Id="rId320" Type="http://schemas.openxmlformats.org/officeDocument/2006/relationships/hyperlink" Target="https://pbs.twimg.com/profile_banners/74205807/1564433305" TargetMode="External" /><Relationship Id="rId321" Type="http://schemas.openxmlformats.org/officeDocument/2006/relationships/hyperlink" Target="https://pbs.twimg.com/profile_banners/331843198/1554981094" TargetMode="External" /><Relationship Id="rId322" Type="http://schemas.openxmlformats.org/officeDocument/2006/relationships/hyperlink" Target="https://pbs.twimg.com/profile_banners/374702263/1522710718" TargetMode="External" /><Relationship Id="rId323" Type="http://schemas.openxmlformats.org/officeDocument/2006/relationships/hyperlink" Target="https://pbs.twimg.com/profile_banners/828282710091300864/1486340649" TargetMode="External" /><Relationship Id="rId324" Type="http://schemas.openxmlformats.org/officeDocument/2006/relationships/hyperlink" Target="https://pbs.twimg.com/profile_banners/887408872499138561/1515941278" TargetMode="External" /><Relationship Id="rId325" Type="http://schemas.openxmlformats.org/officeDocument/2006/relationships/hyperlink" Target="https://pbs.twimg.com/profile_banners/3087751372/1474385919" TargetMode="External" /><Relationship Id="rId326" Type="http://schemas.openxmlformats.org/officeDocument/2006/relationships/hyperlink" Target="https://pbs.twimg.com/profile_banners/962301/1550511669" TargetMode="External" /><Relationship Id="rId327" Type="http://schemas.openxmlformats.org/officeDocument/2006/relationships/hyperlink" Target="https://pbs.twimg.com/profile_banners/13448172/1495678704" TargetMode="External" /><Relationship Id="rId328" Type="http://schemas.openxmlformats.org/officeDocument/2006/relationships/hyperlink" Target="https://pbs.twimg.com/profile_banners/2463634590/1495785326" TargetMode="External" /><Relationship Id="rId329" Type="http://schemas.openxmlformats.org/officeDocument/2006/relationships/hyperlink" Target="https://pbs.twimg.com/profile_banners/211123475/1567144760" TargetMode="External" /><Relationship Id="rId330" Type="http://schemas.openxmlformats.org/officeDocument/2006/relationships/hyperlink" Target="https://pbs.twimg.com/profile_banners/2375413664/1569593598" TargetMode="External" /><Relationship Id="rId331" Type="http://schemas.openxmlformats.org/officeDocument/2006/relationships/hyperlink" Target="https://pbs.twimg.com/profile_banners/337736866/1537694891" TargetMode="External" /><Relationship Id="rId332" Type="http://schemas.openxmlformats.org/officeDocument/2006/relationships/hyperlink" Target="https://pbs.twimg.com/profile_banners/150775733/1508169268" TargetMode="External" /><Relationship Id="rId333" Type="http://schemas.openxmlformats.org/officeDocument/2006/relationships/hyperlink" Target="https://pbs.twimg.com/profile_banners/24919226/1486374711" TargetMode="External" /><Relationship Id="rId334" Type="http://schemas.openxmlformats.org/officeDocument/2006/relationships/hyperlink" Target="https://pbs.twimg.com/profile_banners/1024095475/1565086757" TargetMode="External" /><Relationship Id="rId335" Type="http://schemas.openxmlformats.org/officeDocument/2006/relationships/hyperlink" Target="https://pbs.twimg.com/profile_banners/96602314/1554734989" TargetMode="External" /><Relationship Id="rId336" Type="http://schemas.openxmlformats.org/officeDocument/2006/relationships/hyperlink" Target="https://pbs.twimg.com/profile_banners/14946200/1430431587" TargetMode="External" /><Relationship Id="rId337" Type="http://schemas.openxmlformats.org/officeDocument/2006/relationships/hyperlink" Target="https://pbs.twimg.com/profile_banners/14860076/1564119635" TargetMode="External" /><Relationship Id="rId338" Type="http://schemas.openxmlformats.org/officeDocument/2006/relationships/hyperlink" Target="https://pbs.twimg.com/profile_banners/2162201/1556694650" TargetMode="External" /><Relationship Id="rId339" Type="http://schemas.openxmlformats.org/officeDocument/2006/relationships/hyperlink" Target="https://pbs.twimg.com/profile_banners/1140507684/1564061694" TargetMode="External" /><Relationship Id="rId340" Type="http://schemas.openxmlformats.org/officeDocument/2006/relationships/hyperlink" Target="https://pbs.twimg.com/profile_banners/13790232/1560810042" TargetMode="External" /><Relationship Id="rId341" Type="http://schemas.openxmlformats.org/officeDocument/2006/relationships/hyperlink" Target="https://pbs.twimg.com/profile_banners/10334822/1443642500" TargetMode="External" /><Relationship Id="rId342" Type="http://schemas.openxmlformats.org/officeDocument/2006/relationships/hyperlink" Target="https://pbs.twimg.com/profile_banners/726949094/1422381671" TargetMode="External" /><Relationship Id="rId343" Type="http://schemas.openxmlformats.org/officeDocument/2006/relationships/hyperlink" Target="https://pbs.twimg.com/profile_banners/479659166/1361936403" TargetMode="External" /><Relationship Id="rId344" Type="http://schemas.openxmlformats.org/officeDocument/2006/relationships/hyperlink" Target="https://pbs.twimg.com/profile_banners/1070364368683065344/1544033126" TargetMode="External" /><Relationship Id="rId345" Type="http://schemas.openxmlformats.org/officeDocument/2006/relationships/hyperlink" Target="https://pbs.twimg.com/profile_banners/522397107/1507577943" TargetMode="External" /><Relationship Id="rId346" Type="http://schemas.openxmlformats.org/officeDocument/2006/relationships/hyperlink" Target="https://pbs.twimg.com/profile_banners/3314775459/1568298444" TargetMode="External" /><Relationship Id="rId347" Type="http://schemas.openxmlformats.org/officeDocument/2006/relationships/hyperlink" Target="https://pbs.twimg.com/profile_banners/131820370/1555522853" TargetMode="External" /><Relationship Id="rId348" Type="http://schemas.openxmlformats.org/officeDocument/2006/relationships/hyperlink" Target="https://pbs.twimg.com/profile_banners/990708696610103296/1569698472" TargetMode="External" /><Relationship Id="rId349" Type="http://schemas.openxmlformats.org/officeDocument/2006/relationships/hyperlink" Target="https://pbs.twimg.com/profile_banners/1121145183586930695/1556138339" TargetMode="External" /><Relationship Id="rId350" Type="http://schemas.openxmlformats.org/officeDocument/2006/relationships/hyperlink" Target="https://pbs.twimg.com/profile_banners/74543/1402295585" TargetMode="External" /><Relationship Id="rId351" Type="http://schemas.openxmlformats.org/officeDocument/2006/relationships/hyperlink" Target="https://pbs.twimg.com/profile_banners/425510058/1539184776" TargetMode="External" /><Relationship Id="rId352" Type="http://schemas.openxmlformats.org/officeDocument/2006/relationships/hyperlink" Target="https://pbs.twimg.com/profile_banners/15284345/1553256026" TargetMode="External" /><Relationship Id="rId353" Type="http://schemas.openxmlformats.org/officeDocument/2006/relationships/hyperlink" Target="https://pbs.twimg.com/profile_banners/3374431174/1528885225" TargetMode="External" /><Relationship Id="rId354" Type="http://schemas.openxmlformats.org/officeDocument/2006/relationships/hyperlink" Target="https://pbs.twimg.com/profile_banners/882259496/1528067938" TargetMode="External" /><Relationship Id="rId355" Type="http://schemas.openxmlformats.org/officeDocument/2006/relationships/hyperlink" Target="https://pbs.twimg.com/profile_banners/21701757/1571055201" TargetMode="External" /><Relationship Id="rId356" Type="http://schemas.openxmlformats.org/officeDocument/2006/relationships/hyperlink" Target="https://pbs.twimg.com/profile_banners/15815532/1562484521" TargetMode="External" /><Relationship Id="rId357" Type="http://schemas.openxmlformats.org/officeDocument/2006/relationships/hyperlink" Target="https://pbs.twimg.com/profile_banners/21303638/1459730007" TargetMode="External" /><Relationship Id="rId358" Type="http://schemas.openxmlformats.org/officeDocument/2006/relationships/hyperlink" Target="https://pbs.twimg.com/profile_banners/19519071/1509978083" TargetMode="External" /><Relationship Id="rId359" Type="http://schemas.openxmlformats.org/officeDocument/2006/relationships/hyperlink" Target="https://pbs.twimg.com/profile_banners/598921658/1554484230" TargetMode="External" /><Relationship Id="rId360" Type="http://schemas.openxmlformats.org/officeDocument/2006/relationships/hyperlink" Target="https://pbs.twimg.com/profile_banners/2811797779/1560505003" TargetMode="External" /><Relationship Id="rId361" Type="http://schemas.openxmlformats.org/officeDocument/2006/relationships/hyperlink" Target="https://pbs.twimg.com/profile_banners/970207298/1565529691" TargetMode="External" /><Relationship Id="rId362" Type="http://schemas.openxmlformats.org/officeDocument/2006/relationships/hyperlink" Target="https://pbs.twimg.com/profile_banners/357606935/1549675771" TargetMode="External" /><Relationship Id="rId363" Type="http://schemas.openxmlformats.org/officeDocument/2006/relationships/hyperlink" Target="https://pbs.twimg.com/profile_banners/43910797/1397501269" TargetMode="External" /><Relationship Id="rId364" Type="http://schemas.openxmlformats.org/officeDocument/2006/relationships/hyperlink" Target="https://pbs.twimg.com/profile_banners/815733290955112448/1522072475"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pbs.twimg.com/profile_background_images/884986720/814e76f5ec1db7c0d70a90113f98407c.jpe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4/bg.gif" TargetMode="External" /><Relationship Id="rId378" Type="http://schemas.openxmlformats.org/officeDocument/2006/relationships/hyperlink" Target="http://abs.twimg.com/images/themes/theme17/bg.gif" TargetMode="External" /><Relationship Id="rId379" Type="http://schemas.openxmlformats.org/officeDocument/2006/relationships/hyperlink" Target="http://abs.twimg.com/images/themes/theme14/bg.gif" TargetMode="External" /><Relationship Id="rId380" Type="http://schemas.openxmlformats.org/officeDocument/2006/relationships/hyperlink" Target="http://abs.twimg.com/images/themes/theme13/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3/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3/bg.gif"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3/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6/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5/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6/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background_images/443866283604324352/SeGw9Die.jpeg" TargetMode="External" /><Relationship Id="rId424" Type="http://schemas.openxmlformats.org/officeDocument/2006/relationships/hyperlink" Target="http://pbs.twimg.com/profile_background_images/592763036449968128/jwcW6MWW.jpg" TargetMode="External" /><Relationship Id="rId425" Type="http://schemas.openxmlformats.org/officeDocument/2006/relationships/hyperlink" Target="http://pbs.twimg.com/profile_background_images/618523337010995200/PlyJo4AR.png" TargetMode="External" /><Relationship Id="rId426" Type="http://schemas.openxmlformats.org/officeDocument/2006/relationships/hyperlink" Target="http://abs.twimg.com/images/themes/theme15/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pbs.twimg.com/profile_background_images/84394139/TwitterBackground.jpg" TargetMode="External" /><Relationship Id="rId431" Type="http://schemas.openxmlformats.org/officeDocument/2006/relationships/hyperlink" Target="http://abs.twimg.com/images/themes/theme1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pbs.twimg.com/profile_background_images/345676818/tumblr_bg.jpg" TargetMode="External" /><Relationship Id="rId440" Type="http://schemas.openxmlformats.org/officeDocument/2006/relationships/hyperlink" Target="http://pbs.twimg.com/profile_background_images/200250173/nyc-subway-map1.jp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7/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8/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7/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4/bg.gif" TargetMode="External" /><Relationship Id="rId462" Type="http://schemas.openxmlformats.org/officeDocument/2006/relationships/hyperlink" Target="http://abs.twimg.com/images/themes/theme15/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6/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3/bg.gif"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2/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5/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5/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9/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4/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9/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5/bg.gif" TargetMode="External" /><Relationship Id="rId496" Type="http://schemas.openxmlformats.org/officeDocument/2006/relationships/hyperlink" Target="http://abs.twimg.com/images/themes/theme9/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1/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8/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5/bg.png" TargetMode="External" /><Relationship Id="rId509" Type="http://schemas.openxmlformats.org/officeDocument/2006/relationships/hyperlink" Target="http://abs.twimg.com/images/themes/theme5/bg.gif" TargetMode="External" /><Relationship Id="rId510" Type="http://schemas.openxmlformats.org/officeDocument/2006/relationships/hyperlink" Target="http://abs.twimg.com/images/themes/theme9/bg.gif" TargetMode="External" /><Relationship Id="rId511" Type="http://schemas.openxmlformats.org/officeDocument/2006/relationships/hyperlink" Target="http://abs.twimg.com/images/themes/theme14/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2/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4/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2/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8/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5/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9/bg.gif"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3/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9/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8/bg.gif"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4/bg.gif"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pbs.twimg.com/profile_images/1176010235271667713/mZBUNVj1_normal.jpg" TargetMode="External" /><Relationship Id="rId559" Type="http://schemas.openxmlformats.org/officeDocument/2006/relationships/hyperlink" Target="http://pbs.twimg.com/profile_images/610875890667520000/r55dbhqC_normal.jpg" TargetMode="External" /><Relationship Id="rId560" Type="http://schemas.openxmlformats.org/officeDocument/2006/relationships/hyperlink" Target="http://pbs.twimg.com/profile_images/970386174861815808/aaCvzJuU_normal.jpg" TargetMode="External" /><Relationship Id="rId561" Type="http://schemas.openxmlformats.org/officeDocument/2006/relationships/hyperlink" Target="http://pbs.twimg.com/profile_images/1167006036982673413/aIRbRNrq_normal.jpg" TargetMode="External" /><Relationship Id="rId562" Type="http://schemas.openxmlformats.org/officeDocument/2006/relationships/hyperlink" Target="http://pbs.twimg.com/profile_images/977654206634053634/yRG58SH1_normal.jpg" TargetMode="External" /><Relationship Id="rId563" Type="http://schemas.openxmlformats.org/officeDocument/2006/relationships/hyperlink" Target="http://pbs.twimg.com/profile_images/1128416750511579136/H56JvqGL_normal.png" TargetMode="External" /><Relationship Id="rId564" Type="http://schemas.openxmlformats.org/officeDocument/2006/relationships/hyperlink" Target="http://pbs.twimg.com/profile_images/786508526701178880/VE03GmSS_normal.jpg" TargetMode="External" /><Relationship Id="rId565" Type="http://schemas.openxmlformats.org/officeDocument/2006/relationships/hyperlink" Target="http://pbs.twimg.com/profile_images/433548931234942976/EejFQF0z_normal.jpeg" TargetMode="External" /><Relationship Id="rId566" Type="http://schemas.openxmlformats.org/officeDocument/2006/relationships/hyperlink" Target="http://pbs.twimg.com/profile_images/1098119116551061504/ksqc5hUb_normal.jpg" TargetMode="External" /><Relationship Id="rId567" Type="http://schemas.openxmlformats.org/officeDocument/2006/relationships/hyperlink" Target="http://pbs.twimg.com/profile_images/1152158926227550208/A-D60NJx_normal.jpg" TargetMode="External" /><Relationship Id="rId568" Type="http://schemas.openxmlformats.org/officeDocument/2006/relationships/hyperlink" Target="http://pbs.twimg.com/profile_images/1219867613/Foto_Cato_Pixagogone_normal.jpg" TargetMode="External" /><Relationship Id="rId569" Type="http://schemas.openxmlformats.org/officeDocument/2006/relationships/hyperlink" Target="http://pbs.twimg.com/profile_images/881804457964699649/7Dm9pbIE_normal.jpg" TargetMode="External" /><Relationship Id="rId570" Type="http://schemas.openxmlformats.org/officeDocument/2006/relationships/hyperlink" Target="http://pbs.twimg.com/profile_images/1150412571452854277/quE0FB_f_normal.png" TargetMode="External" /><Relationship Id="rId571" Type="http://schemas.openxmlformats.org/officeDocument/2006/relationships/hyperlink" Target="http://pbs.twimg.com/profile_images/1175878640460029955/zkM3erw8_normal.jpg" TargetMode="External" /><Relationship Id="rId572" Type="http://schemas.openxmlformats.org/officeDocument/2006/relationships/hyperlink" Target="http://pbs.twimg.com/profile_images/1042029415482511360/M-f3-yEx_normal.jpg" TargetMode="External" /><Relationship Id="rId573" Type="http://schemas.openxmlformats.org/officeDocument/2006/relationships/hyperlink" Target="http://pbs.twimg.com/profile_images/1143124806574989312/tdv5OBXq_normal.jpg" TargetMode="External" /><Relationship Id="rId574" Type="http://schemas.openxmlformats.org/officeDocument/2006/relationships/hyperlink" Target="http://pbs.twimg.com/profile_images/1122643458408235008/5yTcrgMR_normal.jpg" TargetMode="External" /><Relationship Id="rId575" Type="http://schemas.openxmlformats.org/officeDocument/2006/relationships/hyperlink" Target="http://pbs.twimg.com/profile_images/1159534590295453697/HNQIPuXL_normal.jpg" TargetMode="External" /><Relationship Id="rId576" Type="http://schemas.openxmlformats.org/officeDocument/2006/relationships/hyperlink" Target="http://pbs.twimg.com/profile_images/962007139366584321/iwl_c60H_normal.jpg" TargetMode="External" /><Relationship Id="rId577" Type="http://schemas.openxmlformats.org/officeDocument/2006/relationships/hyperlink" Target="http://pbs.twimg.com/profile_images/1001802235368673280/pZ5LzIRs_normal.jpg" TargetMode="External" /><Relationship Id="rId578" Type="http://schemas.openxmlformats.org/officeDocument/2006/relationships/hyperlink" Target="http://pbs.twimg.com/profile_images/1011195897055760384/a2kSuXdc_normal.jpg" TargetMode="External" /><Relationship Id="rId579" Type="http://schemas.openxmlformats.org/officeDocument/2006/relationships/hyperlink" Target="http://pbs.twimg.com/profile_images/975723174288609280/IB9G0M_K_normal.jpg" TargetMode="External" /><Relationship Id="rId580" Type="http://schemas.openxmlformats.org/officeDocument/2006/relationships/hyperlink" Target="http://pbs.twimg.com/profile_images/2240716764/MargretheVestager_171_px_normal.jpg" TargetMode="External" /><Relationship Id="rId581" Type="http://schemas.openxmlformats.org/officeDocument/2006/relationships/hyperlink" Target="http://pbs.twimg.com/profile_images/994485415120900096/d2HrcJJy_normal.jpg" TargetMode="External" /><Relationship Id="rId582" Type="http://schemas.openxmlformats.org/officeDocument/2006/relationships/hyperlink" Target="http://pbs.twimg.com/profile_images/1178268177362538496/SbbfBH3K_normal.jpg" TargetMode="External" /><Relationship Id="rId583" Type="http://schemas.openxmlformats.org/officeDocument/2006/relationships/hyperlink" Target="http://pbs.twimg.com/profile_images/1124738112993792000/KtZATleF_normal.jpg" TargetMode="External" /><Relationship Id="rId584" Type="http://schemas.openxmlformats.org/officeDocument/2006/relationships/hyperlink" Target="http://pbs.twimg.com/profile_images/1152945412275429377/__cBS4A9_normal.jpg" TargetMode="External" /><Relationship Id="rId585" Type="http://schemas.openxmlformats.org/officeDocument/2006/relationships/hyperlink" Target="http://pbs.twimg.com/profile_images/1112643494710034432/oXMQS6HI_normal.png" TargetMode="External" /><Relationship Id="rId586" Type="http://schemas.openxmlformats.org/officeDocument/2006/relationships/hyperlink" Target="http://pbs.twimg.com/profile_images/1050375488974278657/FAQUJuNR_normal.jpg" TargetMode="External" /><Relationship Id="rId587" Type="http://schemas.openxmlformats.org/officeDocument/2006/relationships/hyperlink" Target="http://pbs.twimg.com/profile_images/1085569645850083329/f0rX4VHg_normal.jpg" TargetMode="External" /><Relationship Id="rId588" Type="http://schemas.openxmlformats.org/officeDocument/2006/relationships/hyperlink" Target="http://pbs.twimg.com/profile_images/875623732735168512/m4-emqZ9_normal.jpg" TargetMode="External" /><Relationship Id="rId589" Type="http://schemas.openxmlformats.org/officeDocument/2006/relationships/hyperlink" Target="http://pbs.twimg.com/profile_images/1153698365839945729/sXH9CRje_normal.jpg" TargetMode="External" /><Relationship Id="rId590" Type="http://schemas.openxmlformats.org/officeDocument/2006/relationships/hyperlink" Target="http://pbs.twimg.com/profile_images/1151477036545925121/sUDOL-vE_normal.png" TargetMode="External" /><Relationship Id="rId591" Type="http://schemas.openxmlformats.org/officeDocument/2006/relationships/hyperlink" Target="http://pbs.twimg.com/profile_images/275580329/NG_Bushes_short_normal.jpg" TargetMode="External" /><Relationship Id="rId592" Type="http://schemas.openxmlformats.org/officeDocument/2006/relationships/hyperlink" Target="http://pbs.twimg.com/profile_images/134095945/fishkin2_normal.GIF" TargetMode="External" /><Relationship Id="rId593" Type="http://schemas.openxmlformats.org/officeDocument/2006/relationships/hyperlink" Target="http://pbs.twimg.com/profile_images/1389934090/g1000-twitter-avatar2_normal.png" TargetMode="External" /><Relationship Id="rId594" Type="http://schemas.openxmlformats.org/officeDocument/2006/relationships/hyperlink" Target="http://pbs.twimg.com/profile_images/1083175184717230086/Ts8Toye3_normal.jpg" TargetMode="External" /><Relationship Id="rId595" Type="http://schemas.openxmlformats.org/officeDocument/2006/relationships/hyperlink" Target="http://pbs.twimg.com/profile_images/1030424752790429696/4MgKFqVT_normal.jpg" TargetMode="External" /><Relationship Id="rId596" Type="http://schemas.openxmlformats.org/officeDocument/2006/relationships/hyperlink" Target="http://pbs.twimg.com/profile_images/1389953516/vanreybrouck_david2010_klein_normal.jpg" TargetMode="External" /><Relationship Id="rId597" Type="http://schemas.openxmlformats.org/officeDocument/2006/relationships/hyperlink" Target="http://pbs.twimg.com/profile_images/378800000579864474/1024ab412e8de6688f461be2d892376d_normal.jpeg" TargetMode="External" /><Relationship Id="rId598" Type="http://schemas.openxmlformats.org/officeDocument/2006/relationships/hyperlink" Target="http://pbs.twimg.com/profile_images/1111804604583305216/EQ35Ips2_normal.jpg" TargetMode="External" /><Relationship Id="rId599" Type="http://schemas.openxmlformats.org/officeDocument/2006/relationships/hyperlink" Target="http://pbs.twimg.com/profile_images/1162374196388720640/f1jSdTAr_normal.png" TargetMode="External" /><Relationship Id="rId600" Type="http://schemas.openxmlformats.org/officeDocument/2006/relationships/hyperlink" Target="http://pbs.twimg.com/profile_images/609360532378796032/CiXFeY2O_normal.jpg" TargetMode="External" /><Relationship Id="rId601" Type="http://schemas.openxmlformats.org/officeDocument/2006/relationships/hyperlink" Target="http://pbs.twimg.com/profile_images/430795171593080832/_HY8TXhc_normal.png" TargetMode="External" /><Relationship Id="rId602" Type="http://schemas.openxmlformats.org/officeDocument/2006/relationships/hyperlink" Target="http://pbs.twimg.com/profile_images/1171163967542255616/LLBB-OwO_normal.png" TargetMode="External" /><Relationship Id="rId603" Type="http://schemas.openxmlformats.org/officeDocument/2006/relationships/hyperlink" Target="http://pbs.twimg.com/profile_images/530450919695978496/r8V3K8wc_normal.png" TargetMode="External" /><Relationship Id="rId604" Type="http://schemas.openxmlformats.org/officeDocument/2006/relationships/hyperlink" Target="http://pbs.twimg.com/profile_images/613457895011786752/OT_O8TQW_normal.jpg" TargetMode="External" /><Relationship Id="rId605" Type="http://schemas.openxmlformats.org/officeDocument/2006/relationships/hyperlink" Target="http://pbs.twimg.com/profile_images/964643414078885888/L4Fkh0TK_normal.jpg" TargetMode="External" /><Relationship Id="rId606" Type="http://schemas.openxmlformats.org/officeDocument/2006/relationships/hyperlink" Target="http://pbs.twimg.com/profile_images/978276985360306179/AB2WReNw_normal.jpg" TargetMode="External" /><Relationship Id="rId607" Type="http://schemas.openxmlformats.org/officeDocument/2006/relationships/hyperlink" Target="http://pbs.twimg.com/profile_images/961076045465047040/C6TrvXpn_normal.jpg" TargetMode="External" /><Relationship Id="rId608" Type="http://schemas.openxmlformats.org/officeDocument/2006/relationships/hyperlink" Target="http://pbs.twimg.com/profile_images/1147598996321517568/qUGhzpiq_normal.jpg" TargetMode="External" /><Relationship Id="rId609" Type="http://schemas.openxmlformats.org/officeDocument/2006/relationships/hyperlink" Target="http://pbs.twimg.com/profile_images/531650871533117440/zHSKbNRU_normal.png" TargetMode="External" /><Relationship Id="rId610" Type="http://schemas.openxmlformats.org/officeDocument/2006/relationships/hyperlink" Target="http://pbs.twimg.com/profile_images/204029103/flammarion_man_normal.jpg" TargetMode="External" /><Relationship Id="rId611" Type="http://schemas.openxmlformats.org/officeDocument/2006/relationships/hyperlink" Target="http://pbs.twimg.com/profile_images/3443473020/05854647f55c2fcb6fe286c0d2b63318_normal.jpeg" TargetMode="External" /><Relationship Id="rId612" Type="http://schemas.openxmlformats.org/officeDocument/2006/relationships/hyperlink" Target="http://pbs.twimg.com/profile_images/1155404019931553793/ef_rDfkI_normal.jpg" TargetMode="External" /><Relationship Id="rId613" Type="http://schemas.openxmlformats.org/officeDocument/2006/relationships/hyperlink" Target="http://pbs.twimg.com/profile_images/1173005950678159360/ABF6rHRt_normal.jpg" TargetMode="External" /><Relationship Id="rId614" Type="http://schemas.openxmlformats.org/officeDocument/2006/relationships/hyperlink" Target="http://pbs.twimg.com/profile_images/730124272803450880/M-iJyCLy_normal.jpg" TargetMode="External" /><Relationship Id="rId615" Type="http://schemas.openxmlformats.org/officeDocument/2006/relationships/hyperlink" Target="http://pbs.twimg.com/profile_images/585671662823219201/IhkjGzyU_normal.jpg" TargetMode="External" /><Relationship Id="rId616" Type="http://schemas.openxmlformats.org/officeDocument/2006/relationships/hyperlink" Target="http://abs.twimg.com/sticky/default_profile_images/default_profile_5_normal.png" TargetMode="External" /><Relationship Id="rId617" Type="http://schemas.openxmlformats.org/officeDocument/2006/relationships/hyperlink" Target="http://pbs.twimg.com/profile_images/1332176196/SEMA_Association_logo_normal.jpg" TargetMode="External" /><Relationship Id="rId618" Type="http://schemas.openxmlformats.org/officeDocument/2006/relationships/hyperlink" Target="http://pbs.twimg.com/profile_images/453689286978596866/AcrYLgVZ_normal.jpeg" TargetMode="External" /><Relationship Id="rId619" Type="http://schemas.openxmlformats.org/officeDocument/2006/relationships/hyperlink" Target="http://pbs.twimg.com/profile_images/1145678028275683328/C6P4zgzq_normal.png" TargetMode="External" /><Relationship Id="rId620" Type="http://schemas.openxmlformats.org/officeDocument/2006/relationships/hyperlink" Target="http://pbs.twimg.com/profile_images/726137966314168320/nMKplr9h_normal.jpg" TargetMode="External" /><Relationship Id="rId621" Type="http://schemas.openxmlformats.org/officeDocument/2006/relationships/hyperlink" Target="http://pbs.twimg.com/profile_images/842093026218401792/DYMBkBvV_normal.jpg" TargetMode="External" /><Relationship Id="rId622" Type="http://schemas.openxmlformats.org/officeDocument/2006/relationships/hyperlink" Target="http://pbs.twimg.com/profile_images/963051357597990914/OdyH_Ctj_normal.jpg" TargetMode="External" /><Relationship Id="rId623" Type="http://schemas.openxmlformats.org/officeDocument/2006/relationships/hyperlink" Target="http://pbs.twimg.com/profile_images/823577512919715840/8AyZQRxp_normal.jpg" TargetMode="External" /><Relationship Id="rId624" Type="http://schemas.openxmlformats.org/officeDocument/2006/relationships/hyperlink" Target="http://pbs.twimg.com/profile_images/686560464147492864/hRYyPDwS_normal.jpg" TargetMode="External" /><Relationship Id="rId625" Type="http://schemas.openxmlformats.org/officeDocument/2006/relationships/hyperlink" Target="http://pbs.twimg.com/profile_images/1128385203687383040/gkrotM7N_normal.png" TargetMode="External" /><Relationship Id="rId626" Type="http://schemas.openxmlformats.org/officeDocument/2006/relationships/hyperlink" Target="http://pbs.twimg.com/profile_images/1146524244878057472/5CF4D1Lz_normal.png" TargetMode="External" /><Relationship Id="rId627" Type="http://schemas.openxmlformats.org/officeDocument/2006/relationships/hyperlink" Target="http://pbs.twimg.com/profile_images/688086947378507776/uzt9m8JX_normal.jpg" TargetMode="External" /><Relationship Id="rId628" Type="http://schemas.openxmlformats.org/officeDocument/2006/relationships/hyperlink" Target="http://pbs.twimg.com/profile_images/592761905476980736/p4yEQ5l6_normal.jpg" TargetMode="External" /><Relationship Id="rId629" Type="http://schemas.openxmlformats.org/officeDocument/2006/relationships/hyperlink" Target="http://pbs.twimg.com/profile_images/513051119052808192/RawSKOs0_normal.jpeg" TargetMode="External" /><Relationship Id="rId630" Type="http://schemas.openxmlformats.org/officeDocument/2006/relationships/hyperlink" Target="http://pbs.twimg.com/profile_images/722415496851759104/1AwQDq_B_normal.jpg" TargetMode="External" /><Relationship Id="rId631" Type="http://schemas.openxmlformats.org/officeDocument/2006/relationships/hyperlink" Target="http://pbs.twimg.com/profile_images/1146079516244271104/mLbQBAT1_normal.png" TargetMode="External" /><Relationship Id="rId632" Type="http://schemas.openxmlformats.org/officeDocument/2006/relationships/hyperlink" Target="http://pbs.twimg.com/profile_images/557570409554378754/V96CH0Fa_normal.jpeg" TargetMode="External" /><Relationship Id="rId633" Type="http://schemas.openxmlformats.org/officeDocument/2006/relationships/hyperlink" Target="http://pbs.twimg.com/profile_images/826446719525097473/lvKahtNP_normal.jpg" TargetMode="External" /><Relationship Id="rId634" Type="http://schemas.openxmlformats.org/officeDocument/2006/relationships/hyperlink" Target="http://pbs.twimg.com/profile_images/746015409707622400/clFVYNWs_normal.jpg" TargetMode="External" /><Relationship Id="rId635" Type="http://schemas.openxmlformats.org/officeDocument/2006/relationships/hyperlink" Target="http://pbs.twimg.com/profile_images/899525554797293569/WPmMNE9O_normal.jpg" TargetMode="External" /><Relationship Id="rId636" Type="http://schemas.openxmlformats.org/officeDocument/2006/relationships/hyperlink" Target="http://pbs.twimg.com/profile_images/1123557711889805312/8eM4SJJ__normal.png" TargetMode="External" /><Relationship Id="rId637" Type="http://schemas.openxmlformats.org/officeDocument/2006/relationships/hyperlink" Target="http://pbs.twimg.com/profile_images/701834470807064576/Qkr8CTpm_normal.png" TargetMode="External" /><Relationship Id="rId638" Type="http://schemas.openxmlformats.org/officeDocument/2006/relationships/hyperlink" Target="http://pbs.twimg.com/profile_images/476155673869172737/pd8wb020_normal.jpeg" TargetMode="External" /><Relationship Id="rId639" Type="http://schemas.openxmlformats.org/officeDocument/2006/relationships/hyperlink" Target="http://pbs.twimg.com/profile_images/893638010062983169/gs8iDRyR_normal.jpg" TargetMode="External" /><Relationship Id="rId640" Type="http://schemas.openxmlformats.org/officeDocument/2006/relationships/hyperlink" Target="http://pbs.twimg.com/profile_images/1124721401502490625/UHjagNK7_normal.png" TargetMode="External" /><Relationship Id="rId641" Type="http://schemas.openxmlformats.org/officeDocument/2006/relationships/hyperlink" Target="http://pbs.twimg.com/profile_images/1159963580319567872/FYwjYWG5_normal.jpg" TargetMode="External" /><Relationship Id="rId642" Type="http://schemas.openxmlformats.org/officeDocument/2006/relationships/hyperlink" Target="http://pbs.twimg.com/profile_images/1120755126308786176/XWNDSzDf_normal.png" TargetMode="External" /><Relationship Id="rId643" Type="http://schemas.openxmlformats.org/officeDocument/2006/relationships/hyperlink" Target="http://pbs.twimg.com/profile_images/1019495805701455872/rGsHLCCp_normal.jpg" TargetMode="External" /><Relationship Id="rId644" Type="http://schemas.openxmlformats.org/officeDocument/2006/relationships/hyperlink" Target="http://pbs.twimg.com/profile_images/2628036080/nnlt05jbni1agstypopd_normal.png" TargetMode="External" /><Relationship Id="rId645" Type="http://schemas.openxmlformats.org/officeDocument/2006/relationships/hyperlink" Target="http://pbs.twimg.com/profile_images/1232171079/hopstop-2wayalert_normal.png" TargetMode="External" /><Relationship Id="rId646" Type="http://schemas.openxmlformats.org/officeDocument/2006/relationships/hyperlink" Target="http://pbs.twimg.com/profile_images/935941984765833216/q3qxxyE6_normal.jpg" TargetMode="External" /><Relationship Id="rId647" Type="http://schemas.openxmlformats.org/officeDocument/2006/relationships/hyperlink" Target="http://pbs.twimg.com/profile_images/1399822806/canonical_aubergine_hex_normal.png" TargetMode="External" /><Relationship Id="rId648" Type="http://schemas.openxmlformats.org/officeDocument/2006/relationships/hyperlink" Target="http://pbs.twimg.com/profile_images/1486153713/cof_orange_hex_normal.jpg" TargetMode="External" /><Relationship Id="rId649" Type="http://schemas.openxmlformats.org/officeDocument/2006/relationships/hyperlink" Target="http://pbs.twimg.com/profile_images/806886660449374212/oEMZDAZg_normal.jpg" TargetMode="External" /><Relationship Id="rId650" Type="http://schemas.openxmlformats.org/officeDocument/2006/relationships/hyperlink" Target="http://pbs.twimg.com/profile_images/1158153432198520833/_YRI1Pmd_normal.jpg" TargetMode="External" /><Relationship Id="rId651" Type="http://schemas.openxmlformats.org/officeDocument/2006/relationships/hyperlink" Target="http://pbs.twimg.com/profile_images/615534833645678592/iAO_Lytr_normal.jpg" TargetMode="External" /><Relationship Id="rId652" Type="http://schemas.openxmlformats.org/officeDocument/2006/relationships/hyperlink" Target="http://pbs.twimg.com/profile_images/1083863869179670528/3WKSw6E__normal.jpg" TargetMode="External" /><Relationship Id="rId653" Type="http://schemas.openxmlformats.org/officeDocument/2006/relationships/hyperlink" Target="http://pbs.twimg.com/profile_images/1143351649844334592/xx7vgXam_normal.jpg" TargetMode="External" /><Relationship Id="rId654" Type="http://schemas.openxmlformats.org/officeDocument/2006/relationships/hyperlink" Target="http://pbs.twimg.com/profile_images/378800000792972844/82b63c41ea11ca5519e2f94225033972_normal.jpeg" TargetMode="External" /><Relationship Id="rId655" Type="http://schemas.openxmlformats.org/officeDocument/2006/relationships/hyperlink" Target="http://pbs.twimg.com/profile_images/1144511659773440001/_aByFZA3_normal.jpg" TargetMode="External" /><Relationship Id="rId656" Type="http://schemas.openxmlformats.org/officeDocument/2006/relationships/hyperlink" Target="http://pbs.twimg.com/profile_images/1040505297549307904/_uoHJoVZ_normal.jpg" TargetMode="External" /><Relationship Id="rId657" Type="http://schemas.openxmlformats.org/officeDocument/2006/relationships/hyperlink" Target="http://pbs.twimg.com/profile_images/865205531727642626/hjmzwXFA_normal.jpg" TargetMode="External" /><Relationship Id="rId658" Type="http://schemas.openxmlformats.org/officeDocument/2006/relationships/hyperlink" Target="http://pbs.twimg.com/profile_images/1146070574029918208/tAzFDzuB_normal.png" TargetMode="External" /><Relationship Id="rId659" Type="http://schemas.openxmlformats.org/officeDocument/2006/relationships/hyperlink" Target="http://pbs.twimg.com/profile_images/1062091643568955392/8k9EW9Oq_normal.jpg" TargetMode="External" /><Relationship Id="rId660" Type="http://schemas.openxmlformats.org/officeDocument/2006/relationships/hyperlink" Target="http://pbs.twimg.com/profile_images/512306425859555328/8FdZR36Z_normal.jpeg" TargetMode="External" /><Relationship Id="rId661" Type="http://schemas.openxmlformats.org/officeDocument/2006/relationships/hyperlink" Target="http://pbs.twimg.com/profile_images/1115917969891176448/VA70BSIG_normal.png" TargetMode="External" /><Relationship Id="rId662" Type="http://schemas.openxmlformats.org/officeDocument/2006/relationships/hyperlink" Target="http://pbs.twimg.com/profile_images/935189121701695488/70WohiTm_normal.jpg" TargetMode="External" /><Relationship Id="rId663" Type="http://schemas.openxmlformats.org/officeDocument/2006/relationships/hyperlink" Target="http://pbs.twimg.com/profile_images/854693498758606848/achM-wO2_normal.jpg" TargetMode="External" /><Relationship Id="rId664" Type="http://schemas.openxmlformats.org/officeDocument/2006/relationships/hyperlink" Target="http://pbs.twimg.com/profile_images/1148690619193339906/p4sIBJgX_normal.png" TargetMode="External" /><Relationship Id="rId665" Type="http://schemas.openxmlformats.org/officeDocument/2006/relationships/hyperlink" Target="http://pbs.twimg.com/profile_images/971520885319401473/vuEGAGEd_normal.jpg" TargetMode="External" /><Relationship Id="rId666" Type="http://schemas.openxmlformats.org/officeDocument/2006/relationships/hyperlink" Target="http://pbs.twimg.com/profile_images/800163179183493121/lYGg7MGf_normal.jpg" TargetMode="External" /><Relationship Id="rId667" Type="http://schemas.openxmlformats.org/officeDocument/2006/relationships/hyperlink" Target="http://pbs.twimg.com/profile_images/897995834658312193/OrQAwrZO_normal.jpg" TargetMode="External" /><Relationship Id="rId668" Type="http://schemas.openxmlformats.org/officeDocument/2006/relationships/hyperlink" Target="http://pbs.twimg.com/profile_images/895591279140102149/liO-q1wu_normal.jpg" TargetMode="External" /><Relationship Id="rId669" Type="http://schemas.openxmlformats.org/officeDocument/2006/relationships/hyperlink" Target="http://pbs.twimg.com/profile_images/70503641/DOE_normal.jpg" TargetMode="External" /><Relationship Id="rId670" Type="http://schemas.openxmlformats.org/officeDocument/2006/relationships/hyperlink" Target="http://pbs.twimg.com/profile_images/1043230659421122561/aVa61pJb_normal.jpg" TargetMode="External" /><Relationship Id="rId671" Type="http://schemas.openxmlformats.org/officeDocument/2006/relationships/hyperlink" Target="http://pbs.twimg.com/profile_images/1167524864690925571/Xu5AQlBT_normal.jpg" TargetMode="External" /><Relationship Id="rId672" Type="http://schemas.openxmlformats.org/officeDocument/2006/relationships/hyperlink" Target="http://pbs.twimg.com/profile_images/965640784711217152/Phl7PPRQ_normal.jpg" TargetMode="External" /><Relationship Id="rId673" Type="http://schemas.openxmlformats.org/officeDocument/2006/relationships/hyperlink" Target="http://pbs.twimg.com/profile_images/907791334991208448/EdwKylNb_normal.jpg" TargetMode="External" /><Relationship Id="rId674" Type="http://schemas.openxmlformats.org/officeDocument/2006/relationships/hyperlink" Target="http://pbs.twimg.com/profile_images/1051764499328487424/8s-cx8UW_normal.jpg" TargetMode="External" /><Relationship Id="rId675" Type="http://schemas.openxmlformats.org/officeDocument/2006/relationships/hyperlink" Target="http://pbs.twimg.com/profile_images/727000557064310785/HrDcAh8K_normal.jpg" TargetMode="External" /><Relationship Id="rId676" Type="http://schemas.openxmlformats.org/officeDocument/2006/relationships/hyperlink" Target="http://pbs.twimg.com/profile_images/378800000137788190/5b2cbd1f74f99f7523d6607b90cf86e0_normal.jpeg" TargetMode="External" /><Relationship Id="rId677" Type="http://schemas.openxmlformats.org/officeDocument/2006/relationships/hyperlink" Target="http://pbs.twimg.com/profile_images/1017538543315488768/ymEY2dFh_normal.jpg" TargetMode="External" /><Relationship Id="rId678" Type="http://schemas.openxmlformats.org/officeDocument/2006/relationships/hyperlink" Target="http://pbs.twimg.com/profile_images/1173635469374033922/fSq7Eh-H_normal.jpg" TargetMode="External" /><Relationship Id="rId679" Type="http://schemas.openxmlformats.org/officeDocument/2006/relationships/hyperlink" Target="http://pbs.twimg.com/profile_images/641225203696144384/AqtFHNod_normal.jpg" TargetMode="External" /><Relationship Id="rId680" Type="http://schemas.openxmlformats.org/officeDocument/2006/relationships/hyperlink" Target="http://pbs.twimg.com/profile_images/1173681910129790976/kkQFD34s_normal.jpg" TargetMode="External" /><Relationship Id="rId681" Type="http://schemas.openxmlformats.org/officeDocument/2006/relationships/hyperlink" Target="http://pbs.twimg.com/profile_images/977978383500959744/yZzQWj3u_normal.jpg" TargetMode="External" /><Relationship Id="rId682" Type="http://schemas.openxmlformats.org/officeDocument/2006/relationships/hyperlink" Target="http://pbs.twimg.com/profile_images/497422797300174848/TGGnU8UM_normal.jpeg" TargetMode="External" /><Relationship Id="rId683" Type="http://schemas.openxmlformats.org/officeDocument/2006/relationships/hyperlink" Target="http://pbs.twimg.com/profile_images/1144353083591467009/WGhOsFX3_normal.png" TargetMode="External" /><Relationship Id="rId684" Type="http://schemas.openxmlformats.org/officeDocument/2006/relationships/hyperlink" Target="http://pbs.twimg.com/profile_images/1013865671678193664/33efOX61_normal.jpg" TargetMode="External" /><Relationship Id="rId685" Type="http://schemas.openxmlformats.org/officeDocument/2006/relationships/hyperlink" Target="http://pbs.twimg.com/profile_images/1164146392123793408/rNOLYF2r_normal.jpg" TargetMode="External" /><Relationship Id="rId686" Type="http://schemas.openxmlformats.org/officeDocument/2006/relationships/hyperlink" Target="http://pbs.twimg.com/profile_images/378800000171487845/1b12a2b7e71d0ce1f5dd3717fd3f3cb9_normal.png" TargetMode="External" /><Relationship Id="rId687" Type="http://schemas.openxmlformats.org/officeDocument/2006/relationships/hyperlink" Target="http://pbs.twimg.com/profile_images/661204277927526400/ZsR5BSL1_normal.jpg" TargetMode="External" /><Relationship Id="rId688" Type="http://schemas.openxmlformats.org/officeDocument/2006/relationships/hyperlink" Target="http://pbs.twimg.com/profile_images/1899483763/GU_AbbreviatedMark_twitter_normal.png" TargetMode="External" /><Relationship Id="rId689" Type="http://schemas.openxmlformats.org/officeDocument/2006/relationships/hyperlink" Target="http://pbs.twimg.com/profile_images/662426331691528194/QTi1VC8p_normal.jpg" TargetMode="External" /><Relationship Id="rId690" Type="http://schemas.openxmlformats.org/officeDocument/2006/relationships/hyperlink" Target="http://pbs.twimg.com/profile_images/1047556949783584768/nwd_Ah0Z_normal.jpg" TargetMode="External" /><Relationship Id="rId691" Type="http://schemas.openxmlformats.org/officeDocument/2006/relationships/hyperlink" Target="http://pbs.twimg.com/profile_images/877357353804324866/wITNdLTg_normal.jpg" TargetMode="External" /><Relationship Id="rId692" Type="http://schemas.openxmlformats.org/officeDocument/2006/relationships/hyperlink" Target="http://pbs.twimg.com/profile_images/879902329453109252/V6B_5P9N_normal.jpg" TargetMode="External" /><Relationship Id="rId693" Type="http://schemas.openxmlformats.org/officeDocument/2006/relationships/hyperlink" Target="http://pbs.twimg.com/profile_images/712260464978296832/lGLQCz3z_normal.jpg" TargetMode="External" /><Relationship Id="rId694" Type="http://schemas.openxmlformats.org/officeDocument/2006/relationships/hyperlink" Target="http://pbs.twimg.com/profile_images/1183431022920126464/hxcrlVX4_normal.jpg" TargetMode="External" /><Relationship Id="rId695" Type="http://schemas.openxmlformats.org/officeDocument/2006/relationships/hyperlink" Target="http://pbs.twimg.com/profile_images/684471274194649088/6Y_UXIZy_normal.png" TargetMode="External" /><Relationship Id="rId696" Type="http://schemas.openxmlformats.org/officeDocument/2006/relationships/hyperlink" Target="http://pbs.twimg.com/profile_images/996030187706966016/gBATuWNj_normal.jpg" TargetMode="External" /><Relationship Id="rId697" Type="http://schemas.openxmlformats.org/officeDocument/2006/relationships/hyperlink" Target="http://pbs.twimg.com/profile_images/1152244556907405312/UB36IMtN_normal.jpg" TargetMode="External" /><Relationship Id="rId698" Type="http://schemas.openxmlformats.org/officeDocument/2006/relationships/hyperlink" Target="http://pbs.twimg.com/profile_images/1064953571156754433/fGNZGcT-_normal.jpg" TargetMode="External" /><Relationship Id="rId699" Type="http://schemas.openxmlformats.org/officeDocument/2006/relationships/hyperlink" Target="http://pbs.twimg.com/profile_images/1083186481752141825/ojuHvmqA_normal.jpg" TargetMode="External" /><Relationship Id="rId700" Type="http://schemas.openxmlformats.org/officeDocument/2006/relationships/hyperlink" Target="http://pbs.twimg.com/profile_images/1129892113171329026/nD8-xkSS_normal.jpg" TargetMode="External" /><Relationship Id="rId701" Type="http://schemas.openxmlformats.org/officeDocument/2006/relationships/hyperlink" Target="http://pbs.twimg.com/profile_images/769366432551350272/VF2TcvSz_normal.jpg" TargetMode="External" /><Relationship Id="rId702" Type="http://schemas.openxmlformats.org/officeDocument/2006/relationships/hyperlink" Target="http://pbs.twimg.com/profile_images/652226161506942976/qkNaVjJi_normal.png" TargetMode="External" /><Relationship Id="rId703" Type="http://schemas.openxmlformats.org/officeDocument/2006/relationships/hyperlink" Target="http://pbs.twimg.com/profile_images/1145642837054279680/u32lGoLz_normal.png" TargetMode="External" /><Relationship Id="rId704" Type="http://schemas.openxmlformats.org/officeDocument/2006/relationships/hyperlink" Target="http://pbs.twimg.com/profile_images/951525351200579584/IO-mFV_q_normal.jpg" TargetMode="External" /><Relationship Id="rId705" Type="http://schemas.openxmlformats.org/officeDocument/2006/relationships/hyperlink" Target="http://pbs.twimg.com/profile_images/1171338328173686784/fEVDOzLt_normal.jpg" TargetMode="External" /><Relationship Id="rId706" Type="http://schemas.openxmlformats.org/officeDocument/2006/relationships/hyperlink" Target="http://pbs.twimg.com/profile_images/1006255462491283457/1Fb5b00w_normal.jpg" TargetMode="External" /><Relationship Id="rId707" Type="http://schemas.openxmlformats.org/officeDocument/2006/relationships/hyperlink" Target="http://pbs.twimg.com/profile_images/1179487267188068357/7P2_WO0j_normal.jpg" TargetMode="External" /><Relationship Id="rId708" Type="http://schemas.openxmlformats.org/officeDocument/2006/relationships/hyperlink" Target="http://pbs.twimg.com/profile_images/926947708539166726/yIJwXRJc_normal.jpg" TargetMode="External" /><Relationship Id="rId709" Type="http://schemas.openxmlformats.org/officeDocument/2006/relationships/hyperlink" Target="http://pbs.twimg.com/profile_images/1164857648728158209/pCo_Ai8n_normal.jpg" TargetMode="External" /><Relationship Id="rId710" Type="http://schemas.openxmlformats.org/officeDocument/2006/relationships/hyperlink" Target="http://pbs.twimg.com/profile_images/827007420035641348/S5yyVMWa_normal.jpg" TargetMode="External" /><Relationship Id="rId711" Type="http://schemas.openxmlformats.org/officeDocument/2006/relationships/hyperlink" Target="http://pbs.twimg.com/profile_images/1123287311695982594/X4G0h2LY_normal.png" TargetMode="External" /><Relationship Id="rId712" Type="http://schemas.openxmlformats.org/officeDocument/2006/relationships/hyperlink" Target="http://pbs.twimg.com/profile_images/885865845007798272/IR22WMIN_normal.jpg" TargetMode="External" /><Relationship Id="rId713" Type="http://schemas.openxmlformats.org/officeDocument/2006/relationships/hyperlink" Target="http://pbs.twimg.com/profile_images/601380648981495808/-2YPRQ-P_normal.png" TargetMode="External" /><Relationship Id="rId714" Type="http://schemas.openxmlformats.org/officeDocument/2006/relationships/hyperlink" Target="http://pbs.twimg.com/profile_images/982444363920928768/s5gWitoB_normal.jpg" TargetMode="External" /><Relationship Id="rId715" Type="http://schemas.openxmlformats.org/officeDocument/2006/relationships/hyperlink" Target="http://pbs.twimg.com/profile_images/1168369050029834241/EDAe9gLP_normal.jpg" TargetMode="External" /><Relationship Id="rId716" Type="http://schemas.openxmlformats.org/officeDocument/2006/relationships/hyperlink" Target="http://pbs.twimg.com/profile_images/1174059698452140032/cnMHoRj1_normal.jpg" TargetMode="External" /><Relationship Id="rId717" Type="http://schemas.openxmlformats.org/officeDocument/2006/relationships/hyperlink" Target="http://pbs.twimg.com/profile_images/780476019593523202/-nRSQehJ_normal.jpg" TargetMode="External" /><Relationship Id="rId718" Type="http://schemas.openxmlformats.org/officeDocument/2006/relationships/hyperlink" Target="http://pbs.twimg.com/profile_images/1552122259/Mark_Latonero_Pic_crop_compress_normal.jpg" TargetMode="External" /><Relationship Id="rId719" Type="http://schemas.openxmlformats.org/officeDocument/2006/relationships/hyperlink" Target="http://pbs.twimg.com/profile_images/478228301891121152/pO3QLLI__normal.jpeg" TargetMode="External" /><Relationship Id="rId720" Type="http://schemas.openxmlformats.org/officeDocument/2006/relationships/hyperlink" Target="http://pbs.twimg.com/profile_images/1079772948053946369/CmEYbuiO_normal.jpg" TargetMode="External" /><Relationship Id="rId721" Type="http://schemas.openxmlformats.org/officeDocument/2006/relationships/hyperlink" Target="http://pbs.twimg.com/profile_images/553639148834152448/gaeNhWV5_normal.jpeg" TargetMode="External" /><Relationship Id="rId722" Type="http://schemas.openxmlformats.org/officeDocument/2006/relationships/hyperlink" Target="http://pbs.twimg.com/profile_images/1085253858035712001/L8a3ILL7_normal.jpg" TargetMode="External" /><Relationship Id="rId723" Type="http://schemas.openxmlformats.org/officeDocument/2006/relationships/hyperlink" Target="http://pbs.twimg.com/profile_images/935937334649982976/rfwyGJ-q_normal.jpg" TargetMode="External" /><Relationship Id="rId724" Type="http://schemas.openxmlformats.org/officeDocument/2006/relationships/hyperlink" Target="http://pbs.twimg.com/profile_images/1060269769616633857/hFtWHAiu_normal.jpg" TargetMode="External" /><Relationship Id="rId725" Type="http://schemas.openxmlformats.org/officeDocument/2006/relationships/hyperlink" Target="http://pbs.twimg.com/profile_images/1155943164278190080/hgLs0bvo_normal.jpg" TargetMode="External" /><Relationship Id="rId726" Type="http://schemas.openxmlformats.org/officeDocument/2006/relationships/hyperlink" Target="http://pbs.twimg.com/profile_images/1116297726835265536/rhFttOgX_normal.jpg" TargetMode="External" /><Relationship Id="rId727" Type="http://schemas.openxmlformats.org/officeDocument/2006/relationships/hyperlink" Target="http://pbs.twimg.com/profile_images/740604479725129729/P9sBEGsN_normal.jpg" TargetMode="External" /><Relationship Id="rId728" Type="http://schemas.openxmlformats.org/officeDocument/2006/relationships/hyperlink" Target="http://pbs.twimg.com/profile_images/828283710906576896/azZ8u60u_normal.jpg" TargetMode="External" /><Relationship Id="rId729" Type="http://schemas.openxmlformats.org/officeDocument/2006/relationships/hyperlink" Target="http://pbs.twimg.com/profile_images/887441935597789185/ZaRaCbtk_normal.jpg" TargetMode="External" /><Relationship Id="rId730" Type="http://schemas.openxmlformats.org/officeDocument/2006/relationships/hyperlink" Target="http://pbs.twimg.com/profile_images/806977819574206464/_YlOTMl5_normal.jpg" TargetMode="External" /><Relationship Id="rId731" Type="http://schemas.openxmlformats.org/officeDocument/2006/relationships/hyperlink" Target="http://pbs.twimg.com/profile_images/1139053990950293504/UZoEH5fl_normal.jpg" TargetMode="External" /><Relationship Id="rId732" Type="http://schemas.openxmlformats.org/officeDocument/2006/relationships/hyperlink" Target="http://pbs.twimg.com/profile_images/1122668762661101572/YBVD-fEV_normal.png" TargetMode="External" /><Relationship Id="rId733" Type="http://schemas.openxmlformats.org/officeDocument/2006/relationships/hyperlink" Target="http://pbs.twimg.com/profile_images/1082012456929484800/oprFl6fZ_normal.jpg" TargetMode="External" /><Relationship Id="rId734" Type="http://schemas.openxmlformats.org/officeDocument/2006/relationships/hyperlink" Target="http://pbs.twimg.com/profile_images/867566287567892481/SDFk6piH_normal.jpg" TargetMode="External" /><Relationship Id="rId735" Type="http://schemas.openxmlformats.org/officeDocument/2006/relationships/hyperlink" Target="http://pbs.twimg.com/profile_images/459795512728621056/YsXjxCyZ_normal.jpeg" TargetMode="External" /><Relationship Id="rId736" Type="http://schemas.openxmlformats.org/officeDocument/2006/relationships/hyperlink" Target="http://pbs.twimg.com/profile_images/1688987911/images_normal.jpg" TargetMode="External" /><Relationship Id="rId737" Type="http://schemas.openxmlformats.org/officeDocument/2006/relationships/hyperlink" Target="http://pbs.twimg.com/profile_images/1058700740489814016/Xbo3-esg_normal.jpg" TargetMode="External" /><Relationship Id="rId738" Type="http://schemas.openxmlformats.org/officeDocument/2006/relationships/hyperlink" Target="http://pbs.twimg.com/profile_images/1088121978391838721/XGhsn_Hu_normal.jpg" TargetMode="External" /><Relationship Id="rId739" Type="http://schemas.openxmlformats.org/officeDocument/2006/relationships/hyperlink" Target="http://pbs.twimg.com/profile_images/919955046476939264/92D1Rklg_normal.jpg" TargetMode="External" /><Relationship Id="rId740" Type="http://schemas.openxmlformats.org/officeDocument/2006/relationships/hyperlink" Target="http://pbs.twimg.com/profile_images/1139994939796918272/4bt8lkF2_normal.jpg" TargetMode="External" /><Relationship Id="rId741" Type="http://schemas.openxmlformats.org/officeDocument/2006/relationships/hyperlink" Target="http://pbs.twimg.com/profile_images/1160984924222119937/qK_NijGO_normal.png" TargetMode="External" /><Relationship Id="rId742" Type="http://schemas.openxmlformats.org/officeDocument/2006/relationships/hyperlink" Target="http://pbs.twimg.com/profile_images/740900955055640576/dMbl45tk_normal.jpg" TargetMode="External" /><Relationship Id="rId743" Type="http://schemas.openxmlformats.org/officeDocument/2006/relationships/hyperlink" Target="http://pbs.twimg.com/profile_images/593902371341783040/OEPQIQnO_normal.png" TargetMode="External" /><Relationship Id="rId744" Type="http://schemas.openxmlformats.org/officeDocument/2006/relationships/hyperlink" Target="http://pbs.twimg.com/profile_images/1139582820697853953/xidMdLIj_normal.jpg" TargetMode="External" /><Relationship Id="rId745" Type="http://schemas.openxmlformats.org/officeDocument/2006/relationships/hyperlink" Target="http://pbs.twimg.com/profile_images/1172701615913963520/DGISeUAv_normal.jpg" TargetMode="External" /><Relationship Id="rId746" Type="http://schemas.openxmlformats.org/officeDocument/2006/relationships/hyperlink" Target="http://pbs.twimg.com/profile_images/849560114801631233/_nsuWFUP_normal.jpg" TargetMode="External" /><Relationship Id="rId747" Type="http://schemas.openxmlformats.org/officeDocument/2006/relationships/hyperlink" Target="http://pbs.twimg.com/profile_images/1157873519411093504/p1bZ_LPM_normal.png" TargetMode="External" /><Relationship Id="rId748" Type="http://schemas.openxmlformats.org/officeDocument/2006/relationships/hyperlink" Target="http://pbs.twimg.com/profile_images/3745426277/3157fd2c5f547eee9f97938968e14bc9_normal.png" TargetMode="External" /><Relationship Id="rId749" Type="http://schemas.openxmlformats.org/officeDocument/2006/relationships/hyperlink" Target="http://pbs.twimg.com/profile_images/617020449742925824/1Emgb-io_normal.png" TargetMode="External" /><Relationship Id="rId750" Type="http://schemas.openxmlformats.org/officeDocument/2006/relationships/hyperlink" Target="http://pbs.twimg.com/profile_images/1877544344/114096527_normal.png" TargetMode="External" /><Relationship Id="rId751" Type="http://schemas.openxmlformats.org/officeDocument/2006/relationships/hyperlink" Target="http://pbs.twimg.com/profile_images/1070378626636546048/Di5M6QpK_normal.jpg" TargetMode="External" /><Relationship Id="rId752" Type="http://schemas.openxmlformats.org/officeDocument/2006/relationships/hyperlink" Target="http://pbs.twimg.com/profile_images/917474225778241536/v2YB_nyh_normal.jpg" TargetMode="External" /><Relationship Id="rId753" Type="http://schemas.openxmlformats.org/officeDocument/2006/relationships/hyperlink" Target="http://pbs.twimg.com/profile_images/887729880544292867/qP-hZLjo_normal.jpg" TargetMode="External" /><Relationship Id="rId754" Type="http://schemas.openxmlformats.org/officeDocument/2006/relationships/hyperlink" Target="http://pbs.twimg.com/profile_images/1172155111117864960/na4WVp-s_normal.jpg" TargetMode="External" /><Relationship Id="rId755" Type="http://schemas.openxmlformats.org/officeDocument/2006/relationships/hyperlink" Target="http://pbs.twimg.com/profile_images/820268439872872448/DZbqn-do_normal.jpg" TargetMode="External" /><Relationship Id="rId756" Type="http://schemas.openxmlformats.org/officeDocument/2006/relationships/hyperlink" Target="http://pbs.twimg.com/profile_images/1178026884027699200/2HBNlETM_normal.jpg" TargetMode="External" /><Relationship Id="rId757" Type="http://schemas.openxmlformats.org/officeDocument/2006/relationships/hyperlink" Target="http://pbs.twimg.com/profile_images/1121151434282688512/iYnHh3oI_normal.png" TargetMode="External" /><Relationship Id="rId758" Type="http://schemas.openxmlformats.org/officeDocument/2006/relationships/hyperlink" Target="http://pbs.twimg.com/profile_images/3443904569/4f03ac6ed3d8ed68227bb296c2bd6cb5_normal.jpeg" TargetMode="External" /><Relationship Id="rId759" Type="http://schemas.openxmlformats.org/officeDocument/2006/relationships/hyperlink" Target="http://pbs.twimg.com/profile_images/931041349553418240/et3pujfk_normal.jpg" TargetMode="External" /><Relationship Id="rId760" Type="http://schemas.openxmlformats.org/officeDocument/2006/relationships/hyperlink" Target="http://pbs.twimg.com/profile_images/777504224921944065/fuImPn-5_normal.jpg" TargetMode="External" /><Relationship Id="rId761" Type="http://schemas.openxmlformats.org/officeDocument/2006/relationships/hyperlink" Target="http://pbs.twimg.com/profile_images/882230526337204224/ce-jbXa__normal.jpg" TargetMode="External" /><Relationship Id="rId762" Type="http://schemas.openxmlformats.org/officeDocument/2006/relationships/hyperlink" Target="http://pbs.twimg.com/profile_images/938997497959034881/HfTL1ezp_normal.jpg" TargetMode="External" /><Relationship Id="rId763" Type="http://schemas.openxmlformats.org/officeDocument/2006/relationships/hyperlink" Target="http://pbs.twimg.com/profile_images/1084883526384869376/Gdm_hxUL_normal.jpg" TargetMode="External" /><Relationship Id="rId764" Type="http://schemas.openxmlformats.org/officeDocument/2006/relationships/hyperlink" Target="http://pbs.twimg.com/profile_images/1147767679706685443/dkKl8pSE_normal.png" TargetMode="External" /><Relationship Id="rId765" Type="http://schemas.openxmlformats.org/officeDocument/2006/relationships/hyperlink" Target="http://pbs.twimg.com/profile_images/678017441063112704/oB2UjduW_normal.jpg" TargetMode="External" /><Relationship Id="rId766" Type="http://schemas.openxmlformats.org/officeDocument/2006/relationships/hyperlink" Target="http://pbs.twimg.com/profile_images/1128767017736130560/4yUSWyWv_normal.jpg" TargetMode="External" /><Relationship Id="rId767" Type="http://schemas.openxmlformats.org/officeDocument/2006/relationships/hyperlink" Target="http://pbs.twimg.com/profile_images/2487186800/wcgxuqgrfjcvuv3e755f_normal.jpeg" TargetMode="External" /><Relationship Id="rId768" Type="http://schemas.openxmlformats.org/officeDocument/2006/relationships/hyperlink" Target="http://pbs.twimg.com/profile_images/1139466739425652736/lR8lBfbA_normal.png" TargetMode="External" /><Relationship Id="rId769" Type="http://schemas.openxmlformats.org/officeDocument/2006/relationships/hyperlink" Target="http://pbs.twimg.com/profile_images/722044174799777792/bXaodRhx_normal.jpg" TargetMode="External" /><Relationship Id="rId770" Type="http://schemas.openxmlformats.org/officeDocument/2006/relationships/hyperlink" Target="http://pbs.twimg.com/profile_images/1160721744505769990/tWZQYbBr_normal.jpg" TargetMode="External" /><Relationship Id="rId771" Type="http://schemas.openxmlformats.org/officeDocument/2006/relationships/hyperlink" Target="http://pbs.twimg.com/profile_images/523158370333638657/cLmYIfYa_normal.jpeg" TargetMode="External" /><Relationship Id="rId772" Type="http://schemas.openxmlformats.org/officeDocument/2006/relationships/hyperlink" Target="http://pbs.twimg.com/profile_images/978268908057751552/LdIDc0tc_normal.jpg" TargetMode="External" /><Relationship Id="rId773" Type="http://schemas.openxmlformats.org/officeDocument/2006/relationships/hyperlink" Target="https://twitter.com/wernert_man" TargetMode="External" /><Relationship Id="rId774" Type="http://schemas.openxmlformats.org/officeDocument/2006/relationships/hyperlink" Target="https://twitter.com/pbproject" TargetMode="External" /><Relationship Id="rId775" Type="http://schemas.openxmlformats.org/officeDocument/2006/relationships/hyperlink" Target="https://twitter.com/marcobuelow" TargetMode="External" /><Relationship Id="rId776" Type="http://schemas.openxmlformats.org/officeDocument/2006/relationships/hyperlink" Target="https://twitter.com/sabinesasse" TargetMode="External" /><Relationship Id="rId777" Type="http://schemas.openxmlformats.org/officeDocument/2006/relationships/hyperlink" Target="https://twitter.com/eudemlab" TargetMode="External" /><Relationship Id="rId778" Type="http://schemas.openxmlformats.org/officeDocument/2006/relationships/hyperlink" Target="https://twitter.com/ulrikeguerot" TargetMode="External" /><Relationship Id="rId779" Type="http://schemas.openxmlformats.org/officeDocument/2006/relationships/hyperlink" Target="https://twitter.com/citizassembly" TargetMode="External" /><Relationship Id="rId780" Type="http://schemas.openxmlformats.org/officeDocument/2006/relationships/hyperlink" Target="https://twitter.com/neal_compass" TargetMode="External" /><Relationship Id="rId781" Type="http://schemas.openxmlformats.org/officeDocument/2006/relationships/hyperlink" Target="https://twitter.com/oliverpaasch" TargetMode="External" /><Relationship Id="rId782" Type="http://schemas.openxmlformats.org/officeDocument/2006/relationships/hyperlink" Target="https://twitter.com/theeumans" TargetMode="External" /><Relationship Id="rId783" Type="http://schemas.openxmlformats.org/officeDocument/2006/relationships/hyperlink" Target="https://twitter.com/catoleonard" TargetMode="External" /><Relationship Id="rId784" Type="http://schemas.openxmlformats.org/officeDocument/2006/relationships/hyperlink" Target="https://twitter.com/europarl_en" TargetMode="External" /><Relationship Id="rId785" Type="http://schemas.openxmlformats.org/officeDocument/2006/relationships/hyperlink" Target="https://twitter.com/16millionrising" TargetMode="External" /><Relationship Id="rId786" Type="http://schemas.openxmlformats.org/officeDocument/2006/relationships/hyperlink" Target="https://twitter.com/aurorablogspot" TargetMode="External" /><Relationship Id="rId787" Type="http://schemas.openxmlformats.org/officeDocument/2006/relationships/hyperlink" Target="https://twitter.com/mikegalsworthy" TargetMode="External" /><Relationship Id="rId788" Type="http://schemas.openxmlformats.org/officeDocument/2006/relationships/hyperlink" Target="https://twitter.com/thomasbrake" TargetMode="External" /><Relationship Id="rId789" Type="http://schemas.openxmlformats.org/officeDocument/2006/relationships/hyperlink" Target="https://twitter.com/julie4nw" TargetMode="External" /><Relationship Id="rId790" Type="http://schemas.openxmlformats.org/officeDocument/2006/relationships/hyperlink" Target="https://twitter.com/andrewatter" TargetMode="External" /><Relationship Id="rId791" Type="http://schemas.openxmlformats.org/officeDocument/2006/relationships/hyperlink" Target="https://twitter.com/voiceseurope" TargetMode="External" /><Relationship Id="rId792" Type="http://schemas.openxmlformats.org/officeDocument/2006/relationships/hyperlink" Target="https://twitter.com/emmyzen" TargetMode="External" /><Relationship Id="rId793" Type="http://schemas.openxmlformats.org/officeDocument/2006/relationships/hyperlink" Target="https://twitter.com/julienfouchet1" TargetMode="External" /><Relationship Id="rId794" Type="http://schemas.openxmlformats.org/officeDocument/2006/relationships/hyperlink" Target="https://twitter.com/annamariacb" TargetMode="External" /><Relationship Id="rId795" Type="http://schemas.openxmlformats.org/officeDocument/2006/relationships/hyperlink" Target="https://twitter.com/vestager" TargetMode="External" /><Relationship Id="rId796" Type="http://schemas.openxmlformats.org/officeDocument/2006/relationships/hyperlink" Target="https://twitter.com/bueti" TargetMode="External" /><Relationship Id="rId797" Type="http://schemas.openxmlformats.org/officeDocument/2006/relationships/hyperlink" Target="https://twitter.com/europeangreens" TargetMode="External" /><Relationship Id="rId798" Type="http://schemas.openxmlformats.org/officeDocument/2006/relationships/hyperlink" Target="https://twitter.com/skakeller" TargetMode="External" /><Relationship Id="rId799" Type="http://schemas.openxmlformats.org/officeDocument/2006/relationships/hyperlink" Target="https://twitter.com/iratxegarper" TargetMode="External" /><Relationship Id="rId800" Type="http://schemas.openxmlformats.org/officeDocument/2006/relationships/hyperlink" Target="https://twitter.com/katarinabarley" TargetMode="External" /><Relationship Id="rId801" Type="http://schemas.openxmlformats.org/officeDocument/2006/relationships/hyperlink" Target="https://twitter.com/timmermanseu" TargetMode="External" /><Relationship Id="rId802" Type="http://schemas.openxmlformats.org/officeDocument/2006/relationships/hyperlink" Target="https://twitter.com/jo_leinen" TargetMode="External" /><Relationship Id="rId803" Type="http://schemas.openxmlformats.org/officeDocument/2006/relationships/hyperlink" Target="https://twitter.com/theprogressives" TargetMode="External" /><Relationship Id="rId804" Type="http://schemas.openxmlformats.org/officeDocument/2006/relationships/hyperlink" Target="https://twitter.com/emmanuelmacron" TargetMode="External" /><Relationship Id="rId805" Type="http://schemas.openxmlformats.org/officeDocument/2006/relationships/hyperlink" Target="https://twitter.com/vonderleyen" TargetMode="External" /><Relationship Id="rId806" Type="http://schemas.openxmlformats.org/officeDocument/2006/relationships/hyperlink" Target="https://twitter.com/ngruen1" TargetMode="External" /><Relationship Id="rId807" Type="http://schemas.openxmlformats.org/officeDocument/2006/relationships/hyperlink" Target="https://twitter.com/jfishkin" TargetMode="External" /><Relationship Id="rId808" Type="http://schemas.openxmlformats.org/officeDocument/2006/relationships/hyperlink" Target="https://twitter.com/g1000org" TargetMode="External" /><Relationship Id="rId809" Type="http://schemas.openxmlformats.org/officeDocument/2006/relationships/hyperlink" Target="https://twitter.com/landemore" TargetMode="External" /><Relationship Id="rId810" Type="http://schemas.openxmlformats.org/officeDocument/2006/relationships/hyperlink" Target="https://twitter.com/claudiachwalisz" TargetMode="External" /><Relationship Id="rId811" Type="http://schemas.openxmlformats.org/officeDocument/2006/relationships/hyperlink" Target="https://twitter.com/davidvanrey" TargetMode="External" /><Relationship Id="rId812" Type="http://schemas.openxmlformats.org/officeDocument/2006/relationships/hyperlink" Target="https://twitter.com/grahamallenmpx" TargetMode="External" /><Relationship Id="rId813" Type="http://schemas.openxmlformats.org/officeDocument/2006/relationships/hyperlink" Target="https://twitter.com/shohta112233" TargetMode="External" /><Relationship Id="rId814" Type="http://schemas.openxmlformats.org/officeDocument/2006/relationships/hyperlink" Target="https://twitter.com/884_info" TargetMode="External" /><Relationship Id="rId815" Type="http://schemas.openxmlformats.org/officeDocument/2006/relationships/hyperlink" Target="https://twitter.com/natuki_suzu" TargetMode="External" /><Relationship Id="rId816" Type="http://schemas.openxmlformats.org/officeDocument/2006/relationships/hyperlink" Target="https://twitter.com/askthemppf" TargetMode="External" /><Relationship Id="rId817" Type="http://schemas.openxmlformats.org/officeDocument/2006/relationships/hyperlink" Target="https://twitter.com/forgeorganizing" TargetMode="External" /><Relationship Id="rId818" Type="http://schemas.openxmlformats.org/officeDocument/2006/relationships/hyperlink" Target="https://twitter.com/civichall" TargetMode="External" /><Relationship Id="rId819" Type="http://schemas.openxmlformats.org/officeDocument/2006/relationships/hyperlink" Target="https://twitter.com/nyccouncilmatic" TargetMode="External" /><Relationship Id="rId820" Type="http://schemas.openxmlformats.org/officeDocument/2006/relationships/hyperlink" Target="https://twitter.com/emendlow" TargetMode="External" /><Relationship Id="rId821" Type="http://schemas.openxmlformats.org/officeDocument/2006/relationships/hyperlink" Target="https://twitter.com/akrolikowski" TargetMode="External" /><Relationship Id="rId822" Type="http://schemas.openxmlformats.org/officeDocument/2006/relationships/hyperlink" Target="https://twitter.com/megadumbgenius" TargetMode="External" /><Relationship Id="rId823" Type="http://schemas.openxmlformats.org/officeDocument/2006/relationships/hyperlink" Target="https://twitter.com/janhartman" TargetMode="External" /><Relationship Id="rId824" Type="http://schemas.openxmlformats.org/officeDocument/2006/relationships/hyperlink" Target="https://twitter.com/dangillmor" TargetMode="External" /><Relationship Id="rId825" Type="http://schemas.openxmlformats.org/officeDocument/2006/relationships/hyperlink" Target="https://twitter.com/brandstrat" TargetMode="External" /><Relationship Id="rId826" Type="http://schemas.openxmlformats.org/officeDocument/2006/relationships/hyperlink" Target="https://twitter.com/tlyczko" TargetMode="External" /><Relationship Id="rId827" Type="http://schemas.openxmlformats.org/officeDocument/2006/relationships/hyperlink" Target="https://twitter.com/snm55_6_4" TargetMode="External" /><Relationship Id="rId828" Type="http://schemas.openxmlformats.org/officeDocument/2006/relationships/hyperlink" Target="https://twitter.com/motorious_tv" TargetMode="External" /><Relationship Id="rId829" Type="http://schemas.openxmlformats.org/officeDocument/2006/relationships/hyperlink" Target="https://twitter.com/adsksimulation" TargetMode="External" /><Relationship Id="rId830" Type="http://schemas.openxmlformats.org/officeDocument/2006/relationships/hyperlink" Target="https://twitter.com/hotimportnights" TargetMode="External" /><Relationship Id="rId831" Type="http://schemas.openxmlformats.org/officeDocument/2006/relationships/hyperlink" Target="https://twitter.com/essenmotorshow" TargetMode="External" /><Relationship Id="rId832" Type="http://schemas.openxmlformats.org/officeDocument/2006/relationships/hyperlink" Target="https://twitter.com/semamembers" TargetMode="External" /><Relationship Id="rId833" Type="http://schemas.openxmlformats.org/officeDocument/2006/relationships/hyperlink" Target="https://twitter.com/semasan" TargetMode="External" /><Relationship Id="rId834" Type="http://schemas.openxmlformats.org/officeDocument/2006/relationships/hyperlink" Target="https://twitter.com/siemensusa" TargetMode="External" /><Relationship Id="rId835" Type="http://schemas.openxmlformats.org/officeDocument/2006/relationships/hyperlink" Target="https://twitter.com/developcovisint" TargetMode="External" /><Relationship Id="rId836" Type="http://schemas.openxmlformats.org/officeDocument/2006/relationships/hyperlink" Target="https://twitter.com/nycmwbealli" TargetMode="External" /><Relationship Id="rId837" Type="http://schemas.openxmlformats.org/officeDocument/2006/relationships/hyperlink" Target="https://twitter.com/nycmwbe" TargetMode="External" /><Relationship Id="rId838" Type="http://schemas.openxmlformats.org/officeDocument/2006/relationships/hyperlink" Target="https://twitter.com/mmtconline" TargetMode="External" /><Relationship Id="rId839" Type="http://schemas.openxmlformats.org/officeDocument/2006/relationships/hyperlink" Target="https://twitter.com/sapariba" TargetMode="External" /><Relationship Id="rId840" Type="http://schemas.openxmlformats.org/officeDocument/2006/relationships/hyperlink" Target="https://twitter.com/gm" TargetMode="External" /><Relationship Id="rId841" Type="http://schemas.openxmlformats.org/officeDocument/2006/relationships/hyperlink" Target="https://twitter.com/palm" TargetMode="External" /><Relationship Id="rId842" Type="http://schemas.openxmlformats.org/officeDocument/2006/relationships/hyperlink" Target="https://twitter.com/delphiauto" TargetMode="External" /><Relationship Id="rId843" Type="http://schemas.openxmlformats.org/officeDocument/2006/relationships/hyperlink" Target="https://twitter.com/mobilee_group" TargetMode="External" /><Relationship Id="rId844" Type="http://schemas.openxmlformats.org/officeDocument/2006/relationships/hyperlink" Target="https://twitter.com/freescale" TargetMode="External" /><Relationship Id="rId845" Type="http://schemas.openxmlformats.org/officeDocument/2006/relationships/hyperlink" Target="https://twitter.com/nsfsbir" TargetMode="External" /><Relationship Id="rId846" Type="http://schemas.openxmlformats.org/officeDocument/2006/relationships/hyperlink" Target="https://twitter.com/nyc_dot" TargetMode="External" /><Relationship Id="rId847" Type="http://schemas.openxmlformats.org/officeDocument/2006/relationships/hyperlink" Target="https://twitter.com/nysdmv" TargetMode="External" /><Relationship Id="rId848" Type="http://schemas.openxmlformats.org/officeDocument/2006/relationships/hyperlink" Target="https://twitter.com/usdot" TargetMode="External" /><Relationship Id="rId849" Type="http://schemas.openxmlformats.org/officeDocument/2006/relationships/hyperlink" Target="https://twitter.com/secretaryfoxx" TargetMode="External" /><Relationship Id="rId850" Type="http://schemas.openxmlformats.org/officeDocument/2006/relationships/hyperlink" Target="https://twitter.com/ibmblockchain" TargetMode="External" /><Relationship Id="rId851" Type="http://schemas.openxmlformats.org/officeDocument/2006/relationships/hyperlink" Target="https://twitter.com/redhatpartners" TargetMode="External" /><Relationship Id="rId852" Type="http://schemas.openxmlformats.org/officeDocument/2006/relationships/hyperlink" Target="https://twitter.com/linuxfoundation" TargetMode="External" /><Relationship Id="rId853" Type="http://schemas.openxmlformats.org/officeDocument/2006/relationships/hyperlink" Target="https://twitter.com/lchski" TargetMode="External" /><Relationship Id="rId854" Type="http://schemas.openxmlformats.org/officeDocument/2006/relationships/hyperlink" Target="https://twitter.com/joshdata" TargetMode="External" /><Relationship Id="rId855" Type="http://schemas.openxmlformats.org/officeDocument/2006/relationships/hyperlink" Target="https://twitter.com/cydharrell" TargetMode="External" /><Relationship Id="rId856" Type="http://schemas.openxmlformats.org/officeDocument/2006/relationships/hyperlink" Target="https://twitter.com/amd" TargetMode="External" /><Relationship Id="rId857" Type="http://schemas.openxmlformats.org/officeDocument/2006/relationships/hyperlink" Target="https://twitter.com/ubuntubot2075" TargetMode="External" /><Relationship Id="rId858" Type="http://schemas.openxmlformats.org/officeDocument/2006/relationships/hyperlink" Target="https://twitter.com/viamichelin" TargetMode="External" /><Relationship Id="rId859" Type="http://schemas.openxmlformats.org/officeDocument/2006/relationships/hyperlink" Target="https://twitter.com/hopstop" TargetMode="External" /><Relationship Id="rId860" Type="http://schemas.openxmlformats.org/officeDocument/2006/relationships/hyperlink" Target="https://twitter.com/hopstopnyc" TargetMode="External" /><Relationship Id="rId861" Type="http://schemas.openxmlformats.org/officeDocument/2006/relationships/hyperlink" Target="https://twitter.com/noaasatellites" TargetMode="External" /><Relationship Id="rId862" Type="http://schemas.openxmlformats.org/officeDocument/2006/relationships/hyperlink" Target="https://twitter.com/canonical" TargetMode="External" /><Relationship Id="rId863" Type="http://schemas.openxmlformats.org/officeDocument/2006/relationships/hyperlink" Target="https://twitter.com/ubuntu" TargetMode="External" /><Relationship Id="rId864" Type="http://schemas.openxmlformats.org/officeDocument/2006/relationships/hyperlink" Target="https://twitter.com/nycbigapps" TargetMode="External" /><Relationship Id="rId865" Type="http://schemas.openxmlformats.org/officeDocument/2006/relationships/hyperlink" Target="https://twitter.com/spark_radio_dc" TargetMode="External" /><Relationship Id="rId866" Type="http://schemas.openxmlformats.org/officeDocument/2006/relationships/hyperlink" Target="https://twitter.com/codeforamerica" TargetMode="External" /><Relationship Id="rId867" Type="http://schemas.openxmlformats.org/officeDocument/2006/relationships/hyperlink" Target="https://twitter.com/tomofu_0208" TargetMode="External" /><Relationship Id="rId868" Type="http://schemas.openxmlformats.org/officeDocument/2006/relationships/hyperlink" Target="https://twitter.com/dwilliams1001" TargetMode="External" /><Relationship Id="rId869" Type="http://schemas.openxmlformats.org/officeDocument/2006/relationships/hyperlink" Target="https://twitter.com/kiernanmargaret" TargetMode="External" /><Relationship Id="rId870" Type="http://schemas.openxmlformats.org/officeDocument/2006/relationships/hyperlink" Target="https://twitter.com/gr" TargetMode="External" /><Relationship Id="rId871" Type="http://schemas.openxmlformats.org/officeDocument/2006/relationships/hyperlink" Target="https://twitter.com/alanjrenwick" TargetMode="External" /><Relationship Id="rId872" Type="http://schemas.openxmlformats.org/officeDocument/2006/relationships/hyperlink" Target="https://twitter.com/ajwillshire" TargetMode="External" /><Relationship Id="rId873" Type="http://schemas.openxmlformats.org/officeDocument/2006/relationships/hyperlink" Target="https://twitter.com/oliverescobar" TargetMode="External" /><Relationship Id="rId874" Type="http://schemas.openxmlformats.org/officeDocument/2006/relationships/hyperlink" Target="https://twitter.com/caldwelllouise" TargetMode="External" /><Relationship Id="rId875" Type="http://schemas.openxmlformats.org/officeDocument/2006/relationships/hyperlink" Target="https://twitter.com/dfarrell_ucd" TargetMode="External" /><Relationship Id="rId876" Type="http://schemas.openxmlformats.org/officeDocument/2006/relationships/hyperlink" Target="https://twitter.com/buergerrat_de" TargetMode="External" /><Relationship Id="rId877" Type="http://schemas.openxmlformats.org/officeDocument/2006/relationships/hyperlink" Target="https://twitter.com/volker_straub" TargetMode="External" /><Relationship Id="rId878" Type="http://schemas.openxmlformats.org/officeDocument/2006/relationships/hyperlink" Target="https://twitter.com/theworldweare" TargetMode="External" /><Relationship Id="rId879" Type="http://schemas.openxmlformats.org/officeDocument/2006/relationships/hyperlink" Target="https://twitter.com/_narrative" TargetMode="External" /><Relationship Id="rId880" Type="http://schemas.openxmlformats.org/officeDocument/2006/relationships/hyperlink" Target="https://twitter.com/antirobust" TargetMode="External" /><Relationship Id="rId881" Type="http://schemas.openxmlformats.org/officeDocument/2006/relationships/hyperlink" Target="https://twitter.com/ctbeiser" TargetMode="External" /><Relationship Id="rId882" Type="http://schemas.openxmlformats.org/officeDocument/2006/relationships/hyperlink" Target="https://twitter.com/tacticalyuppie" TargetMode="External" /><Relationship Id="rId883" Type="http://schemas.openxmlformats.org/officeDocument/2006/relationships/hyperlink" Target="https://twitter.com/arida_civichall" TargetMode="External" /><Relationship Id="rId884" Type="http://schemas.openxmlformats.org/officeDocument/2006/relationships/hyperlink" Target="https://twitter.com/disciplesofetsy" TargetMode="External" /><Relationship Id="rId885" Type="http://schemas.openxmlformats.org/officeDocument/2006/relationships/hyperlink" Target="https://twitter.com/sagarvishnoi" TargetMode="External" /><Relationship Id="rId886" Type="http://schemas.openxmlformats.org/officeDocument/2006/relationships/hyperlink" Target="https://twitter.com/womencivictech" TargetMode="External" /><Relationship Id="rId887" Type="http://schemas.openxmlformats.org/officeDocument/2006/relationships/hyperlink" Target="https://twitter.com/twofoursevecars" TargetMode="External" /><Relationship Id="rId888" Type="http://schemas.openxmlformats.org/officeDocument/2006/relationships/hyperlink" Target="https://twitter.com/codeforall" TargetMode="External" /><Relationship Id="rId889" Type="http://schemas.openxmlformats.org/officeDocument/2006/relationships/hyperlink" Target="https://twitter.com/pdmcn_leeds" TargetMode="External" /><Relationship Id="rId890" Type="http://schemas.openxmlformats.org/officeDocument/2006/relationships/hyperlink" Target="https://twitter.com/josiemasseyux" TargetMode="External" /><Relationship Id="rId891" Type="http://schemas.openxmlformats.org/officeDocument/2006/relationships/hyperlink" Target="https://twitter.com/worldifnews" TargetMode="External" /><Relationship Id="rId892" Type="http://schemas.openxmlformats.org/officeDocument/2006/relationships/hyperlink" Target="https://twitter.com/mstem" TargetMode="External" /><Relationship Id="rId893" Type="http://schemas.openxmlformats.org/officeDocument/2006/relationships/hyperlink" Target="https://twitter.com/civictechguide" TargetMode="External" /><Relationship Id="rId894" Type="http://schemas.openxmlformats.org/officeDocument/2006/relationships/hyperlink" Target="https://twitter.com/rebcruz" TargetMode="External" /><Relationship Id="rId895" Type="http://schemas.openxmlformats.org/officeDocument/2006/relationships/hyperlink" Target="https://twitter.com/sierraclub" TargetMode="External" /><Relationship Id="rId896" Type="http://schemas.openxmlformats.org/officeDocument/2006/relationships/hyperlink" Target="https://twitter.com/p2173" TargetMode="External" /><Relationship Id="rId897" Type="http://schemas.openxmlformats.org/officeDocument/2006/relationships/hyperlink" Target="https://twitter.com/youthgovern" TargetMode="External" /><Relationship Id="rId898" Type="http://schemas.openxmlformats.org/officeDocument/2006/relationships/hyperlink" Target="https://twitter.com/rep19women" TargetMode="External" /><Relationship Id="rId899" Type="http://schemas.openxmlformats.org/officeDocument/2006/relationships/hyperlink" Target="https://twitter.com/voterunlead" TargetMode="External" /><Relationship Id="rId900" Type="http://schemas.openxmlformats.org/officeDocument/2006/relationships/hyperlink" Target="https://twitter.com/erhardt" TargetMode="External" /><Relationship Id="rId901" Type="http://schemas.openxmlformats.org/officeDocument/2006/relationships/hyperlink" Target="https://twitter.com/olincollege" TargetMode="External" /><Relationship Id="rId902" Type="http://schemas.openxmlformats.org/officeDocument/2006/relationships/hyperlink" Target="https://twitter.com/mlsif" TargetMode="External" /><Relationship Id="rId903" Type="http://schemas.openxmlformats.org/officeDocument/2006/relationships/hyperlink" Target="https://twitter.com/georgetown" TargetMode="External" /><Relationship Id="rId904" Type="http://schemas.openxmlformats.org/officeDocument/2006/relationships/hyperlink" Target="https://twitter.com/waterbuck1" TargetMode="External" /><Relationship Id="rId905" Type="http://schemas.openxmlformats.org/officeDocument/2006/relationships/hyperlink" Target="https://twitter.com/bostonannemarie" TargetMode="External" /><Relationship Id="rId906" Type="http://schemas.openxmlformats.org/officeDocument/2006/relationships/hyperlink" Target="https://twitter.com/sdaitzman" TargetMode="External" /><Relationship Id="rId907" Type="http://schemas.openxmlformats.org/officeDocument/2006/relationships/hyperlink" Target="https://twitter.com/myqntm" TargetMode="External" /><Relationship Id="rId908" Type="http://schemas.openxmlformats.org/officeDocument/2006/relationships/hyperlink" Target="https://twitter.com/meowtree" TargetMode="External" /><Relationship Id="rId909" Type="http://schemas.openxmlformats.org/officeDocument/2006/relationships/hyperlink" Target="https://twitter.com/dmeganr" TargetMode="External" /><Relationship Id="rId910" Type="http://schemas.openxmlformats.org/officeDocument/2006/relationships/hyperlink" Target="https://twitter.com/voter" TargetMode="External" /><Relationship Id="rId911" Type="http://schemas.openxmlformats.org/officeDocument/2006/relationships/hyperlink" Target="https://twitter.com/biblauer" TargetMode="External" /><Relationship Id="rId912" Type="http://schemas.openxmlformats.org/officeDocument/2006/relationships/hyperlink" Target="https://twitter.com/elias_me_em" TargetMode="External" /><Relationship Id="rId913" Type="http://schemas.openxmlformats.org/officeDocument/2006/relationships/hyperlink" Target="https://twitter.com/ntenorg" TargetMode="External" /><Relationship Id="rId914" Type="http://schemas.openxmlformats.org/officeDocument/2006/relationships/hyperlink" Target="https://twitter.com/joesaidso" TargetMode="External" /><Relationship Id="rId915" Type="http://schemas.openxmlformats.org/officeDocument/2006/relationships/hyperlink" Target="https://twitter.com/bee_nerd" TargetMode="External" /><Relationship Id="rId916" Type="http://schemas.openxmlformats.org/officeDocument/2006/relationships/hyperlink" Target="https://twitter.com/perfectsin77" TargetMode="External" /><Relationship Id="rId917" Type="http://schemas.openxmlformats.org/officeDocument/2006/relationships/hyperlink" Target="https://twitter.com/nycmedialab" TargetMode="External" /><Relationship Id="rId918" Type="http://schemas.openxmlformats.org/officeDocument/2006/relationships/hyperlink" Target="https://twitter.com/verizon" TargetMode="External" /><Relationship Id="rId919" Type="http://schemas.openxmlformats.org/officeDocument/2006/relationships/hyperlink" Target="https://twitter.com/gothenelle" TargetMode="External" /><Relationship Id="rId920" Type="http://schemas.openxmlformats.org/officeDocument/2006/relationships/hyperlink" Target="https://twitter.com/lightnightleeds" TargetMode="External" /><Relationship Id="rId921" Type="http://schemas.openxmlformats.org/officeDocument/2006/relationships/hyperlink" Target="https://twitter.com/nonstickvic" TargetMode="External" /><Relationship Id="rId922" Type="http://schemas.openxmlformats.org/officeDocument/2006/relationships/hyperlink" Target="https://twitter.com/annequinton" TargetMode="External" /><Relationship Id="rId923" Type="http://schemas.openxmlformats.org/officeDocument/2006/relationships/hyperlink" Target="https://twitter.com/irenesandrad" TargetMode="External" /><Relationship Id="rId924" Type="http://schemas.openxmlformats.org/officeDocument/2006/relationships/hyperlink" Target="https://twitter.com/visitleeds" TargetMode="External" /><Relationship Id="rId925" Type="http://schemas.openxmlformats.org/officeDocument/2006/relationships/hyperlink" Target="https://twitter.com/drcpunk" TargetMode="External" /><Relationship Id="rId926" Type="http://schemas.openxmlformats.org/officeDocument/2006/relationships/hyperlink" Target="https://twitter.com/facebook" TargetMode="External" /><Relationship Id="rId927" Type="http://schemas.openxmlformats.org/officeDocument/2006/relationships/hyperlink" Target="https://twitter.com/publicknowledge" TargetMode="External" /><Relationship Id="rId928" Type="http://schemas.openxmlformats.org/officeDocument/2006/relationships/hyperlink" Target="https://twitter.com/haroldfeld" TargetMode="External" /><Relationship Id="rId929" Type="http://schemas.openxmlformats.org/officeDocument/2006/relationships/hyperlink" Target="https://twitter.com/sbadalich" TargetMode="External" /><Relationship Id="rId930" Type="http://schemas.openxmlformats.org/officeDocument/2006/relationships/hyperlink" Target="https://twitter.com/drdesmondpatton" TargetMode="External" /><Relationship Id="rId931" Type="http://schemas.openxmlformats.org/officeDocument/2006/relationships/hyperlink" Target="https://twitter.com/alexkavtar" TargetMode="External" /><Relationship Id="rId932" Type="http://schemas.openxmlformats.org/officeDocument/2006/relationships/hyperlink" Target="https://twitter.com/nacky12" TargetMode="External" /><Relationship Id="rId933" Type="http://schemas.openxmlformats.org/officeDocument/2006/relationships/hyperlink" Target="https://twitter.com/latonero" TargetMode="External" /><Relationship Id="rId934" Type="http://schemas.openxmlformats.org/officeDocument/2006/relationships/hyperlink" Target="https://twitter.com/veroviews" TargetMode="External" /><Relationship Id="rId935" Type="http://schemas.openxmlformats.org/officeDocument/2006/relationships/hyperlink" Target="https://twitter.com/clroutcomes" TargetMode="External" /><Relationship Id="rId936" Type="http://schemas.openxmlformats.org/officeDocument/2006/relationships/hyperlink" Target="https://twitter.com/giuliowolfe" TargetMode="External" /><Relationship Id="rId937" Type="http://schemas.openxmlformats.org/officeDocument/2006/relationships/hyperlink" Target="https://twitter.com/dalgoso" TargetMode="External" /><Relationship Id="rId938" Type="http://schemas.openxmlformats.org/officeDocument/2006/relationships/hyperlink" Target="https://twitter.com/bonniesychiu" TargetMode="External" /><Relationship Id="rId939" Type="http://schemas.openxmlformats.org/officeDocument/2006/relationships/hyperlink" Target="https://twitter.com/engnroom" TargetMode="External" /><Relationship Id="rId940" Type="http://schemas.openxmlformats.org/officeDocument/2006/relationships/hyperlink" Target="https://twitter.com/ciudadania_i" TargetMode="External" /><Relationship Id="rId941" Type="http://schemas.openxmlformats.org/officeDocument/2006/relationships/hyperlink" Target="https://twitter.com/auskahareli" TargetMode="External" /><Relationship Id="rId942" Type="http://schemas.openxmlformats.org/officeDocument/2006/relationships/hyperlink" Target="https://twitter.com/aslnoozdah" TargetMode="External" /><Relationship Id="rId943" Type="http://schemas.openxmlformats.org/officeDocument/2006/relationships/hyperlink" Target="https://twitter.com/merltech" TargetMode="External" /><Relationship Id="rId944" Type="http://schemas.openxmlformats.org/officeDocument/2006/relationships/hyperlink" Target="https://twitter.com/chrislrobert" TargetMode="External" /><Relationship Id="rId945" Type="http://schemas.openxmlformats.org/officeDocument/2006/relationships/hyperlink" Target="https://twitter.com/ymacpherson" TargetMode="External" /><Relationship Id="rId946" Type="http://schemas.openxmlformats.org/officeDocument/2006/relationships/hyperlink" Target="https://twitter.com/niknak_19" TargetMode="External" /><Relationship Id="rId947" Type="http://schemas.openxmlformats.org/officeDocument/2006/relationships/hyperlink" Target="https://twitter.com/civicimpact_jhu" TargetMode="External" /><Relationship Id="rId948" Type="http://schemas.openxmlformats.org/officeDocument/2006/relationships/hyperlink" Target="https://twitter.com/hayduke" TargetMode="External" /><Relationship Id="rId949" Type="http://schemas.openxmlformats.org/officeDocument/2006/relationships/hyperlink" Target="https://twitter.com/rachelannyes" TargetMode="External" /><Relationship Id="rId950" Type="http://schemas.openxmlformats.org/officeDocument/2006/relationships/hyperlink" Target="https://twitter.com/idreamofpiepics" TargetMode="External" /><Relationship Id="rId951" Type="http://schemas.openxmlformats.org/officeDocument/2006/relationships/hyperlink" Target="https://twitter.com/wirraltweets" TargetMode="External" /><Relationship Id="rId952" Type="http://schemas.openxmlformats.org/officeDocument/2006/relationships/hyperlink" Target="https://twitter.com/lovelywirral" TargetMode="External" /><Relationship Id="rId953" Type="http://schemas.openxmlformats.org/officeDocument/2006/relationships/hyperlink" Target="https://twitter.com/saqib_shabbir" TargetMode="External" /><Relationship Id="rId954" Type="http://schemas.openxmlformats.org/officeDocument/2006/relationships/hyperlink" Target="https://twitter.com/musicisnowuk" TargetMode="External" /><Relationship Id="rId955" Type="http://schemas.openxmlformats.org/officeDocument/2006/relationships/hyperlink" Target="https://twitter.com/radioairenews" TargetMode="External" /><Relationship Id="rId956" Type="http://schemas.openxmlformats.org/officeDocument/2006/relationships/hyperlink" Target="https://twitter.com/lufc" TargetMode="External" /><Relationship Id="rId957" Type="http://schemas.openxmlformats.org/officeDocument/2006/relationships/hyperlink" Target="https://twitter.com/ppolitics" TargetMode="External" /><Relationship Id="rId958" Type="http://schemas.openxmlformats.org/officeDocument/2006/relationships/hyperlink" Target="https://twitter.com/civicist" TargetMode="External" /><Relationship Id="rId959" Type="http://schemas.openxmlformats.org/officeDocument/2006/relationships/hyperlink" Target="https://twitter.com/aschrock" TargetMode="External" /><Relationship Id="rId960" Type="http://schemas.openxmlformats.org/officeDocument/2006/relationships/hyperlink" Target="https://twitter.com/hypercortex" TargetMode="External" /><Relationship Id="rId961" Type="http://schemas.openxmlformats.org/officeDocument/2006/relationships/hyperlink" Target="https://twitter.com/code4ca" TargetMode="External" /><Relationship Id="rId962" Type="http://schemas.openxmlformats.org/officeDocument/2006/relationships/hyperlink" Target="https://twitter.com/mapc" TargetMode="External" /><Relationship Id="rId963" Type="http://schemas.openxmlformats.org/officeDocument/2006/relationships/hyperlink" Target="https://twitter.com/csbishopfilm" TargetMode="External" /><Relationship Id="rId964" Type="http://schemas.openxmlformats.org/officeDocument/2006/relationships/hyperlink" Target="https://twitter.com/actionsprout" TargetMode="External" /><Relationship Id="rId965" Type="http://schemas.openxmlformats.org/officeDocument/2006/relationships/hyperlink" Target="https://twitter.com/upwell" TargetMode="External" /><Relationship Id="rId966" Type="http://schemas.openxmlformats.org/officeDocument/2006/relationships/hyperlink" Target="https://twitter.com/a_thorities" TargetMode="External" /><Relationship Id="rId967" Type="http://schemas.openxmlformats.org/officeDocument/2006/relationships/hyperlink" Target="https://twitter.com/therulesorg" TargetMode="External" /><Relationship Id="rId968" Type="http://schemas.openxmlformats.org/officeDocument/2006/relationships/hyperlink" Target="https://twitter.com/media_cloud" TargetMode="External" /><Relationship Id="rId969" Type="http://schemas.openxmlformats.org/officeDocument/2006/relationships/hyperlink" Target="https://twitter.com/firstdraftnews" TargetMode="External" /><Relationship Id="rId970" Type="http://schemas.openxmlformats.org/officeDocument/2006/relationships/hyperlink" Target="https://twitter.com/gianlucasgueo" TargetMode="External" /><Relationship Id="rId971" Type="http://schemas.openxmlformats.org/officeDocument/2006/relationships/hyperlink" Target="https://twitter.com/codeforpdx" TargetMode="External" /><Relationship Id="rId972" Type="http://schemas.openxmlformats.org/officeDocument/2006/relationships/hyperlink" Target="https://twitter.com/codeformke" TargetMode="External" /><Relationship Id="rId973" Type="http://schemas.openxmlformats.org/officeDocument/2006/relationships/hyperlink" Target="https://twitter.com/pahlkadot" TargetMode="External" /><Relationship Id="rId974" Type="http://schemas.openxmlformats.org/officeDocument/2006/relationships/hyperlink" Target="https://twitter.com/popdemoc" TargetMode="External" /><Relationship Id="rId975" Type="http://schemas.openxmlformats.org/officeDocument/2006/relationships/hyperlink" Target="https://twitter.com/lisamwitter" TargetMode="External" /><Relationship Id="rId976" Type="http://schemas.openxmlformats.org/officeDocument/2006/relationships/hyperlink" Target="https://twitter.com/apoliticalco" TargetMode="External" /><Relationship Id="rId977" Type="http://schemas.openxmlformats.org/officeDocument/2006/relationships/hyperlink" Target="https://twitter.com/codeforaus" TargetMode="External" /><Relationship Id="rId978" Type="http://schemas.openxmlformats.org/officeDocument/2006/relationships/hyperlink" Target="https://twitter.com/gqmagazine" TargetMode="External" /><Relationship Id="rId979" Type="http://schemas.openxmlformats.org/officeDocument/2006/relationships/hyperlink" Target="https://twitter.com/colinmegill" TargetMode="External" /><Relationship Id="rId980" Type="http://schemas.openxmlformats.org/officeDocument/2006/relationships/hyperlink" Target="https://twitter.com/petermacleod" TargetMode="External" /><Relationship Id="rId981" Type="http://schemas.openxmlformats.org/officeDocument/2006/relationships/hyperlink" Target="https://twitter.com/alexisgoldstein" TargetMode="External" /><Relationship Id="rId982" Type="http://schemas.openxmlformats.org/officeDocument/2006/relationships/hyperlink" Target="https://twitter.com/strikedebt" TargetMode="External" /><Relationship Id="rId983" Type="http://schemas.openxmlformats.org/officeDocument/2006/relationships/hyperlink" Target="https://twitter.com/0debtzone" TargetMode="External" /><Relationship Id="rId984" Type="http://schemas.openxmlformats.org/officeDocument/2006/relationships/hyperlink" Target="https://twitter.com/senwarren" TargetMode="External" /><Relationship Id="rId985" Type="http://schemas.openxmlformats.org/officeDocument/2006/relationships/hyperlink" Target="https://twitter.com/ewarren" TargetMode="External" /><Relationship Id="rId986" Type="http://schemas.openxmlformats.org/officeDocument/2006/relationships/hyperlink" Target="https://twitter.com/sensherrodbrown" TargetMode="External" /><Relationship Id="rId987" Type="http://schemas.openxmlformats.org/officeDocument/2006/relationships/hyperlink" Target="https://twitter.com/repjayapal" TargetMode="External" /><Relationship Id="rId988" Type="http://schemas.openxmlformats.org/officeDocument/2006/relationships/comments" Target="../comments2.xml" /><Relationship Id="rId989" Type="http://schemas.openxmlformats.org/officeDocument/2006/relationships/vmlDrawing" Target="../drawings/vmlDrawing2.vml" /><Relationship Id="rId990" Type="http://schemas.openxmlformats.org/officeDocument/2006/relationships/table" Target="../tables/table2.xml" /><Relationship Id="rId9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ivictech.guide/nyc/" TargetMode="External" /><Relationship Id="rId2" Type="http://schemas.openxmlformats.org/officeDocument/2006/relationships/hyperlink" Target="https://www.tohostage.com/littlewomen/index.html" TargetMode="External" /><Relationship Id="rId3" Type="http://schemas.openxmlformats.org/officeDocument/2006/relationships/hyperlink" Target="https://fukuoka-civichall.jp/event/%e3%83%aa%e3%83%88%e3%83%ab-%e3%82%a6%e3%82%a3%e3%83%a1%e3%83%b3%e8%8b%a5%e8%8d%89%e7%89%a9%e8%aa%9e" TargetMode="External" /><Relationship Id="rId4" Type="http://schemas.openxmlformats.org/officeDocument/2006/relationships/hyperlink" Target="https://civictech.guide/" TargetMode="External" /><Relationship Id="rId5" Type="http://schemas.openxmlformats.org/officeDocument/2006/relationships/hyperlink" Target="https://civichall.org/civicist/code-america-10-reflections-decade-tech-driven-engagement/" TargetMode="External" /><Relationship Id="rId6" Type="http://schemas.openxmlformats.org/officeDocument/2006/relationships/hyperlink" Target="https://www.eventbrite.com/e/who-should-make-the-rules-the-question-of-platform-regulation-tickets-75178199017" TargetMode="External" /><Relationship Id="rId7" Type="http://schemas.openxmlformats.org/officeDocument/2006/relationships/hyperlink" Target="https://nycmedialab.org/verizon-5g-retail" TargetMode="External" /><Relationship Id="rId8" Type="http://schemas.openxmlformats.org/officeDocument/2006/relationships/hyperlink" Target="https://www.eventbrite.com/e/ethical-data-practices-101-tickets-73174315347" TargetMode="External" /><Relationship Id="rId9" Type="http://schemas.openxmlformats.org/officeDocument/2006/relationships/hyperlink" Target="https://twitter.com/veroviews/status/1183850162046820354" TargetMode="External" /><Relationship Id="rId10" Type="http://schemas.openxmlformats.org/officeDocument/2006/relationships/hyperlink" Target="https://civichall.org/eventbrite-event/ethical-data-practices-101/" TargetMode="External" /><Relationship Id="rId11" Type="http://schemas.openxmlformats.org/officeDocument/2006/relationships/hyperlink" Target="https://www.youtube.com/watch?v=5mMzb39jFQI" TargetMode="External" /><Relationship Id="rId12" Type="http://schemas.openxmlformats.org/officeDocument/2006/relationships/hyperlink" Target="https://civictech.guide/" TargetMode="External" /><Relationship Id="rId13" Type="http://schemas.openxmlformats.org/officeDocument/2006/relationships/hyperlink" Target="https://www.eventbrite.com/e/ethical-data-practices-101-tickets-73174315347" TargetMode="External" /><Relationship Id="rId14" Type="http://schemas.openxmlformats.org/officeDocument/2006/relationships/hyperlink" Target="https://www.eventbrite.com/e/who-should-make-the-rules-the-question-of-platform-regulation-tickets-75178199017" TargetMode="External" /><Relationship Id="rId15" Type="http://schemas.openxmlformats.org/officeDocument/2006/relationships/hyperlink" Target="https://nycmedialab.org/verizon-5g-retail" TargetMode="External" /><Relationship Id="rId16" Type="http://schemas.openxmlformats.org/officeDocument/2006/relationships/hyperlink" Target="https://chm.tbe.taleo.net/chm01/ats/careers/v2/viewRequisition?org=SIERRACLUB&amp;cws=39&amp;rid=1392" TargetMode="External" /><Relationship Id="rId17" Type="http://schemas.openxmlformats.org/officeDocument/2006/relationships/hyperlink" Target="https://www.gq.com/story/debt-collective-union-organizing" TargetMode="External" /><Relationship Id="rId18" Type="http://schemas.openxmlformats.org/officeDocument/2006/relationships/hyperlink" Target="https://civichall.org/civicist/future-investments/" TargetMode="External" /><Relationship Id="rId19" Type="http://schemas.openxmlformats.org/officeDocument/2006/relationships/hyperlink" Target="https://civichall.org/civicist/tipping-the-scales/" TargetMode="External" /><Relationship Id="rId20" Type="http://schemas.openxmlformats.org/officeDocument/2006/relationships/hyperlink" Target="https://www.2020census.gov/" TargetMode="External" /><Relationship Id="rId21" Type="http://schemas.openxmlformats.org/officeDocument/2006/relationships/hyperlink" Target="https://twitter.com/MERLTech/status/1184118299518480384" TargetMode="External" /><Relationship Id="rId22" Type="http://schemas.openxmlformats.org/officeDocument/2006/relationships/hyperlink" Target="https://www.transit.dot.gov/funding/smartroute-systems-jeff-larson" TargetMode="External" /><Relationship Id="rId23" Type="http://schemas.openxmlformats.org/officeDocument/2006/relationships/hyperlink" Target="https://patents.justia.com/patent/20020169882" TargetMode="External" /><Relationship Id="rId24" Type="http://schemas.openxmlformats.org/officeDocument/2006/relationships/hyperlink" Target="https://civichall.org/civicist/code-america-10-reflections-decade-tech-driven-engagement/" TargetMode="External" /><Relationship Id="rId25" Type="http://schemas.openxmlformats.org/officeDocument/2006/relationships/hyperlink" Target="https://civictech.guide/nyc/" TargetMode="External" /><Relationship Id="rId26" Type="http://schemas.openxmlformats.org/officeDocument/2006/relationships/hyperlink" Target="https://civictech.guide/australia/" TargetMode="External" /><Relationship Id="rId27" Type="http://schemas.openxmlformats.org/officeDocument/2006/relationships/hyperlink" Target="https://civictech.guide/graveyard/" TargetMode="External" /><Relationship Id="rId28" Type="http://schemas.openxmlformats.org/officeDocument/2006/relationships/hyperlink" Target="https://okt.to/32pyqf" TargetMode="External" /><Relationship Id="rId29" Type="http://schemas.openxmlformats.org/officeDocument/2006/relationships/hyperlink" Target="https://civictech.guide/" TargetMode="External" /><Relationship Id="rId30" Type="http://schemas.openxmlformats.org/officeDocument/2006/relationships/hyperlink" Target="https://civichall.org/civicist/future-investments/" TargetMode="External" /><Relationship Id="rId31" Type="http://schemas.openxmlformats.org/officeDocument/2006/relationships/hyperlink" Target="https://twitter.com/veroviews/status/1183850162046820354" TargetMode="External" /><Relationship Id="rId32" Type="http://schemas.openxmlformats.org/officeDocument/2006/relationships/hyperlink" Target="https://civichall.org/eventbrite-event/ethical-data-practices-101/" TargetMode="External" /><Relationship Id="rId33" Type="http://schemas.openxmlformats.org/officeDocument/2006/relationships/hyperlink" Target="https://civictech.guide/iran/" TargetMode="External" /><Relationship Id="rId34" Type="http://schemas.openxmlformats.org/officeDocument/2006/relationships/hyperlink" Target="https://civictech.guide/chile/" TargetMode="External" /><Relationship Id="rId35" Type="http://schemas.openxmlformats.org/officeDocument/2006/relationships/hyperlink" Target="https://civictech.guide/nyc/" TargetMode="External" /><Relationship Id="rId36" Type="http://schemas.openxmlformats.org/officeDocument/2006/relationships/hyperlink" Target="https://www.eventbrite.com/e/narrative-tech-meet-up-building-infrastructure-tickets-74625443711" TargetMode="External" /><Relationship Id="rId37" Type="http://schemas.openxmlformats.org/officeDocument/2006/relationships/hyperlink" Target="https://narrativeinitiative.org/resource/narrative-technology-case-studies/" TargetMode="External" /><Relationship Id="rId38" Type="http://schemas.openxmlformats.org/officeDocument/2006/relationships/hyperlink" Target="https://eplus.jp/sf/detail/3089080001-P0030001P021001" TargetMode="External" /><Relationship Id="rId39" Type="http://schemas.openxmlformats.org/officeDocument/2006/relationships/hyperlink" Target="https://www.city.arida.lg.jp/kurashi/sportsbunka/bunka/1000905/1000907.html" TargetMode="External" /><Relationship Id="rId40" Type="http://schemas.openxmlformats.org/officeDocument/2006/relationships/hyperlink" Target="https://civichall.org/civicist/how-civic-tech-has-evolved-over-the-last-25-years/" TargetMode="External" /><Relationship Id="rId41" Type="http://schemas.openxmlformats.org/officeDocument/2006/relationships/hyperlink" Target="http://247-247.net/download-app/" TargetMode="External" /><Relationship Id="rId42" Type="http://schemas.openxmlformats.org/officeDocument/2006/relationships/hyperlink" Target="https://book.autocab.net/36088" TargetMode="External" /><Relationship Id="rId43" Type="http://schemas.openxmlformats.org/officeDocument/2006/relationships/hyperlink" Target="https://civichall.org/civicist/future-investments/?utm_source=dlvr.it&amp;utm_medium=twitter" TargetMode="External" /><Relationship Id="rId44" Type="http://schemas.openxmlformats.org/officeDocument/2006/relationships/hyperlink" Target="https://www.facebook.com/371003420295880/posts/480004119395809?sfns=mo" TargetMode="External" /><Relationship Id="rId45" Type="http://schemas.openxmlformats.org/officeDocument/2006/relationships/hyperlink" Target="https://www.instagram.com/p/B3oWMatAlDI/?igshid=xx9jeg82t0xl" TargetMode="External" /><Relationship Id="rId46" Type="http://schemas.openxmlformats.org/officeDocument/2006/relationships/hyperlink" Target="https://civichall.org/civicist/what-the-dept-of-education-should-have-done-years-ago/" TargetMode="External" /><Relationship Id="rId47" Type="http://schemas.openxmlformats.org/officeDocument/2006/relationships/hyperlink" Target="https://www.tohostage.com/littlewomen/index.html" TargetMode="External" /><Relationship Id="rId48" Type="http://schemas.openxmlformats.org/officeDocument/2006/relationships/hyperlink" Target="https://fukuoka-civichall.jp/event/%e3%83%aa%e3%83%88%e3%83%ab-%e3%82%a6%e3%82%a3%e3%83%a1%e3%83%b3%e8%8b%a5%e8%8d%89%e7%89%a9%e8%aa%9e" TargetMode="External" /><Relationship Id="rId49" Type="http://schemas.openxmlformats.org/officeDocument/2006/relationships/hyperlink" Target="https://www.hakataza.co.jp/sp/lineup/201910/littlewomen/index.php" TargetMode="External" /><Relationship Id="rId50" Type="http://schemas.openxmlformats.org/officeDocument/2006/relationships/table" Target="../tables/table11.xml" /><Relationship Id="rId51" Type="http://schemas.openxmlformats.org/officeDocument/2006/relationships/table" Target="../tables/table12.xml" /><Relationship Id="rId52" Type="http://schemas.openxmlformats.org/officeDocument/2006/relationships/table" Target="../tables/table13.xml" /><Relationship Id="rId53" Type="http://schemas.openxmlformats.org/officeDocument/2006/relationships/table" Target="../tables/table14.xml" /><Relationship Id="rId54" Type="http://schemas.openxmlformats.org/officeDocument/2006/relationships/table" Target="../tables/table15.xml" /><Relationship Id="rId55" Type="http://schemas.openxmlformats.org/officeDocument/2006/relationships/table" Target="../tables/table16.xml" /><Relationship Id="rId56" Type="http://schemas.openxmlformats.org/officeDocument/2006/relationships/table" Target="../tables/table17.xml" /><Relationship Id="rId5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2692</v>
      </c>
      <c r="BB2" s="13" t="s">
        <v>2722</v>
      </c>
      <c r="BC2" s="13" t="s">
        <v>2723</v>
      </c>
      <c r="BD2" s="119" t="s">
        <v>3559</v>
      </c>
      <c r="BE2" s="119" t="s">
        <v>3560</v>
      </c>
      <c r="BF2" s="119" t="s">
        <v>3561</v>
      </c>
      <c r="BG2" s="119" t="s">
        <v>3562</v>
      </c>
      <c r="BH2" s="119" t="s">
        <v>3563</v>
      </c>
      <c r="BI2" s="119" t="s">
        <v>3564</v>
      </c>
      <c r="BJ2" s="119" t="s">
        <v>3565</v>
      </c>
      <c r="BK2" s="119" t="s">
        <v>3566</v>
      </c>
      <c r="BL2" s="119" t="s">
        <v>3567</v>
      </c>
    </row>
    <row r="3" spans="1:64" ht="15" customHeight="1">
      <c r="A3" s="64" t="s">
        <v>212</v>
      </c>
      <c r="B3" s="64" t="s">
        <v>313</v>
      </c>
      <c r="C3" s="65" t="s">
        <v>3648</v>
      </c>
      <c r="D3" s="66">
        <v>3</v>
      </c>
      <c r="E3" s="67" t="s">
        <v>132</v>
      </c>
      <c r="F3" s="68">
        <v>35</v>
      </c>
      <c r="G3" s="65"/>
      <c r="H3" s="69"/>
      <c r="I3" s="70"/>
      <c r="J3" s="70"/>
      <c r="K3" s="34" t="s">
        <v>65</v>
      </c>
      <c r="L3" s="71">
        <v>3</v>
      </c>
      <c r="M3" s="71"/>
      <c r="N3" s="72"/>
      <c r="O3" s="78" t="s">
        <v>427</v>
      </c>
      <c r="P3" s="80">
        <v>43669.58819444444</v>
      </c>
      <c r="Q3" s="78" t="s">
        <v>429</v>
      </c>
      <c r="R3" s="82" t="s">
        <v>541</v>
      </c>
      <c r="S3" s="78" t="s">
        <v>587</v>
      </c>
      <c r="T3" s="78" t="s">
        <v>614</v>
      </c>
      <c r="U3" s="78"/>
      <c r="V3" s="82" t="s">
        <v>676</v>
      </c>
      <c r="W3" s="80">
        <v>43669.58819444444</v>
      </c>
      <c r="X3" s="82" t="s">
        <v>765</v>
      </c>
      <c r="Y3" s="78"/>
      <c r="Z3" s="78"/>
      <c r="AA3" s="84" t="s">
        <v>922</v>
      </c>
      <c r="AB3" s="84" t="s">
        <v>1079</v>
      </c>
      <c r="AC3" s="78" t="b">
        <v>0</v>
      </c>
      <c r="AD3" s="78">
        <v>8</v>
      </c>
      <c r="AE3" s="84" t="s">
        <v>1090</v>
      </c>
      <c r="AF3" s="78" t="b">
        <v>0</v>
      </c>
      <c r="AG3" s="78" t="s">
        <v>1106</v>
      </c>
      <c r="AH3" s="78"/>
      <c r="AI3" s="84" t="s">
        <v>1091</v>
      </c>
      <c r="AJ3" s="78" t="b">
        <v>0</v>
      </c>
      <c r="AK3" s="78">
        <v>3</v>
      </c>
      <c r="AL3" s="84" t="s">
        <v>1091</v>
      </c>
      <c r="AM3" s="78" t="s">
        <v>1111</v>
      </c>
      <c r="AN3" s="78" t="b">
        <v>0</v>
      </c>
      <c r="AO3" s="84" t="s">
        <v>1079</v>
      </c>
      <c r="AP3" s="78" t="s">
        <v>1129</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314</v>
      </c>
      <c r="C4" s="65" t="s">
        <v>3648</v>
      </c>
      <c r="D4" s="66">
        <v>3</v>
      </c>
      <c r="E4" s="67" t="s">
        <v>132</v>
      </c>
      <c r="F4" s="68">
        <v>35</v>
      </c>
      <c r="G4" s="65"/>
      <c r="H4" s="69"/>
      <c r="I4" s="70"/>
      <c r="J4" s="70"/>
      <c r="K4" s="34" t="s">
        <v>65</v>
      </c>
      <c r="L4" s="77">
        <v>4</v>
      </c>
      <c r="M4" s="77"/>
      <c r="N4" s="72"/>
      <c r="O4" s="79" t="s">
        <v>427</v>
      </c>
      <c r="P4" s="81">
        <v>43669.58819444444</v>
      </c>
      <c r="Q4" s="79" t="s">
        <v>429</v>
      </c>
      <c r="R4" s="83" t="s">
        <v>541</v>
      </c>
      <c r="S4" s="79" t="s">
        <v>587</v>
      </c>
      <c r="T4" s="79" t="s">
        <v>614</v>
      </c>
      <c r="U4" s="79"/>
      <c r="V4" s="83" t="s">
        <v>676</v>
      </c>
      <c r="W4" s="81">
        <v>43669.58819444444</v>
      </c>
      <c r="X4" s="83" t="s">
        <v>765</v>
      </c>
      <c r="Y4" s="79"/>
      <c r="Z4" s="79"/>
      <c r="AA4" s="85" t="s">
        <v>922</v>
      </c>
      <c r="AB4" s="85" t="s">
        <v>1079</v>
      </c>
      <c r="AC4" s="79" t="b">
        <v>0</v>
      </c>
      <c r="AD4" s="79">
        <v>8</v>
      </c>
      <c r="AE4" s="85" t="s">
        <v>1090</v>
      </c>
      <c r="AF4" s="79" t="b">
        <v>0</v>
      </c>
      <c r="AG4" s="79" t="s">
        <v>1106</v>
      </c>
      <c r="AH4" s="79"/>
      <c r="AI4" s="85" t="s">
        <v>1091</v>
      </c>
      <c r="AJ4" s="79" t="b">
        <v>0</v>
      </c>
      <c r="AK4" s="79">
        <v>3</v>
      </c>
      <c r="AL4" s="85" t="s">
        <v>1091</v>
      </c>
      <c r="AM4" s="79" t="s">
        <v>1111</v>
      </c>
      <c r="AN4" s="79" t="b">
        <v>0</v>
      </c>
      <c r="AO4" s="85" t="s">
        <v>1079</v>
      </c>
      <c r="AP4" s="79" t="s">
        <v>1129</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315</v>
      </c>
      <c r="C5" s="65" t="s">
        <v>3648</v>
      </c>
      <c r="D5" s="66">
        <v>3</v>
      </c>
      <c r="E5" s="67" t="s">
        <v>132</v>
      </c>
      <c r="F5" s="68">
        <v>35</v>
      </c>
      <c r="G5" s="65"/>
      <c r="H5" s="69"/>
      <c r="I5" s="70"/>
      <c r="J5" s="70"/>
      <c r="K5" s="34" t="s">
        <v>65</v>
      </c>
      <c r="L5" s="77">
        <v>5</v>
      </c>
      <c r="M5" s="77"/>
      <c r="N5" s="72"/>
      <c r="O5" s="79" t="s">
        <v>427</v>
      </c>
      <c r="P5" s="81">
        <v>43669.58819444444</v>
      </c>
      <c r="Q5" s="79" t="s">
        <v>429</v>
      </c>
      <c r="R5" s="83" t="s">
        <v>541</v>
      </c>
      <c r="S5" s="79" t="s">
        <v>587</v>
      </c>
      <c r="T5" s="79" t="s">
        <v>614</v>
      </c>
      <c r="U5" s="79"/>
      <c r="V5" s="83" t="s">
        <v>676</v>
      </c>
      <c r="W5" s="81">
        <v>43669.58819444444</v>
      </c>
      <c r="X5" s="83" t="s">
        <v>765</v>
      </c>
      <c r="Y5" s="79"/>
      <c r="Z5" s="79"/>
      <c r="AA5" s="85" t="s">
        <v>922</v>
      </c>
      <c r="AB5" s="85" t="s">
        <v>1079</v>
      </c>
      <c r="AC5" s="79" t="b">
        <v>0</v>
      </c>
      <c r="AD5" s="79">
        <v>8</v>
      </c>
      <c r="AE5" s="85" t="s">
        <v>1090</v>
      </c>
      <c r="AF5" s="79" t="b">
        <v>0</v>
      </c>
      <c r="AG5" s="79" t="s">
        <v>1106</v>
      </c>
      <c r="AH5" s="79"/>
      <c r="AI5" s="85" t="s">
        <v>1091</v>
      </c>
      <c r="AJ5" s="79" t="b">
        <v>0</v>
      </c>
      <c r="AK5" s="79">
        <v>3</v>
      </c>
      <c r="AL5" s="85" t="s">
        <v>1091</v>
      </c>
      <c r="AM5" s="79" t="s">
        <v>1111</v>
      </c>
      <c r="AN5" s="79" t="b">
        <v>0</v>
      </c>
      <c r="AO5" s="85" t="s">
        <v>1079</v>
      </c>
      <c r="AP5" s="79" t="s">
        <v>1129</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316</v>
      </c>
      <c r="C6" s="65" t="s">
        <v>3648</v>
      </c>
      <c r="D6" s="66">
        <v>3</v>
      </c>
      <c r="E6" s="67" t="s">
        <v>132</v>
      </c>
      <c r="F6" s="68">
        <v>35</v>
      </c>
      <c r="G6" s="65"/>
      <c r="H6" s="69"/>
      <c r="I6" s="70"/>
      <c r="J6" s="70"/>
      <c r="K6" s="34" t="s">
        <v>65</v>
      </c>
      <c r="L6" s="77">
        <v>6</v>
      </c>
      <c r="M6" s="77"/>
      <c r="N6" s="72"/>
      <c r="O6" s="79" t="s">
        <v>427</v>
      </c>
      <c r="P6" s="81">
        <v>43669.58819444444</v>
      </c>
      <c r="Q6" s="79" t="s">
        <v>429</v>
      </c>
      <c r="R6" s="83" t="s">
        <v>541</v>
      </c>
      <c r="S6" s="79" t="s">
        <v>587</v>
      </c>
      <c r="T6" s="79" t="s">
        <v>614</v>
      </c>
      <c r="U6" s="79"/>
      <c r="V6" s="83" t="s">
        <v>676</v>
      </c>
      <c r="W6" s="81">
        <v>43669.58819444444</v>
      </c>
      <c r="X6" s="83" t="s">
        <v>765</v>
      </c>
      <c r="Y6" s="79"/>
      <c r="Z6" s="79"/>
      <c r="AA6" s="85" t="s">
        <v>922</v>
      </c>
      <c r="AB6" s="85" t="s">
        <v>1079</v>
      </c>
      <c r="AC6" s="79" t="b">
        <v>0</v>
      </c>
      <c r="AD6" s="79">
        <v>8</v>
      </c>
      <c r="AE6" s="85" t="s">
        <v>1090</v>
      </c>
      <c r="AF6" s="79" t="b">
        <v>0</v>
      </c>
      <c r="AG6" s="79" t="s">
        <v>1106</v>
      </c>
      <c r="AH6" s="79"/>
      <c r="AI6" s="85" t="s">
        <v>1091</v>
      </c>
      <c r="AJ6" s="79" t="b">
        <v>0</v>
      </c>
      <c r="AK6" s="79">
        <v>3</v>
      </c>
      <c r="AL6" s="85" t="s">
        <v>1091</v>
      </c>
      <c r="AM6" s="79" t="s">
        <v>1111</v>
      </c>
      <c r="AN6" s="79" t="b">
        <v>0</v>
      </c>
      <c r="AO6" s="85" t="s">
        <v>1079</v>
      </c>
      <c r="AP6" s="79" t="s">
        <v>1129</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212</v>
      </c>
      <c r="B7" s="64" t="s">
        <v>317</v>
      </c>
      <c r="C7" s="65" t="s">
        <v>3648</v>
      </c>
      <c r="D7" s="66">
        <v>3</v>
      </c>
      <c r="E7" s="67" t="s">
        <v>132</v>
      </c>
      <c r="F7" s="68">
        <v>35</v>
      </c>
      <c r="G7" s="65"/>
      <c r="H7" s="69"/>
      <c r="I7" s="70"/>
      <c r="J7" s="70"/>
      <c r="K7" s="34" t="s">
        <v>65</v>
      </c>
      <c r="L7" s="77">
        <v>7</v>
      </c>
      <c r="M7" s="77"/>
      <c r="N7" s="72"/>
      <c r="O7" s="79" t="s">
        <v>427</v>
      </c>
      <c r="P7" s="81">
        <v>43669.58819444444</v>
      </c>
      <c r="Q7" s="79" t="s">
        <v>429</v>
      </c>
      <c r="R7" s="83" t="s">
        <v>541</v>
      </c>
      <c r="S7" s="79" t="s">
        <v>587</v>
      </c>
      <c r="T7" s="79" t="s">
        <v>614</v>
      </c>
      <c r="U7" s="79"/>
      <c r="V7" s="83" t="s">
        <v>676</v>
      </c>
      <c r="W7" s="81">
        <v>43669.58819444444</v>
      </c>
      <c r="X7" s="83" t="s">
        <v>765</v>
      </c>
      <c r="Y7" s="79"/>
      <c r="Z7" s="79"/>
      <c r="AA7" s="85" t="s">
        <v>922</v>
      </c>
      <c r="AB7" s="85" t="s">
        <v>1079</v>
      </c>
      <c r="AC7" s="79" t="b">
        <v>0</v>
      </c>
      <c r="AD7" s="79">
        <v>8</v>
      </c>
      <c r="AE7" s="85" t="s">
        <v>1090</v>
      </c>
      <c r="AF7" s="79" t="b">
        <v>0</v>
      </c>
      <c r="AG7" s="79" t="s">
        <v>1106</v>
      </c>
      <c r="AH7" s="79"/>
      <c r="AI7" s="85" t="s">
        <v>1091</v>
      </c>
      <c r="AJ7" s="79" t="b">
        <v>0</v>
      </c>
      <c r="AK7" s="79">
        <v>3</v>
      </c>
      <c r="AL7" s="85" t="s">
        <v>1091</v>
      </c>
      <c r="AM7" s="79" t="s">
        <v>1111</v>
      </c>
      <c r="AN7" s="79" t="b">
        <v>0</v>
      </c>
      <c r="AO7" s="85" t="s">
        <v>1079</v>
      </c>
      <c r="AP7" s="79" t="s">
        <v>1129</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212</v>
      </c>
      <c r="B8" s="64" t="s">
        <v>318</v>
      </c>
      <c r="C8" s="65" t="s">
        <v>3648</v>
      </c>
      <c r="D8" s="66">
        <v>3</v>
      </c>
      <c r="E8" s="67" t="s">
        <v>132</v>
      </c>
      <c r="F8" s="68">
        <v>35</v>
      </c>
      <c r="G8" s="65"/>
      <c r="H8" s="69"/>
      <c r="I8" s="70"/>
      <c r="J8" s="70"/>
      <c r="K8" s="34" t="s">
        <v>65</v>
      </c>
      <c r="L8" s="77">
        <v>8</v>
      </c>
      <c r="M8" s="77"/>
      <c r="N8" s="72"/>
      <c r="O8" s="79" t="s">
        <v>427</v>
      </c>
      <c r="P8" s="81">
        <v>43669.58819444444</v>
      </c>
      <c r="Q8" s="79" t="s">
        <v>429</v>
      </c>
      <c r="R8" s="83" t="s">
        <v>541</v>
      </c>
      <c r="S8" s="79" t="s">
        <v>587</v>
      </c>
      <c r="T8" s="79" t="s">
        <v>614</v>
      </c>
      <c r="U8" s="79"/>
      <c r="V8" s="83" t="s">
        <v>676</v>
      </c>
      <c r="W8" s="81">
        <v>43669.58819444444</v>
      </c>
      <c r="X8" s="83" t="s">
        <v>765</v>
      </c>
      <c r="Y8" s="79"/>
      <c r="Z8" s="79"/>
      <c r="AA8" s="85" t="s">
        <v>922</v>
      </c>
      <c r="AB8" s="85" t="s">
        <v>1079</v>
      </c>
      <c r="AC8" s="79" t="b">
        <v>0</v>
      </c>
      <c r="AD8" s="79">
        <v>8</v>
      </c>
      <c r="AE8" s="85" t="s">
        <v>1090</v>
      </c>
      <c r="AF8" s="79" t="b">
        <v>0</v>
      </c>
      <c r="AG8" s="79" t="s">
        <v>1106</v>
      </c>
      <c r="AH8" s="79"/>
      <c r="AI8" s="85" t="s">
        <v>1091</v>
      </c>
      <c r="AJ8" s="79" t="b">
        <v>0</v>
      </c>
      <c r="AK8" s="79">
        <v>3</v>
      </c>
      <c r="AL8" s="85" t="s">
        <v>1091</v>
      </c>
      <c r="AM8" s="79" t="s">
        <v>1111</v>
      </c>
      <c r="AN8" s="79" t="b">
        <v>0</v>
      </c>
      <c r="AO8" s="85" t="s">
        <v>1079</v>
      </c>
      <c r="AP8" s="79" t="s">
        <v>1129</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212</v>
      </c>
      <c r="B9" s="64" t="s">
        <v>319</v>
      </c>
      <c r="C9" s="65" t="s">
        <v>3648</v>
      </c>
      <c r="D9" s="66">
        <v>3</v>
      </c>
      <c r="E9" s="67" t="s">
        <v>132</v>
      </c>
      <c r="F9" s="68">
        <v>35</v>
      </c>
      <c r="G9" s="65"/>
      <c r="H9" s="69"/>
      <c r="I9" s="70"/>
      <c r="J9" s="70"/>
      <c r="K9" s="34" t="s">
        <v>65</v>
      </c>
      <c r="L9" s="77">
        <v>9</v>
      </c>
      <c r="M9" s="77"/>
      <c r="N9" s="72"/>
      <c r="O9" s="79" t="s">
        <v>427</v>
      </c>
      <c r="P9" s="81">
        <v>43669.58819444444</v>
      </c>
      <c r="Q9" s="79" t="s">
        <v>429</v>
      </c>
      <c r="R9" s="83" t="s">
        <v>541</v>
      </c>
      <c r="S9" s="79" t="s">
        <v>587</v>
      </c>
      <c r="T9" s="79" t="s">
        <v>614</v>
      </c>
      <c r="U9" s="79"/>
      <c r="V9" s="83" t="s">
        <v>676</v>
      </c>
      <c r="W9" s="81">
        <v>43669.58819444444</v>
      </c>
      <c r="X9" s="83" t="s">
        <v>765</v>
      </c>
      <c r="Y9" s="79"/>
      <c r="Z9" s="79"/>
      <c r="AA9" s="85" t="s">
        <v>922</v>
      </c>
      <c r="AB9" s="85" t="s">
        <v>1079</v>
      </c>
      <c r="AC9" s="79" t="b">
        <v>0</v>
      </c>
      <c r="AD9" s="79">
        <v>8</v>
      </c>
      <c r="AE9" s="85" t="s">
        <v>1090</v>
      </c>
      <c r="AF9" s="79" t="b">
        <v>0</v>
      </c>
      <c r="AG9" s="79" t="s">
        <v>1106</v>
      </c>
      <c r="AH9" s="79"/>
      <c r="AI9" s="85" t="s">
        <v>1091</v>
      </c>
      <c r="AJ9" s="79" t="b">
        <v>0</v>
      </c>
      <c r="AK9" s="79">
        <v>3</v>
      </c>
      <c r="AL9" s="85" t="s">
        <v>1091</v>
      </c>
      <c r="AM9" s="79" t="s">
        <v>1111</v>
      </c>
      <c r="AN9" s="79" t="b">
        <v>0</v>
      </c>
      <c r="AO9" s="85" t="s">
        <v>1079</v>
      </c>
      <c r="AP9" s="79" t="s">
        <v>1129</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212</v>
      </c>
      <c r="B10" s="64" t="s">
        <v>320</v>
      </c>
      <c r="C10" s="65" t="s">
        <v>3648</v>
      </c>
      <c r="D10" s="66">
        <v>3</v>
      </c>
      <c r="E10" s="67" t="s">
        <v>132</v>
      </c>
      <c r="F10" s="68">
        <v>35</v>
      </c>
      <c r="G10" s="65"/>
      <c r="H10" s="69"/>
      <c r="I10" s="70"/>
      <c r="J10" s="70"/>
      <c r="K10" s="34" t="s">
        <v>65</v>
      </c>
      <c r="L10" s="77">
        <v>10</v>
      </c>
      <c r="M10" s="77"/>
      <c r="N10" s="72"/>
      <c r="O10" s="79" t="s">
        <v>427</v>
      </c>
      <c r="P10" s="81">
        <v>43669.58819444444</v>
      </c>
      <c r="Q10" s="79" t="s">
        <v>429</v>
      </c>
      <c r="R10" s="83" t="s">
        <v>541</v>
      </c>
      <c r="S10" s="79" t="s">
        <v>587</v>
      </c>
      <c r="T10" s="79" t="s">
        <v>614</v>
      </c>
      <c r="U10" s="79"/>
      <c r="V10" s="83" t="s">
        <v>676</v>
      </c>
      <c r="W10" s="81">
        <v>43669.58819444444</v>
      </c>
      <c r="X10" s="83" t="s">
        <v>765</v>
      </c>
      <c r="Y10" s="79"/>
      <c r="Z10" s="79"/>
      <c r="AA10" s="85" t="s">
        <v>922</v>
      </c>
      <c r="AB10" s="85" t="s">
        <v>1079</v>
      </c>
      <c r="AC10" s="79" t="b">
        <v>0</v>
      </c>
      <c r="AD10" s="79">
        <v>8</v>
      </c>
      <c r="AE10" s="85" t="s">
        <v>1090</v>
      </c>
      <c r="AF10" s="79" t="b">
        <v>0</v>
      </c>
      <c r="AG10" s="79" t="s">
        <v>1106</v>
      </c>
      <c r="AH10" s="79"/>
      <c r="AI10" s="85" t="s">
        <v>1091</v>
      </c>
      <c r="AJ10" s="79" t="b">
        <v>0</v>
      </c>
      <c r="AK10" s="79">
        <v>3</v>
      </c>
      <c r="AL10" s="85" t="s">
        <v>1091</v>
      </c>
      <c r="AM10" s="79" t="s">
        <v>1111</v>
      </c>
      <c r="AN10" s="79" t="b">
        <v>0</v>
      </c>
      <c r="AO10" s="85" t="s">
        <v>1079</v>
      </c>
      <c r="AP10" s="79" t="s">
        <v>1129</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212</v>
      </c>
      <c r="B11" s="64" t="s">
        <v>321</v>
      </c>
      <c r="C11" s="65" t="s">
        <v>3648</v>
      </c>
      <c r="D11" s="66">
        <v>3</v>
      </c>
      <c r="E11" s="67" t="s">
        <v>132</v>
      </c>
      <c r="F11" s="68">
        <v>35</v>
      </c>
      <c r="G11" s="65"/>
      <c r="H11" s="69"/>
      <c r="I11" s="70"/>
      <c r="J11" s="70"/>
      <c r="K11" s="34" t="s">
        <v>65</v>
      </c>
      <c r="L11" s="77">
        <v>11</v>
      </c>
      <c r="M11" s="77"/>
      <c r="N11" s="72"/>
      <c r="O11" s="79" t="s">
        <v>427</v>
      </c>
      <c r="P11" s="81">
        <v>43669.58819444444</v>
      </c>
      <c r="Q11" s="79" t="s">
        <v>429</v>
      </c>
      <c r="R11" s="83" t="s">
        <v>541</v>
      </c>
      <c r="S11" s="79" t="s">
        <v>587</v>
      </c>
      <c r="T11" s="79" t="s">
        <v>614</v>
      </c>
      <c r="U11" s="79"/>
      <c r="V11" s="83" t="s">
        <v>676</v>
      </c>
      <c r="W11" s="81">
        <v>43669.58819444444</v>
      </c>
      <c r="X11" s="83" t="s">
        <v>765</v>
      </c>
      <c r="Y11" s="79"/>
      <c r="Z11" s="79"/>
      <c r="AA11" s="85" t="s">
        <v>922</v>
      </c>
      <c r="AB11" s="85" t="s">
        <v>1079</v>
      </c>
      <c r="AC11" s="79" t="b">
        <v>0</v>
      </c>
      <c r="AD11" s="79">
        <v>8</v>
      </c>
      <c r="AE11" s="85" t="s">
        <v>1090</v>
      </c>
      <c r="AF11" s="79" t="b">
        <v>0</v>
      </c>
      <c r="AG11" s="79" t="s">
        <v>1106</v>
      </c>
      <c r="AH11" s="79"/>
      <c r="AI11" s="85" t="s">
        <v>1091</v>
      </c>
      <c r="AJ11" s="79" t="b">
        <v>0</v>
      </c>
      <c r="AK11" s="79">
        <v>3</v>
      </c>
      <c r="AL11" s="85" t="s">
        <v>1091</v>
      </c>
      <c r="AM11" s="79" t="s">
        <v>1111</v>
      </c>
      <c r="AN11" s="79" t="b">
        <v>0</v>
      </c>
      <c r="AO11" s="85" t="s">
        <v>1079</v>
      </c>
      <c r="AP11" s="79" t="s">
        <v>1129</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212</v>
      </c>
      <c r="B12" s="64" t="s">
        <v>322</v>
      </c>
      <c r="C12" s="65" t="s">
        <v>3648</v>
      </c>
      <c r="D12" s="66">
        <v>3</v>
      </c>
      <c r="E12" s="67" t="s">
        <v>132</v>
      </c>
      <c r="F12" s="68">
        <v>35</v>
      </c>
      <c r="G12" s="65"/>
      <c r="H12" s="69"/>
      <c r="I12" s="70"/>
      <c r="J12" s="70"/>
      <c r="K12" s="34" t="s">
        <v>65</v>
      </c>
      <c r="L12" s="77">
        <v>12</v>
      </c>
      <c r="M12" s="77"/>
      <c r="N12" s="72"/>
      <c r="O12" s="79" t="s">
        <v>427</v>
      </c>
      <c r="P12" s="81">
        <v>43669.58819444444</v>
      </c>
      <c r="Q12" s="79" t="s">
        <v>429</v>
      </c>
      <c r="R12" s="83" t="s">
        <v>541</v>
      </c>
      <c r="S12" s="79" t="s">
        <v>587</v>
      </c>
      <c r="T12" s="79" t="s">
        <v>614</v>
      </c>
      <c r="U12" s="79"/>
      <c r="V12" s="83" t="s">
        <v>676</v>
      </c>
      <c r="W12" s="81">
        <v>43669.58819444444</v>
      </c>
      <c r="X12" s="83" t="s">
        <v>765</v>
      </c>
      <c r="Y12" s="79"/>
      <c r="Z12" s="79"/>
      <c r="AA12" s="85" t="s">
        <v>922</v>
      </c>
      <c r="AB12" s="85" t="s">
        <v>1079</v>
      </c>
      <c r="AC12" s="79" t="b">
        <v>0</v>
      </c>
      <c r="AD12" s="79">
        <v>8</v>
      </c>
      <c r="AE12" s="85" t="s">
        <v>1090</v>
      </c>
      <c r="AF12" s="79" t="b">
        <v>0</v>
      </c>
      <c r="AG12" s="79" t="s">
        <v>1106</v>
      </c>
      <c r="AH12" s="79"/>
      <c r="AI12" s="85" t="s">
        <v>1091</v>
      </c>
      <c r="AJ12" s="79" t="b">
        <v>0</v>
      </c>
      <c r="AK12" s="79">
        <v>3</v>
      </c>
      <c r="AL12" s="85" t="s">
        <v>1091</v>
      </c>
      <c r="AM12" s="79" t="s">
        <v>1111</v>
      </c>
      <c r="AN12" s="79" t="b">
        <v>0</v>
      </c>
      <c r="AO12" s="85" t="s">
        <v>1079</v>
      </c>
      <c r="AP12" s="79" t="s">
        <v>1129</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212</v>
      </c>
      <c r="B13" s="64" t="s">
        <v>323</v>
      </c>
      <c r="C13" s="65" t="s">
        <v>3648</v>
      </c>
      <c r="D13" s="66">
        <v>3</v>
      </c>
      <c r="E13" s="67" t="s">
        <v>132</v>
      </c>
      <c r="F13" s="68">
        <v>35</v>
      </c>
      <c r="G13" s="65"/>
      <c r="H13" s="69"/>
      <c r="I13" s="70"/>
      <c r="J13" s="70"/>
      <c r="K13" s="34" t="s">
        <v>65</v>
      </c>
      <c r="L13" s="77">
        <v>13</v>
      </c>
      <c r="M13" s="77"/>
      <c r="N13" s="72"/>
      <c r="O13" s="79" t="s">
        <v>427</v>
      </c>
      <c r="P13" s="81">
        <v>43669.58819444444</v>
      </c>
      <c r="Q13" s="79" t="s">
        <v>429</v>
      </c>
      <c r="R13" s="83" t="s">
        <v>541</v>
      </c>
      <c r="S13" s="79" t="s">
        <v>587</v>
      </c>
      <c r="T13" s="79" t="s">
        <v>614</v>
      </c>
      <c r="U13" s="79"/>
      <c r="V13" s="83" t="s">
        <v>676</v>
      </c>
      <c r="W13" s="81">
        <v>43669.58819444444</v>
      </c>
      <c r="X13" s="83" t="s">
        <v>765</v>
      </c>
      <c r="Y13" s="79"/>
      <c r="Z13" s="79"/>
      <c r="AA13" s="85" t="s">
        <v>922</v>
      </c>
      <c r="AB13" s="85" t="s">
        <v>1079</v>
      </c>
      <c r="AC13" s="79" t="b">
        <v>0</v>
      </c>
      <c r="AD13" s="79">
        <v>8</v>
      </c>
      <c r="AE13" s="85" t="s">
        <v>1090</v>
      </c>
      <c r="AF13" s="79" t="b">
        <v>0</v>
      </c>
      <c r="AG13" s="79" t="s">
        <v>1106</v>
      </c>
      <c r="AH13" s="79"/>
      <c r="AI13" s="85" t="s">
        <v>1091</v>
      </c>
      <c r="AJ13" s="79" t="b">
        <v>0</v>
      </c>
      <c r="AK13" s="79">
        <v>3</v>
      </c>
      <c r="AL13" s="85" t="s">
        <v>1091</v>
      </c>
      <c r="AM13" s="79" t="s">
        <v>1111</v>
      </c>
      <c r="AN13" s="79" t="b">
        <v>0</v>
      </c>
      <c r="AO13" s="85" t="s">
        <v>1079</v>
      </c>
      <c r="AP13" s="79" t="s">
        <v>1129</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212</v>
      </c>
      <c r="B14" s="64" t="s">
        <v>324</v>
      </c>
      <c r="C14" s="65" t="s">
        <v>3648</v>
      </c>
      <c r="D14" s="66">
        <v>3</v>
      </c>
      <c r="E14" s="67" t="s">
        <v>132</v>
      </c>
      <c r="F14" s="68">
        <v>35</v>
      </c>
      <c r="G14" s="65"/>
      <c r="H14" s="69"/>
      <c r="I14" s="70"/>
      <c r="J14" s="70"/>
      <c r="K14" s="34" t="s">
        <v>65</v>
      </c>
      <c r="L14" s="77">
        <v>14</v>
      </c>
      <c r="M14" s="77"/>
      <c r="N14" s="72"/>
      <c r="O14" s="79" t="s">
        <v>427</v>
      </c>
      <c r="P14" s="81">
        <v>43669.58819444444</v>
      </c>
      <c r="Q14" s="79" t="s">
        <v>429</v>
      </c>
      <c r="R14" s="83" t="s">
        <v>541</v>
      </c>
      <c r="S14" s="79" t="s">
        <v>587</v>
      </c>
      <c r="T14" s="79" t="s">
        <v>614</v>
      </c>
      <c r="U14" s="79"/>
      <c r="V14" s="83" t="s">
        <v>676</v>
      </c>
      <c r="W14" s="81">
        <v>43669.58819444444</v>
      </c>
      <c r="X14" s="83" t="s">
        <v>765</v>
      </c>
      <c r="Y14" s="79"/>
      <c r="Z14" s="79"/>
      <c r="AA14" s="85" t="s">
        <v>922</v>
      </c>
      <c r="AB14" s="85" t="s">
        <v>1079</v>
      </c>
      <c r="AC14" s="79" t="b">
        <v>0</v>
      </c>
      <c r="AD14" s="79">
        <v>8</v>
      </c>
      <c r="AE14" s="85" t="s">
        <v>1090</v>
      </c>
      <c r="AF14" s="79" t="b">
        <v>0</v>
      </c>
      <c r="AG14" s="79" t="s">
        <v>1106</v>
      </c>
      <c r="AH14" s="79"/>
      <c r="AI14" s="85" t="s">
        <v>1091</v>
      </c>
      <c r="AJ14" s="79" t="b">
        <v>0</v>
      </c>
      <c r="AK14" s="79">
        <v>3</v>
      </c>
      <c r="AL14" s="85" t="s">
        <v>1091</v>
      </c>
      <c r="AM14" s="79" t="s">
        <v>1111</v>
      </c>
      <c r="AN14" s="79" t="b">
        <v>0</v>
      </c>
      <c r="AO14" s="85" t="s">
        <v>1079</v>
      </c>
      <c r="AP14" s="79" t="s">
        <v>1129</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212</v>
      </c>
      <c r="B15" s="64" t="s">
        <v>325</v>
      </c>
      <c r="C15" s="65" t="s">
        <v>3648</v>
      </c>
      <c r="D15" s="66">
        <v>3</v>
      </c>
      <c r="E15" s="67" t="s">
        <v>132</v>
      </c>
      <c r="F15" s="68">
        <v>35</v>
      </c>
      <c r="G15" s="65"/>
      <c r="H15" s="69"/>
      <c r="I15" s="70"/>
      <c r="J15" s="70"/>
      <c r="K15" s="34" t="s">
        <v>65</v>
      </c>
      <c r="L15" s="77">
        <v>15</v>
      </c>
      <c r="M15" s="77"/>
      <c r="N15" s="72"/>
      <c r="O15" s="79" t="s">
        <v>427</v>
      </c>
      <c r="P15" s="81">
        <v>43669.58819444444</v>
      </c>
      <c r="Q15" s="79" t="s">
        <v>429</v>
      </c>
      <c r="R15" s="83" t="s">
        <v>541</v>
      </c>
      <c r="S15" s="79" t="s">
        <v>587</v>
      </c>
      <c r="T15" s="79" t="s">
        <v>614</v>
      </c>
      <c r="U15" s="79"/>
      <c r="V15" s="83" t="s">
        <v>676</v>
      </c>
      <c r="W15" s="81">
        <v>43669.58819444444</v>
      </c>
      <c r="X15" s="83" t="s">
        <v>765</v>
      </c>
      <c r="Y15" s="79"/>
      <c r="Z15" s="79"/>
      <c r="AA15" s="85" t="s">
        <v>922</v>
      </c>
      <c r="AB15" s="85" t="s">
        <v>1079</v>
      </c>
      <c r="AC15" s="79" t="b">
        <v>0</v>
      </c>
      <c r="AD15" s="79">
        <v>8</v>
      </c>
      <c r="AE15" s="85" t="s">
        <v>1090</v>
      </c>
      <c r="AF15" s="79" t="b">
        <v>0</v>
      </c>
      <c r="AG15" s="79" t="s">
        <v>1106</v>
      </c>
      <c r="AH15" s="79"/>
      <c r="AI15" s="85" t="s">
        <v>1091</v>
      </c>
      <c r="AJ15" s="79" t="b">
        <v>0</v>
      </c>
      <c r="AK15" s="79">
        <v>3</v>
      </c>
      <c r="AL15" s="85" t="s">
        <v>1091</v>
      </c>
      <c r="AM15" s="79" t="s">
        <v>1111</v>
      </c>
      <c r="AN15" s="79" t="b">
        <v>0</v>
      </c>
      <c r="AO15" s="85" t="s">
        <v>1079</v>
      </c>
      <c r="AP15" s="79" t="s">
        <v>1129</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212</v>
      </c>
      <c r="B16" s="64" t="s">
        <v>326</v>
      </c>
      <c r="C16" s="65" t="s">
        <v>3648</v>
      </c>
      <c r="D16" s="66">
        <v>3</v>
      </c>
      <c r="E16" s="67" t="s">
        <v>132</v>
      </c>
      <c r="F16" s="68">
        <v>35</v>
      </c>
      <c r="G16" s="65"/>
      <c r="H16" s="69"/>
      <c r="I16" s="70"/>
      <c r="J16" s="70"/>
      <c r="K16" s="34" t="s">
        <v>65</v>
      </c>
      <c r="L16" s="77">
        <v>16</v>
      </c>
      <c r="M16" s="77"/>
      <c r="N16" s="72"/>
      <c r="O16" s="79" t="s">
        <v>427</v>
      </c>
      <c r="P16" s="81">
        <v>43669.58819444444</v>
      </c>
      <c r="Q16" s="79" t="s">
        <v>429</v>
      </c>
      <c r="R16" s="83" t="s">
        <v>541</v>
      </c>
      <c r="S16" s="79" t="s">
        <v>587</v>
      </c>
      <c r="T16" s="79" t="s">
        <v>614</v>
      </c>
      <c r="U16" s="79"/>
      <c r="V16" s="83" t="s">
        <v>676</v>
      </c>
      <c r="W16" s="81">
        <v>43669.58819444444</v>
      </c>
      <c r="X16" s="83" t="s">
        <v>765</v>
      </c>
      <c r="Y16" s="79"/>
      <c r="Z16" s="79"/>
      <c r="AA16" s="85" t="s">
        <v>922</v>
      </c>
      <c r="AB16" s="85" t="s">
        <v>1079</v>
      </c>
      <c r="AC16" s="79" t="b">
        <v>0</v>
      </c>
      <c r="AD16" s="79">
        <v>8</v>
      </c>
      <c r="AE16" s="85" t="s">
        <v>1090</v>
      </c>
      <c r="AF16" s="79" t="b">
        <v>0</v>
      </c>
      <c r="AG16" s="79" t="s">
        <v>1106</v>
      </c>
      <c r="AH16" s="79"/>
      <c r="AI16" s="85" t="s">
        <v>1091</v>
      </c>
      <c r="AJ16" s="79" t="b">
        <v>0</v>
      </c>
      <c r="AK16" s="79">
        <v>3</v>
      </c>
      <c r="AL16" s="85" t="s">
        <v>1091</v>
      </c>
      <c r="AM16" s="79" t="s">
        <v>1111</v>
      </c>
      <c r="AN16" s="79" t="b">
        <v>0</v>
      </c>
      <c r="AO16" s="85" t="s">
        <v>1079</v>
      </c>
      <c r="AP16" s="79" t="s">
        <v>1129</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212</v>
      </c>
      <c r="B17" s="64" t="s">
        <v>327</v>
      </c>
      <c r="C17" s="65" t="s">
        <v>3648</v>
      </c>
      <c r="D17" s="66">
        <v>3</v>
      </c>
      <c r="E17" s="67" t="s">
        <v>132</v>
      </c>
      <c r="F17" s="68">
        <v>35</v>
      </c>
      <c r="G17" s="65"/>
      <c r="H17" s="69"/>
      <c r="I17" s="70"/>
      <c r="J17" s="70"/>
      <c r="K17" s="34" t="s">
        <v>65</v>
      </c>
      <c r="L17" s="77">
        <v>17</v>
      </c>
      <c r="M17" s="77"/>
      <c r="N17" s="72"/>
      <c r="O17" s="79" t="s">
        <v>427</v>
      </c>
      <c r="P17" s="81">
        <v>43669.58819444444</v>
      </c>
      <c r="Q17" s="79" t="s">
        <v>429</v>
      </c>
      <c r="R17" s="83" t="s">
        <v>541</v>
      </c>
      <c r="S17" s="79" t="s">
        <v>587</v>
      </c>
      <c r="T17" s="79" t="s">
        <v>614</v>
      </c>
      <c r="U17" s="79"/>
      <c r="V17" s="83" t="s">
        <v>676</v>
      </c>
      <c r="W17" s="81">
        <v>43669.58819444444</v>
      </c>
      <c r="X17" s="83" t="s">
        <v>765</v>
      </c>
      <c r="Y17" s="79"/>
      <c r="Z17" s="79"/>
      <c r="AA17" s="85" t="s">
        <v>922</v>
      </c>
      <c r="AB17" s="85" t="s">
        <v>1079</v>
      </c>
      <c r="AC17" s="79" t="b">
        <v>0</v>
      </c>
      <c r="AD17" s="79">
        <v>8</v>
      </c>
      <c r="AE17" s="85" t="s">
        <v>1090</v>
      </c>
      <c r="AF17" s="79" t="b">
        <v>0</v>
      </c>
      <c r="AG17" s="79" t="s">
        <v>1106</v>
      </c>
      <c r="AH17" s="79"/>
      <c r="AI17" s="85" t="s">
        <v>1091</v>
      </c>
      <c r="AJ17" s="79" t="b">
        <v>0</v>
      </c>
      <c r="AK17" s="79">
        <v>3</v>
      </c>
      <c r="AL17" s="85" t="s">
        <v>1091</v>
      </c>
      <c r="AM17" s="79" t="s">
        <v>1111</v>
      </c>
      <c r="AN17" s="79" t="b">
        <v>0</v>
      </c>
      <c r="AO17" s="85" t="s">
        <v>1079</v>
      </c>
      <c r="AP17" s="79" t="s">
        <v>1129</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212</v>
      </c>
      <c r="B18" s="64" t="s">
        <v>328</v>
      </c>
      <c r="C18" s="65" t="s">
        <v>3648</v>
      </c>
      <c r="D18" s="66">
        <v>3</v>
      </c>
      <c r="E18" s="67" t="s">
        <v>132</v>
      </c>
      <c r="F18" s="68">
        <v>35</v>
      </c>
      <c r="G18" s="65"/>
      <c r="H18" s="69"/>
      <c r="I18" s="70"/>
      <c r="J18" s="70"/>
      <c r="K18" s="34" t="s">
        <v>65</v>
      </c>
      <c r="L18" s="77">
        <v>18</v>
      </c>
      <c r="M18" s="77"/>
      <c r="N18" s="72"/>
      <c r="O18" s="79" t="s">
        <v>427</v>
      </c>
      <c r="P18" s="81">
        <v>43669.58819444444</v>
      </c>
      <c r="Q18" s="79" t="s">
        <v>429</v>
      </c>
      <c r="R18" s="83" t="s">
        <v>541</v>
      </c>
      <c r="S18" s="79" t="s">
        <v>587</v>
      </c>
      <c r="T18" s="79" t="s">
        <v>614</v>
      </c>
      <c r="U18" s="79"/>
      <c r="V18" s="83" t="s">
        <v>676</v>
      </c>
      <c r="W18" s="81">
        <v>43669.58819444444</v>
      </c>
      <c r="X18" s="83" t="s">
        <v>765</v>
      </c>
      <c r="Y18" s="79"/>
      <c r="Z18" s="79"/>
      <c r="AA18" s="85" t="s">
        <v>922</v>
      </c>
      <c r="AB18" s="85" t="s">
        <v>1079</v>
      </c>
      <c r="AC18" s="79" t="b">
        <v>0</v>
      </c>
      <c r="AD18" s="79">
        <v>8</v>
      </c>
      <c r="AE18" s="85" t="s">
        <v>1090</v>
      </c>
      <c r="AF18" s="79" t="b">
        <v>0</v>
      </c>
      <c r="AG18" s="79" t="s">
        <v>1106</v>
      </c>
      <c r="AH18" s="79"/>
      <c r="AI18" s="85" t="s">
        <v>1091</v>
      </c>
      <c r="AJ18" s="79" t="b">
        <v>0</v>
      </c>
      <c r="AK18" s="79">
        <v>3</v>
      </c>
      <c r="AL18" s="85" t="s">
        <v>1091</v>
      </c>
      <c r="AM18" s="79" t="s">
        <v>1111</v>
      </c>
      <c r="AN18" s="79" t="b">
        <v>0</v>
      </c>
      <c r="AO18" s="85" t="s">
        <v>1079</v>
      </c>
      <c r="AP18" s="79" t="s">
        <v>1129</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212</v>
      </c>
      <c r="B19" s="64" t="s">
        <v>329</v>
      </c>
      <c r="C19" s="65" t="s">
        <v>3648</v>
      </c>
      <c r="D19" s="66">
        <v>3</v>
      </c>
      <c r="E19" s="67" t="s">
        <v>132</v>
      </c>
      <c r="F19" s="68">
        <v>35</v>
      </c>
      <c r="G19" s="65"/>
      <c r="H19" s="69"/>
      <c r="I19" s="70"/>
      <c r="J19" s="70"/>
      <c r="K19" s="34" t="s">
        <v>65</v>
      </c>
      <c r="L19" s="77">
        <v>19</v>
      </c>
      <c r="M19" s="77"/>
      <c r="N19" s="72"/>
      <c r="O19" s="79" t="s">
        <v>427</v>
      </c>
      <c r="P19" s="81">
        <v>43669.58819444444</v>
      </c>
      <c r="Q19" s="79" t="s">
        <v>429</v>
      </c>
      <c r="R19" s="83" t="s">
        <v>541</v>
      </c>
      <c r="S19" s="79" t="s">
        <v>587</v>
      </c>
      <c r="T19" s="79" t="s">
        <v>614</v>
      </c>
      <c r="U19" s="79"/>
      <c r="V19" s="83" t="s">
        <v>676</v>
      </c>
      <c r="W19" s="81">
        <v>43669.58819444444</v>
      </c>
      <c r="X19" s="83" t="s">
        <v>765</v>
      </c>
      <c r="Y19" s="79"/>
      <c r="Z19" s="79"/>
      <c r="AA19" s="85" t="s">
        <v>922</v>
      </c>
      <c r="AB19" s="85" t="s">
        <v>1079</v>
      </c>
      <c r="AC19" s="79" t="b">
        <v>0</v>
      </c>
      <c r="AD19" s="79">
        <v>8</v>
      </c>
      <c r="AE19" s="85" t="s">
        <v>1090</v>
      </c>
      <c r="AF19" s="79" t="b">
        <v>0</v>
      </c>
      <c r="AG19" s="79" t="s">
        <v>1106</v>
      </c>
      <c r="AH19" s="79"/>
      <c r="AI19" s="85" t="s">
        <v>1091</v>
      </c>
      <c r="AJ19" s="79" t="b">
        <v>0</v>
      </c>
      <c r="AK19" s="79">
        <v>3</v>
      </c>
      <c r="AL19" s="85" t="s">
        <v>1091</v>
      </c>
      <c r="AM19" s="79" t="s">
        <v>1111</v>
      </c>
      <c r="AN19" s="79" t="b">
        <v>0</v>
      </c>
      <c r="AO19" s="85" t="s">
        <v>1079</v>
      </c>
      <c r="AP19" s="79" t="s">
        <v>1129</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212</v>
      </c>
      <c r="B20" s="64" t="s">
        <v>330</v>
      </c>
      <c r="C20" s="65" t="s">
        <v>3648</v>
      </c>
      <c r="D20" s="66">
        <v>3</v>
      </c>
      <c r="E20" s="67" t="s">
        <v>132</v>
      </c>
      <c r="F20" s="68">
        <v>35</v>
      </c>
      <c r="G20" s="65"/>
      <c r="H20" s="69"/>
      <c r="I20" s="70"/>
      <c r="J20" s="70"/>
      <c r="K20" s="34" t="s">
        <v>65</v>
      </c>
      <c r="L20" s="77">
        <v>20</v>
      </c>
      <c r="M20" s="77"/>
      <c r="N20" s="72"/>
      <c r="O20" s="79" t="s">
        <v>427</v>
      </c>
      <c r="P20" s="81">
        <v>43669.58819444444</v>
      </c>
      <c r="Q20" s="79" t="s">
        <v>429</v>
      </c>
      <c r="R20" s="83" t="s">
        <v>541</v>
      </c>
      <c r="S20" s="79" t="s">
        <v>587</v>
      </c>
      <c r="T20" s="79" t="s">
        <v>614</v>
      </c>
      <c r="U20" s="79"/>
      <c r="V20" s="83" t="s">
        <v>676</v>
      </c>
      <c r="W20" s="81">
        <v>43669.58819444444</v>
      </c>
      <c r="X20" s="83" t="s">
        <v>765</v>
      </c>
      <c r="Y20" s="79"/>
      <c r="Z20" s="79"/>
      <c r="AA20" s="85" t="s">
        <v>922</v>
      </c>
      <c r="AB20" s="85" t="s">
        <v>1079</v>
      </c>
      <c r="AC20" s="79" t="b">
        <v>0</v>
      </c>
      <c r="AD20" s="79">
        <v>8</v>
      </c>
      <c r="AE20" s="85" t="s">
        <v>1090</v>
      </c>
      <c r="AF20" s="79" t="b">
        <v>0</v>
      </c>
      <c r="AG20" s="79" t="s">
        <v>1106</v>
      </c>
      <c r="AH20" s="79"/>
      <c r="AI20" s="85" t="s">
        <v>1091</v>
      </c>
      <c r="AJ20" s="79" t="b">
        <v>0</v>
      </c>
      <c r="AK20" s="79">
        <v>3</v>
      </c>
      <c r="AL20" s="85" t="s">
        <v>1091</v>
      </c>
      <c r="AM20" s="79" t="s">
        <v>1111</v>
      </c>
      <c r="AN20" s="79" t="b">
        <v>0</v>
      </c>
      <c r="AO20" s="85" t="s">
        <v>1079</v>
      </c>
      <c r="AP20" s="79" t="s">
        <v>1129</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212</v>
      </c>
      <c r="B21" s="64" t="s">
        <v>331</v>
      </c>
      <c r="C21" s="65" t="s">
        <v>3648</v>
      </c>
      <c r="D21" s="66">
        <v>3</v>
      </c>
      <c r="E21" s="67" t="s">
        <v>132</v>
      </c>
      <c r="F21" s="68">
        <v>35</v>
      </c>
      <c r="G21" s="65"/>
      <c r="H21" s="69"/>
      <c r="I21" s="70"/>
      <c r="J21" s="70"/>
      <c r="K21" s="34" t="s">
        <v>65</v>
      </c>
      <c r="L21" s="77">
        <v>21</v>
      </c>
      <c r="M21" s="77"/>
      <c r="N21" s="72"/>
      <c r="O21" s="79" t="s">
        <v>427</v>
      </c>
      <c r="P21" s="81">
        <v>43669.58819444444</v>
      </c>
      <c r="Q21" s="79" t="s">
        <v>429</v>
      </c>
      <c r="R21" s="83" t="s">
        <v>541</v>
      </c>
      <c r="S21" s="79" t="s">
        <v>587</v>
      </c>
      <c r="T21" s="79" t="s">
        <v>614</v>
      </c>
      <c r="U21" s="79"/>
      <c r="V21" s="83" t="s">
        <v>676</v>
      </c>
      <c r="W21" s="81">
        <v>43669.58819444444</v>
      </c>
      <c r="X21" s="83" t="s">
        <v>765</v>
      </c>
      <c r="Y21" s="79"/>
      <c r="Z21" s="79"/>
      <c r="AA21" s="85" t="s">
        <v>922</v>
      </c>
      <c r="AB21" s="85" t="s">
        <v>1079</v>
      </c>
      <c r="AC21" s="79" t="b">
        <v>0</v>
      </c>
      <c r="AD21" s="79">
        <v>8</v>
      </c>
      <c r="AE21" s="85" t="s">
        <v>1090</v>
      </c>
      <c r="AF21" s="79" t="b">
        <v>0</v>
      </c>
      <c r="AG21" s="79" t="s">
        <v>1106</v>
      </c>
      <c r="AH21" s="79"/>
      <c r="AI21" s="85" t="s">
        <v>1091</v>
      </c>
      <c r="AJ21" s="79" t="b">
        <v>0</v>
      </c>
      <c r="AK21" s="79">
        <v>3</v>
      </c>
      <c r="AL21" s="85" t="s">
        <v>1091</v>
      </c>
      <c r="AM21" s="79" t="s">
        <v>1111</v>
      </c>
      <c r="AN21" s="79" t="b">
        <v>0</v>
      </c>
      <c r="AO21" s="85" t="s">
        <v>1079</v>
      </c>
      <c r="AP21" s="79" t="s">
        <v>1129</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212</v>
      </c>
      <c r="B22" s="64" t="s">
        <v>332</v>
      </c>
      <c r="C22" s="65" t="s">
        <v>3648</v>
      </c>
      <c r="D22" s="66">
        <v>3</v>
      </c>
      <c r="E22" s="67" t="s">
        <v>132</v>
      </c>
      <c r="F22" s="68">
        <v>35</v>
      </c>
      <c r="G22" s="65"/>
      <c r="H22" s="69"/>
      <c r="I22" s="70"/>
      <c r="J22" s="70"/>
      <c r="K22" s="34" t="s">
        <v>65</v>
      </c>
      <c r="L22" s="77">
        <v>22</v>
      </c>
      <c r="M22" s="77"/>
      <c r="N22" s="72"/>
      <c r="O22" s="79" t="s">
        <v>427</v>
      </c>
      <c r="P22" s="81">
        <v>43669.58819444444</v>
      </c>
      <c r="Q22" s="79" t="s">
        <v>429</v>
      </c>
      <c r="R22" s="83" t="s">
        <v>541</v>
      </c>
      <c r="S22" s="79" t="s">
        <v>587</v>
      </c>
      <c r="T22" s="79" t="s">
        <v>614</v>
      </c>
      <c r="U22" s="79"/>
      <c r="V22" s="83" t="s">
        <v>676</v>
      </c>
      <c r="W22" s="81">
        <v>43669.58819444444</v>
      </c>
      <c r="X22" s="83" t="s">
        <v>765</v>
      </c>
      <c r="Y22" s="79"/>
      <c r="Z22" s="79"/>
      <c r="AA22" s="85" t="s">
        <v>922</v>
      </c>
      <c r="AB22" s="85" t="s">
        <v>1079</v>
      </c>
      <c r="AC22" s="79" t="b">
        <v>0</v>
      </c>
      <c r="AD22" s="79">
        <v>8</v>
      </c>
      <c r="AE22" s="85" t="s">
        <v>1090</v>
      </c>
      <c r="AF22" s="79" t="b">
        <v>0</v>
      </c>
      <c r="AG22" s="79" t="s">
        <v>1106</v>
      </c>
      <c r="AH22" s="79"/>
      <c r="AI22" s="85" t="s">
        <v>1091</v>
      </c>
      <c r="AJ22" s="79" t="b">
        <v>0</v>
      </c>
      <c r="AK22" s="79">
        <v>3</v>
      </c>
      <c r="AL22" s="85" t="s">
        <v>1091</v>
      </c>
      <c r="AM22" s="79" t="s">
        <v>1111</v>
      </c>
      <c r="AN22" s="79" t="b">
        <v>0</v>
      </c>
      <c r="AO22" s="85" t="s">
        <v>1079</v>
      </c>
      <c r="AP22" s="79" t="s">
        <v>1129</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212</v>
      </c>
      <c r="B23" s="64" t="s">
        <v>333</v>
      </c>
      <c r="C23" s="65" t="s">
        <v>3648</v>
      </c>
      <c r="D23" s="66">
        <v>3</v>
      </c>
      <c r="E23" s="67" t="s">
        <v>132</v>
      </c>
      <c r="F23" s="68">
        <v>35</v>
      </c>
      <c r="G23" s="65"/>
      <c r="H23" s="69"/>
      <c r="I23" s="70"/>
      <c r="J23" s="70"/>
      <c r="K23" s="34" t="s">
        <v>65</v>
      </c>
      <c r="L23" s="77">
        <v>23</v>
      </c>
      <c r="M23" s="77"/>
      <c r="N23" s="72"/>
      <c r="O23" s="79" t="s">
        <v>427</v>
      </c>
      <c r="P23" s="81">
        <v>43669.58819444444</v>
      </c>
      <c r="Q23" s="79" t="s">
        <v>429</v>
      </c>
      <c r="R23" s="83" t="s">
        <v>541</v>
      </c>
      <c r="S23" s="79" t="s">
        <v>587</v>
      </c>
      <c r="T23" s="79" t="s">
        <v>614</v>
      </c>
      <c r="U23" s="79"/>
      <c r="V23" s="83" t="s">
        <v>676</v>
      </c>
      <c r="W23" s="81">
        <v>43669.58819444444</v>
      </c>
      <c r="X23" s="83" t="s">
        <v>765</v>
      </c>
      <c r="Y23" s="79"/>
      <c r="Z23" s="79"/>
      <c r="AA23" s="85" t="s">
        <v>922</v>
      </c>
      <c r="AB23" s="85" t="s">
        <v>1079</v>
      </c>
      <c r="AC23" s="79" t="b">
        <v>0</v>
      </c>
      <c r="AD23" s="79">
        <v>8</v>
      </c>
      <c r="AE23" s="85" t="s">
        <v>1090</v>
      </c>
      <c r="AF23" s="79" t="b">
        <v>0</v>
      </c>
      <c r="AG23" s="79" t="s">
        <v>1106</v>
      </c>
      <c r="AH23" s="79"/>
      <c r="AI23" s="85" t="s">
        <v>1091</v>
      </c>
      <c r="AJ23" s="79" t="b">
        <v>0</v>
      </c>
      <c r="AK23" s="79">
        <v>3</v>
      </c>
      <c r="AL23" s="85" t="s">
        <v>1091</v>
      </c>
      <c r="AM23" s="79" t="s">
        <v>1111</v>
      </c>
      <c r="AN23" s="79" t="b">
        <v>0</v>
      </c>
      <c r="AO23" s="85" t="s">
        <v>1079</v>
      </c>
      <c r="AP23" s="79" t="s">
        <v>1129</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212</v>
      </c>
      <c r="B24" s="64" t="s">
        <v>334</v>
      </c>
      <c r="C24" s="65" t="s">
        <v>3648</v>
      </c>
      <c r="D24" s="66">
        <v>3</v>
      </c>
      <c r="E24" s="67" t="s">
        <v>132</v>
      </c>
      <c r="F24" s="68">
        <v>35</v>
      </c>
      <c r="G24" s="65"/>
      <c r="H24" s="69"/>
      <c r="I24" s="70"/>
      <c r="J24" s="70"/>
      <c r="K24" s="34" t="s">
        <v>65</v>
      </c>
      <c r="L24" s="77">
        <v>24</v>
      </c>
      <c r="M24" s="77"/>
      <c r="N24" s="72"/>
      <c r="O24" s="79" t="s">
        <v>427</v>
      </c>
      <c r="P24" s="81">
        <v>43669.58819444444</v>
      </c>
      <c r="Q24" s="79" t="s">
        <v>429</v>
      </c>
      <c r="R24" s="83" t="s">
        <v>541</v>
      </c>
      <c r="S24" s="79" t="s">
        <v>587</v>
      </c>
      <c r="T24" s="79" t="s">
        <v>614</v>
      </c>
      <c r="U24" s="79"/>
      <c r="V24" s="83" t="s">
        <v>676</v>
      </c>
      <c r="W24" s="81">
        <v>43669.58819444444</v>
      </c>
      <c r="X24" s="83" t="s">
        <v>765</v>
      </c>
      <c r="Y24" s="79"/>
      <c r="Z24" s="79"/>
      <c r="AA24" s="85" t="s">
        <v>922</v>
      </c>
      <c r="AB24" s="85" t="s">
        <v>1079</v>
      </c>
      <c r="AC24" s="79" t="b">
        <v>0</v>
      </c>
      <c r="AD24" s="79">
        <v>8</v>
      </c>
      <c r="AE24" s="85" t="s">
        <v>1090</v>
      </c>
      <c r="AF24" s="79" t="b">
        <v>0</v>
      </c>
      <c r="AG24" s="79" t="s">
        <v>1106</v>
      </c>
      <c r="AH24" s="79"/>
      <c r="AI24" s="85" t="s">
        <v>1091</v>
      </c>
      <c r="AJ24" s="79" t="b">
        <v>0</v>
      </c>
      <c r="AK24" s="79">
        <v>3</v>
      </c>
      <c r="AL24" s="85" t="s">
        <v>1091</v>
      </c>
      <c r="AM24" s="79" t="s">
        <v>1111</v>
      </c>
      <c r="AN24" s="79" t="b">
        <v>0</v>
      </c>
      <c r="AO24" s="85" t="s">
        <v>1079</v>
      </c>
      <c r="AP24" s="79" t="s">
        <v>1129</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212</v>
      </c>
      <c r="B25" s="64" t="s">
        <v>335</v>
      </c>
      <c r="C25" s="65" t="s">
        <v>3648</v>
      </c>
      <c r="D25" s="66">
        <v>3</v>
      </c>
      <c r="E25" s="67" t="s">
        <v>132</v>
      </c>
      <c r="F25" s="68">
        <v>35</v>
      </c>
      <c r="G25" s="65"/>
      <c r="H25" s="69"/>
      <c r="I25" s="70"/>
      <c r="J25" s="70"/>
      <c r="K25" s="34" t="s">
        <v>65</v>
      </c>
      <c r="L25" s="77">
        <v>25</v>
      </c>
      <c r="M25" s="77"/>
      <c r="N25" s="72"/>
      <c r="O25" s="79" t="s">
        <v>427</v>
      </c>
      <c r="P25" s="81">
        <v>43669.58819444444</v>
      </c>
      <c r="Q25" s="79" t="s">
        <v>429</v>
      </c>
      <c r="R25" s="83" t="s">
        <v>541</v>
      </c>
      <c r="S25" s="79" t="s">
        <v>587</v>
      </c>
      <c r="T25" s="79" t="s">
        <v>614</v>
      </c>
      <c r="U25" s="79"/>
      <c r="V25" s="83" t="s">
        <v>676</v>
      </c>
      <c r="W25" s="81">
        <v>43669.58819444444</v>
      </c>
      <c r="X25" s="83" t="s">
        <v>765</v>
      </c>
      <c r="Y25" s="79"/>
      <c r="Z25" s="79"/>
      <c r="AA25" s="85" t="s">
        <v>922</v>
      </c>
      <c r="AB25" s="85" t="s">
        <v>1079</v>
      </c>
      <c r="AC25" s="79" t="b">
        <v>0</v>
      </c>
      <c r="AD25" s="79">
        <v>8</v>
      </c>
      <c r="AE25" s="85" t="s">
        <v>1090</v>
      </c>
      <c r="AF25" s="79" t="b">
        <v>0</v>
      </c>
      <c r="AG25" s="79" t="s">
        <v>1106</v>
      </c>
      <c r="AH25" s="79"/>
      <c r="AI25" s="85" t="s">
        <v>1091</v>
      </c>
      <c r="AJ25" s="79" t="b">
        <v>0</v>
      </c>
      <c r="AK25" s="79">
        <v>3</v>
      </c>
      <c r="AL25" s="85" t="s">
        <v>1091</v>
      </c>
      <c r="AM25" s="79" t="s">
        <v>1111</v>
      </c>
      <c r="AN25" s="79" t="b">
        <v>0</v>
      </c>
      <c r="AO25" s="85" t="s">
        <v>1079</v>
      </c>
      <c r="AP25" s="79" t="s">
        <v>1129</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212</v>
      </c>
      <c r="B26" s="64" t="s">
        <v>336</v>
      </c>
      <c r="C26" s="65" t="s">
        <v>3648</v>
      </c>
      <c r="D26" s="66">
        <v>3</v>
      </c>
      <c r="E26" s="67" t="s">
        <v>132</v>
      </c>
      <c r="F26" s="68">
        <v>35</v>
      </c>
      <c r="G26" s="65"/>
      <c r="H26" s="69"/>
      <c r="I26" s="70"/>
      <c r="J26" s="70"/>
      <c r="K26" s="34" t="s">
        <v>65</v>
      </c>
      <c r="L26" s="77">
        <v>26</v>
      </c>
      <c r="M26" s="77"/>
      <c r="N26" s="72"/>
      <c r="O26" s="79" t="s">
        <v>427</v>
      </c>
      <c r="P26" s="81">
        <v>43669.58819444444</v>
      </c>
      <c r="Q26" s="79" t="s">
        <v>429</v>
      </c>
      <c r="R26" s="83" t="s">
        <v>541</v>
      </c>
      <c r="S26" s="79" t="s">
        <v>587</v>
      </c>
      <c r="T26" s="79" t="s">
        <v>614</v>
      </c>
      <c r="U26" s="79"/>
      <c r="V26" s="83" t="s">
        <v>676</v>
      </c>
      <c r="W26" s="81">
        <v>43669.58819444444</v>
      </c>
      <c r="X26" s="83" t="s">
        <v>765</v>
      </c>
      <c r="Y26" s="79"/>
      <c r="Z26" s="79"/>
      <c r="AA26" s="85" t="s">
        <v>922</v>
      </c>
      <c r="AB26" s="85" t="s">
        <v>1079</v>
      </c>
      <c r="AC26" s="79" t="b">
        <v>0</v>
      </c>
      <c r="AD26" s="79">
        <v>8</v>
      </c>
      <c r="AE26" s="85" t="s">
        <v>1090</v>
      </c>
      <c r="AF26" s="79" t="b">
        <v>0</v>
      </c>
      <c r="AG26" s="79" t="s">
        <v>1106</v>
      </c>
      <c r="AH26" s="79"/>
      <c r="AI26" s="85" t="s">
        <v>1091</v>
      </c>
      <c r="AJ26" s="79" t="b">
        <v>0</v>
      </c>
      <c r="AK26" s="79">
        <v>3</v>
      </c>
      <c r="AL26" s="85" t="s">
        <v>1091</v>
      </c>
      <c r="AM26" s="79" t="s">
        <v>1111</v>
      </c>
      <c r="AN26" s="79" t="b">
        <v>0</v>
      </c>
      <c r="AO26" s="85" t="s">
        <v>1079</v>
      </c>
      <c r="AP26" s="79" t="s">
        <v>1129</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212</v>
      </c>
      <c r="B27" s="64" t="s">
        <v>337</v>
      </c>
      <c r="C27" s="65" t="s">
        <v>3648</v>
      </c>
      <c r="D27" s="66">
        <v>3</v>
      </c>
      <c r="E27" s="67" t="s">
        <v>132</v>
      </c>
      <c r="F27" s="68">
        <v>35</v>
      </c>
      <c r="G27" s="65"/>
      <c r="H27" s="69"/>
      <c r="I27" s="70"/>
      <c r="J27" s="70"/>
      <c r="K27" s="34" t="s">
        <v>65</v>
      </c>
      <c r="L27" s="77">
        <v>27</v>
      </c>
      <c r="M27" s="77"/>
      <c r="N27" s="72"/>
      <c r="O27" s="79" t="s">
        <v>427</v>
      </c>
      <c r="P27" s="81">
        <v>43669.58819444444</v>
      </c>
      <c r="Q27" s="79" t="s">
        <v>429</v>
      </c>
      <c r="R27" s="83" t="s">
        <v>541</v>
      </c>
      <c r="S27" s="79" t="s">
        <v>587</v>
      </c>
      <c r="T27" s="79" t="s">
        <v>614</v>
      </c>
      <c r="U27" s="79"/>
      <c r="V27" s="83" t="s">
        <v>676</v>
      </c>
      <c r="W27" s="81">
        <v>43669.58819444444</v>
      </c>
      <c r="X27" s="83" t="s">
        <v>765</v>
      </c>
      <c r="Y27" s="79"/>
      <c r="Z27" s="79"/>
      <c r="AA27" s="85" t="s">
        <v>922</v>
      </c>
      <c r="AB27" s="85" t="s">
        <v>1079</v>
      </c>
      <c r="AC27" s="79" t="b">
        <v>0</v>
      </c>
      <c r="AD27" s="79">
        <v>8</v>
      </c>
      <c r="AE27" s="85" t="s">
        <v>1090</v>
      </c>
      <c r="AF27" s="79" t="b">
        <v>0</v>
      </c>
      <c r="AG27" s="79" t="s">
        <v>1106</v>
      </c>
      <c r="AH27" s="79"/>
      <c r="AI27" s="85" t="s">
        <v>1091</v>
      </c>
      <c r="AJ27" s="79" t="b">
        <v>0</v>
      </c>
      <c r="AK27" s="79">
        <v>3</v>
      </c>
      <c r="AL27" s="85" t="s">
        <v>1091</v>
      </c>
      <c r="AM27" s="79" t="s">
        <v>1111</v>
      </c>
      <c r="AN27" s="79" t="b">
        <v>0</v>
      </c>
      <c r="AO27" s="85" t="s">
        <v>1079</v>
      </c>
      <c r="AP27" s="79" t="s">
        <v>1129</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212</v>
      </c>
      <c r="B28" s="64" t="s">
        <v>338</v>
      </c>
      <c r="C28" s="65" t="s">
        <v>3648</v>
      </c>
      <c r="D28" s="66">
        <v>3</v>
      </c>
      <c r="E28" s="67" t="s">
        <v>132</v>
      </c>
      <c r="F28" s="68">
        <v>35</v>
      </c>
      <c r="G28" s="65"/>
      <c r="H28" s="69"/>
      <c r="I28" s="70"/>
      <c r="J28" s="70"/>
      <c r="K28" s="34" t="s">
        <v>65</v>
      </c>
      <c r="L28" s="77">
        <v>28</v>
      </c>
      <c r="M28" s="77"/>
      <c r="N28" s="72"/>
      <c r="O28" s="79" t="s">
        <v>427</v>
      </c>
      <c r="P28" s="81">
        <v>43669.58819444444</v>
      </c>
      <c r="Q28" s="79" t="s">
        <v>429</v>
      </c>
      <c r="R28" s="83" t="s">
        <v>541</v>
      </c>
      <c r="S28" s="79" t="s">
        <v>587</v>
      </c>
      <c r="T28" s="79" t="s">
        <v>614</v>
      </c>
      <c r="U28" s="79"/>
      <c r="V28" s="83" t="s">
        <v>676</v>
      </c>
      <c r="W28" s="81">
        <v>43669.58819444444</v>
      </c>
      <c r="X28" s="83" t="s">
        <v>765</v>
      </c>
      <c r="Y28" s="79"/>
      <c r="Z28" s="79"/>
      <c r="AA28" s="85" t="s">
        <v>922</v>
      </c>
      <c r="AB28" s="85" t="s">
        <v>1079</v>
      </c>
      <c r="AC28" s="79" t="b">
        <v>0</v>
      </c>
      <c r="AD28" s="79">
        <v>8</v>
      </c>
      <c r="AE28" s="85" t="s">
        <v>1090</v>
      </c>
      <c r="AF28" s="79" t="b">
        <v>0</v>
      </c>
      <c r="AG28" s="79" t="s">
        <v>1106</v>
      </c>
      <c r="AH28" s="79"/>
      <c r="AI28" s="85" t="s">
        <v>1091</v>
      </c>
      <c r="AJ28" s="79" t="b">
        <v>0</v>
      </c>
      <c r="AK28" s="79">
        <v>3</v>
      </c>
      <c r="AL28" s="85" t="s">
        <v>1091</v>
      </c>
      <c r="AM28" s="79" t="s">
        <v>1111</v>
      </c>
      <c r="AN28" s="79" t="b">
        <v>0</v>
      </c>
      <c r="AO28" s="85" t="s">
        <v>1079</v>
      </c>
      <c r="AP28" s="79" t="s">
        <v>1129</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212</v>
      </c>
      <c r="B29" s="64" t="s">
        <v>339</v>
      </c>
      <c r="C29" s="65" t="s">
        <v>3648</v>
      </c>
      <c r="D29" s="66">
        <v>3</v>
      </c>
      <c r="E29" s="67" t="s">
        <v>132</v>
      </c>
      <c r="F29" s="68">
        <v>35</v>
      </c>
      <c r="G29" s="65"/>
      <c r="H29" s="69"/>
      <c r="I29" s="70"/>
      <c r="J29" s="70"/>
      <c r="K29" s="34" t="s">
        <v>65</v>
      </c>
      <c r="L29" s="77">
        <v>29</v>
      </c>
      <c r="M29" s="77"/>
      <c r="N29" s="72"/>
      <c r="O29" s="79" t="s">
        <v>427</v>
      </c>
      <c r="P29" s="81">
        <v>43669.58819444444</v>
      </c>
      <c r="Q29" s="79" t="s">
        <v>429</v>
      </c>
      <c r="R29" s="83" t="s">
        <v>541</v>
      </c>
      <c r="S29" s="79" t="s">
        <v>587</v>
      </c>
      <c r="T29" s="79" t="s">
        <v>614</v>
      </c>
      <c r="U29" s="79"/>
      <c r="V29" s="83" t="s">
        <v>676</v>
      </c>
      <c r="W29" s="81">
        <v>43669.58819444444</v>
      </c>
      <c r="X29" s="83" t="s">
        <v>765</v>
      </c>
      <c r="Y29" s="79"/>
      <c r="Z29" s="79"/>
      <c r="AA29" s="85" t="s">
        <v>922</v>
      </c>
      <c r="AB29" s="85" t="s">
        <v>1079</v>
      </c>
      <c r="AC29" s="79" t="b">
        <v>0</v>
      </c>
      <c r="AD29" s="79">
        <v>8</v>
      </c>
      <c r="AE29" s="85" t="s">
        <v>1090</v>
      </c>
      <c r="AF29" s="79" t="b">
        <v>0</v>
      </c>
      <c r="AG29" s="79" t="s">
        <v>1106</v>
      </c>
      <c r="AH29" s="79"/>
      <c r="AI29" s="85" t="s">
        <v>1091</v>
      </c>
      <c r="AJ29" s="79" t="b">
        <v>0</v>
      </c>
      <c r="AK29" s="79">
        <v>3</v>
      </c>
      <c r="AL29" s="85" t="s">
        <v>1091</v>
      </c>
      <c r="AM29" s="79" t="s">
        <v>1111</v>
      </c>
      <c r="AN29" s="79" t="b">
        <v>0</v>
      </c>
      <c r="AO29" s="85" t="s">
        <v>1079</v>
      </c>
      <c r="AP29" s="79" t="s">
        <v>1129</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212</v>
      </c>
      <c r="B30" s="64" t="s">
        <v>340</v>
      </c>
      <c r="C30" s="65" t="s">
        <v>3648</v>
      </c>
      <c r="D30" s="66">
        <v>3</v>
      </c>
      <c r="E30" s="67" t="s">
        <v>132</v>
      </c>
      <c r="F30" s="68">
        <v>35</v>
      </c>
      <c r="G30" s="65"/>
      <c r="H30" s="69"/>
      <c r="I30" s="70"/>
      <c r="J30" s="70"/>
      <c r="K30" s="34" t="s">
        <v>65</v>
      </c>
      <c r="L30" s="77">
        <v>30</v>
      </c>
      <c r="M30" s="77"/>
      <c r="N30" s="72"/>
      <c r="O30" s="79" t="s">
        <v>427</v>
      </c>
      <c r="P30" s="81">
        <v>43669.58819444444</v>
      </c>
      <c r="Q30" s="79" t="s">
        <v>429</v>
      </c>
      <c r="R30" s="83" t="s">
        <v>541</v>
      </c>
      <c r="S30" s="79" t="s">
        <v>587</v>
      </c>
      <c r="T30" s="79" t="s">
        <v>614</v>
      </c>
      <c r="U30" s="79"/>
      <c r="V30" s="83" t="s">
        <v>676</v>
      </c>
      <c r="W30" s="81">
        <v>43669.58819444444</v>
      </c>
      <c r="X30" s="83" t="s">
        <v>765</v>
      </c>
      <c r="Y30" s="79"/>
      <c r="Z30" s="79"/>
      <c r="AA30" s="85" t="s">
        <v>922</v>
      </c>
      <c r="AB30" s="85" t="s">
        <v>1079</v>
      </c>
      <c r="AC30" s="79" t="b">
        <v>0</v>
      </c>
      <c r="AD30" s="79">
        <v>8</v>
      </c>
      <c r="AE30" s="85" t="s">
        <v>1090</v>
      </c>
      <c r="AF30" s="79" t="b">
        <v>0</v>
      </c>
      <c r="AG30" s="79" t="s">
        <v>1106</v>
      </c>
      <c r="AH30" s="79"/>
      <c r="AI30" s="85" t="s">
        <v>1091</v>
      </c>
      <c r="AJ30" s="79" t="b">
        <v>0</v>
      </c>
      <c r="AK30" s="79">
        <v>3</v>
      </c>
      <c r="AL30" s="85" t="s">
        <v>1091</v>
      </c>
      <c r="AM30" s="79" t="s">
        <v>1111</v>
      </c>
      <c r="AN30" s="79" t="b">
        <v>0</v>
      </c>
      <c r="AO30" s="85" t="s">
        <v>1079</v>
      </c>
      <c r="AP30" s="79" t="s">
        <v>1129</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212</v>
      </c>
      <c r="B31" s="64" t="s">
        <v>341</v>
      </c>
      <c r="C31" s="65" t="s">
        <v>3648</v>
      </c>
      <c r="D31" s="66">
        <v>3</v>
      </c>
      <c r="E31" s="67" t="s">
        <v>132</v>
      </c>
      <c r="F31" s="68">
        <v>35</v>
      </c>
      <c r="G31" s="65"/>
      <c r="H31" s="69"/>
      <c r="I31" s="70"/>
      <c r="J31" s="70"/>
      <c r="K31" s="34" t="s">
        <v>65</v>
      </c>
      <c r="L31" s="77">
        <v>31</v>
      </c>
      <c r="M31" s="77"/>
      <c r="N31" s="72"/>
      <c r="O31" s="79" t="s">
        <v>427</v>
      </c>
      <c r="P31" s="81">
        <v>43669.58819444444</v>
      </c>
      <c r="Q31" s="79" t="s">
        <v>429</v>
      </c>
      <c r="R31" s="83" t="s">
        <v>541</v>
      </c>
      <c r="S31" s="79" t="s">
        <v>587</v>
      </c>
      <c r="T31" s="79" t="s">
        <v>614</v>
      </c>
      <c r="U31" s="79"/>
      <c r="V31" s="83" t="s">
        <v>676</v>
      </c>
      <c r="W31" s="81">
        <v>43669.58819444444</v>
      </c>
      <c r="X31" s="83" t="s">
        <v>765</v>
      </c>
      <c r="Y31" s="79"/>
      <c r="Z31" s="79"/>
      <c r="AA31" s="85" t="s">
        <v>922</v>
      </c>
      <c r="AB31" s="85" t="s">
        <v>1079</v>
      </c>
      <c r="AC31" s="79" t="b">
        <v>0</v>
      </c>
      <c r="AD31" s="79">
        <v>8</v>
      </c>
      <c r="AE31" s="85" t="s">
        <v>1090</v>
      </c>
      <c r="AF31" s="79" t="b">
        <v>0</v>
      </c>
      <c r="AG31" s="79" t="s">
        <v>1106</v>
      </c>
      <c r="AH31" s="79"/>
      <c r="AI31" s="85" t="s">
        <v>1091</v>
      </c>
      <c r="AJ31" s="79" t="b">
        <v>0</v>
      </c>
      <c r="AK31" s="79">
        <v>3</v>
      </c>
      <c r="AL31" s="85" t="s">
        <v>1091</v>
      </c>
      <c r="AM31" s="79" t="s">
        <v>1111</v>
      </c>
      <c r="AN31" s="79" t="b">
        <v>0</v>
      </c>
      <c r="AO31" s="85" t="s">
        <v>1079</v>
      </c>
      <c r="AP31" s="79" t="s">
        <v>1129</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212</v>
      </c>
      <c r="B32" s="64" t="s">
        <v>342</v>
      </c>
      <c r="C32" s="65" t="s">
        <v>3648</v>
      </c>
      <c r="D32" s="66">
        <v>3</v>
      </c>
      <c r="E32" s="67" t="s">
        <v>132</v>
      </c>
      <c r="F32" s="68">
        <v>35</v>
      </c>
      <c r="G32" s="65"/>
      <c r="H32" s="69"/>
      <c r="I32" s="70"/>
      <c r="J32" s="70"/>
      <c r="K32" s="34" t="s">
        <v>65</v>
      </c>
      <c r="L32" s="77">
        <v>32</v>
      </c>
      <c r="M32" s="77"/>
      <c r="N32" s="72"/>
      <c r="O32" s="79" t="s">
        <v>427</v>
      </c>
      <c r="P32" s="81">
        <v>43669.58819444444</v>
      </c>
      <c r="Q32" s="79" t="s">
        <v>429</v>
      </c>
      <c r="R32" s="83" t="s">
        <v>541</v>
      </c>
      <c r="S32" s="79" t="s">
        <v>587</v>
      </c>
      <c r="T32" s="79" t="s">
        <v>614</v>
      </c>
      <c r="U32" s="79"/>
      <c r="V32" s="83" t="s">
        <v>676</v>
      </c>
      <c r="W32" s="81">
        <v>43669.58819444444</v>
      </c>
      <c r="X32" s="83" t="s">
        <v>765</v>
      </c>
      <c r="Y32" s="79"/>
      <c r="Z32" s="79"/>
      <c r="AA32" s="85" t="s">
        <v>922</v>
      </c>
      <c r="AB32" s="85" t="s">
        <v>1079</v>
      </c>
      <c r="AC32" s="79" t="b">
        <v>0</v>
      </c>
      <c r="AD32" s="79">
        <v>8</v>
      </c>
      <c r="AE32" s="85" t="s">
        <v>1090</v>
      </c>
      <c r="AF32" s="79" t="b">
        <v>0</v>
      </c>
      <c r="AG32" s="79" t="s">
        <v>1106</v>
      </c>
      <c r="AH32" s="79"/>
      <c r="AI32" s="85" t="s">
        <v>1091</v>
      </c>
      <c r="AJ32" s="79" t="b">
        <v>0</v>
      </c>
      <c r="AK32" s="79">
        <v>3</v>
      </c>
      <c r="AL32" s="85" t="s">
        <v>1091</v>
      </c>
      <c r="AM32" s="79" t="s">
        <v>1111</v>
      </c>
      <c r="AN32" s="79" t="b">
        <v>0</v>
      </c>
      <c r="AO32" s="85" t="s">
        <v>1079</v>
      </c>
      <c r="AP32" s="79" t="s">
        <v>1129</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212</v>
      </c>
      <c r="B33" s="64" t="s">
        <v>343</v>
      </c>
      <c r="C33" s="65" t="s">
        <v>3648</v>
      </c>
      <c r="D33" s="66">
        <v>3</v>
      </c>
      <c r="E33" s="67" t="s">
        <v>132</v>
      </c>
      <c r="F33" s="68">
        <v>35</v>
      </c>
      <c r="G33" s="65"/>
      <c r="H33" s="69"/>
      <c r="I33" s="70"/>
      <c r="J33" s="70"/>
      <c r="K33" s="34" t="s">
        <v>65</v>
      </c>
      <c r="L33" s="77">
        <v>33</v>
      </c>
      <c r="M33" s="77"/>
      <c r="N33" s="72"/>
      <c r="O33" s="79" t="s">
        <v>427</v>
      </c>
      <c r="P33" s="81">
        <v>43669.58819444444</v>
      </c>
      <c r="Q33" s="79" t="s">
        <v>429</v>
      </c>
      <c r="R33" s="83" t="s">
        <v>541</v>
      </c>
      <c r="S33" s="79" t="s">
        <v>587</v>
      </c>
      <c r="T33" s="79" t="s">
        <v>614</v>
      </c>
      <c r="U33" s="79"/>
      <c r="V33" s="83" t="s">
        <v>676</v>
      </c>
      <c r="W33" s="81">
        <v>43669.58819444444</v>
      </c>
      <c r="X33" s="83" t="s">
        <v>765</v>
      </c>
      <c r="Y33" s="79"/>
      <c r="Z33" s="79"/>
      <c r="AA33" s="85" t="s">
        <v>922</v>
      </c>
      <c r="AB33" s="85" t="s">
        <v>1079</v>
      </c>
      <c r="AC33" s="79" t="b">
        <v>0</v>
      </c>
      <c r="AD33" s="79">
        <v>8</v>
      </c>
      <c r="AE33" s="85" t="s">
        <v>1090</v>
      </c>
      <c r="AF33" s="79" t="b">
        <v>0</v>
      </c>
      <c r="AG33" s="79" t="s">
        <v>1106</v>
      </c>
      <c r="AH33" s="79"/>
      <c r="AI33" s="85" t="s">
        <v>1091</v>
      </c>
      <c r="AJ33" s="79" t="b">
        <v>0</v>
      </c>
      <c r="AK33" s="79">
        <v>3</v>
      </c>
      <c r="AL33" s="85" t="s">
        <v>1091</v>
      </c>
      <c r="AM33" s="79" t="s">
        <v>1111</v>
      </c>
      <c r="AN33" s="79" t="b">
        <v>0</v>
      </c>
      <c r="AO33" s="85" t="s">
        <v>1079</v>
      </c>
      <c r="AP33" s="79" t="s">
        <v>1129</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212</v>
      </c>
      <c r="B34" s="64" t="s">
        <v>344</v>
      </c>
      <c r="C34" s="65" t="s">
        <v>3648</v>
      </c>
      <c r="D34" s="66">
        <v>3</v>
      </c>
      <c r="E34" s="67" t="s">
        <v>132</v>
      </c>
      <c r="F34" s="68">
        <v>35</v>
      </c>
      <c r="G34" s="65"/>
      <c r="H34" s="69"/>
      <c r="I34" s="70"/>
      <c r="J34" s="70"/>
      <c r="K34" s="34" t="s">
        <v>65</v>
      </c>
      <c r="L34" s="77">
        <v>34</v>
      </c>
      <c r="M34" s="77"/>
      <c r="N34" s="72"/>
      <c r="O34" s="79" t="s">
        <v>427</v>
      </c>
      <c r="P34" s="81">
        <v>43669.58819444444</v>
      </c>
      <c r="Q34" s="79" t="s">
        <v>429</v>
      </c>
      <c r="R34" s="83" t="s">
        <v>541</v>
      </c>
      <c r="S34" s="79" t="s">
        <v>587</v>
      </c>
      <c r="T34" s="79" t="s">
        <v>614</v>
      </c>
      <c r="U34" s="79"/>
      <c r="V34" s="83" t="s">
        <v>676</v>
      </c>
      <c r="W34" s="81">
        <v>43669.58819444444</v>
      </c>
      <c r="X34" s="83" t="s">
        <v>765</v>
      </c>
      <c r="Y34" s="79"/>
      <c r="Z34" s="79"/>
      <c r="AA34" s="85" t="s">
        <v>922</v>
      </c>
      <c r="AB34" s="85" t="s">
        <v>1079</v>
      </c>
      <c r="AC34" s="79" t="b">
        <v>0</v>
      </c>
      <c r="AD34" s="79">
        <v>8</v>
      </c>
      <c r="AE34" s="85" t="s">
        <v>1090</v>
      </c>
      <c r="AF34" s="79" t="b">
        <v>0</v>
      </c>
      <c r="AG34" s="79" t="s">
        <v>1106</v>
      </c>
      <c r="AH34" s="79"/>
      <c r="AI34" s="85" t="s">
        <v>1091</v>
      </c>
      <c r="AJ34" s="79" t="b">
        <v>0</v>
      </c>
      <c r="AK34" s="79">
        <v>3</v>
      </c>
      <c r="AL34" s="85" t="s">
        <v>1091</v>
      </c>
      <c r="AM34" s="79" t="s">
        <v>1111</v>
      </c>
      <c r="AN34" s="79" t="b">
        <v>0</v>
      </c>
      <c r="AO34" s="85" t="s">
        <v>1079</v>
      </c>
      <c r="AP34" s="79" t="s">
        <v>1129</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212</v>
      </c>
      <c r="B35" s="64" t="s">
        <v>345</v>
      </c>
      <c r="C35" s="65" t="s">
        <v>3648</v>
      </c>
      <c r="D35" s="66">
        <v>3</v>
      </c>
      <c r="E35" s="67" t="s">
        <v>132</v>
      </c>
      <c r="F35" s="68">
        <v>35</v>
      </c>
      <c r="G35" s="65"/>
      <c r="H35" s="69"/>
      <c r="I35" s="70"/>
      <c r="J35" s="70"/>
      <c r="K35" s="34" t="s">
        <v>65</v>
      </c>
      <c r="L35" s="77">
        <v>35</v>
      </c>
      <c r="M35" s="77"/>
      <c r="N35" s="72"/>
      <c r="O35" s="79" t="s">
        <v>427</v>
      </c>
      <c r="P35" s="81">
        <v>43669.58819444444</v>
      </c>
      <c r="Q35" s="79" t="s">
        <v>429</v>
      </c>
      <c r="R35" s="83" t="s">
        <v>541</v>
      </c>
      <c r="S35" s="79" t="s">
        <v>587</v>
      </c>
      <c r="T35" s="79" t="s">
        <v>614</v>
      </c>
      <c r="U35" s="79"/>
      <c r="V35" s="83" t="s">
        <v>676</v>
      </c>
      <c r="W35" s="81">
        <v>43669.58819444444</v>
      </c>
      <c r="X35" s="83" t="s">
        <v>765</v>
      </c>
      <c r="Y35" s="79"/>
      <c r="Z35" s="79"/>
      <c r="AA35" s="85" t="s">
        <v>922</v>
      </c>
      <c r="AB35" s="85" t="s">
        <v>1079</v>
      </c>
      <c r="AC35" s="79" t="b">
        <v>0</v>
      </c>
      <c r="AD35" s="79">
        <v>8</v>
      </c>
      <c r="AE35" s="85" t="s">
        <v>1090</v>
      </c>
      <c r="AF35" s="79" t="b">
        <v>0</v>
      </c>
      <c r="AG35" s="79" t="s">
        <v>1106</v>
      </c>
      <c r="AH35" s="79"/>
      <c r="AI35" s="85" t="s">
        <v>1091</v>
      </c>
      <c r="AJ35" s="79" t="b">
        <v>0</v>
      </c>
      <c r="AK35" s="79">
        <v>3</v>
      </c>
      <c r="AL35" s="85" t="s">
        <v>1091</v>
      </c>
      <c r="AM35" s="79" t="s">
        <v>1111</v>
      </c>
      <c r="AN35" s="79" t="b">
        <v>0</v>
      </c>
      <c r="AO35" s="85" t="s">
        <v>1079</v>
      </c>
      <c r="AP35" s="79" t="s">
        <v>1129</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212</v>
      </c>
      <c r="B36" s="64" t="s">
        <v>346</v>
      </c>
      <c r="C36" s="65" t="s">
        <v>3648</v>
      </c>
      <c r="D36" s="66">
        <v>3</v>
      </c>
      <c r="E36" s="67" t="s">
        <v>132</v>
      </c>
      <c r="F36" s="68">
        <v>35</v>
      </c>
      <c r="G36" s="65"/>
      <c r="H36" s="69"/>
      <c r="I36" s="70"/>
      <c r="J36" s="70"/>
      <c r="K36" s="34" t="s">
        <v>65</v>
      </c>
      <c r="L36" s="77">
        <v>36</v>
      </c>
      <c r="M36" s="77"/>
      <c r="N36" s="72"/>
      <c r="O36" s="79" t="s">
        <v>427</v>
      </c>
      <c r="P36" s="81">
        <v>43669.58819444444</v>
      </c>
      <c r="Q36" s="79" t="s">
        <v>429</v>
      </c>
      <c r="R36" s="83" t="s">
        <v>541</v>
      </c>
      <c r="S36" s="79" t="s">
        <v>587</v>
      </c>
      <c r="T36" s="79" t="s">
        <v>614</v>
      </c>
      <c r="U36" s="79"/>
      <c r="V36" s="83" t="s">
        <v>676</v>
      </c>
      <c r="W36" s="81">
        <v>43669.58819444444</v>
      </c>
      <c r="X36" s="83" t="s">
        <v>765</v>
      </c>
      <c r="Y36" s="79"/>
      <c r="Z36" s="79"/>
      <c r="AA36" s="85" t="s">
        <v>922</v>
      </c>
      <c r="AB36" s="85" t="s">
        <v>1079</v>
      </c>
      <c r="AC36" s="79" t="b">
        <v>0</v>
      </c>
      <c r="AD36" s="79">
        <v>8</v>
      </c>
      <c r="AE36" s="85" t="s">
        <v>1090</v>
      </c>
      <c r="AF36" s="79" t="b">
        <v>0</v>
      </c>
      <c r="AG36" s="79" t="s">
        <v>1106</v>
      </c>
      <c r="AH36" s="79"/>
      <c r="AI36" s="85" t="s">
        <v>1091</v>
      </c>
      <c r="AJ36" s="79" t="b">
        <v>0</v>
      </c>
      <c r="AK36" s="79">
        <v>3</v>
      </c>
      <c r="AL36" s="85" t="s">
        <v>1091</v>
      </c>
      <c r="AM36" s="79" t="s">
        <v>1111</v>
      </c>
      <c r="AN36" s="79" t="b">
        <v>0</v>
      </c>
      <c r="AO36" s="85" t="s">
        <v>1079</v>
      </c>
      <c r="AP36" s="79" t="s">
        <v>1129</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212</v>
      </c>
      <c r="B37" s="64" t="s">
        <v>347</v>
      </c>
      <c r="C37" s="65" t="s">
        <v>3648</v>
      </c>
      <c r="D37" s="66">
        <v>3</v>
      </c>
      <c r="E37" s="67" t="s">
        <v>132</v>
      </c>
      <c r="F37" s="68">
        <v>35</v>
      </c>
      <c r="G37" s="65"/>
      <c r="H37" s="69"/>
      <c r="I37" s="70"/>
      <c r="J37" s="70"/>
      <c r="K37" s="34" t="s">
        <v>65</v>
      </c>
      <c r="L37" s="77">
        <v>37</v>
      </c>
      <c r="M37" s="77"/>
      <c r="N37" s="72"/>
      <c r="O37" s="79" t="s">
        <v>427</v>
      </c>
      <c r="P37" s="81">
        <v>43669.58819444444</v>
      </c>
      <c r="Q37" s="79" t="s">
        <v>429</v>
      </c>
      <c r="R37" s="83" t="s">
        <v>541</v>
      </c>
      <c r="S37" s="79" t="s">
        <v>587</v>
      </c>
      <c r="T37" s="79" t="s">
        <v>614</v>
      </c>
      <c r="U37" s="79"/>
      <c r="V37" s="83" t="s">
        <v>676</v>
      </c>
      <c r="W37" s="81">
        <v>43669.58819444444</v>
      </c>
      <c r="X37" s="83" t="s">
        <v>765</v>
      </c>
      <c r="Y37" s="79"/>
      <c r="Z37" s="79"/>
      <c r="AA37" s="85" t="s">
        <v>922</v>
      </c>
      <c r="AB37" s="85" t="s">
        <v>1079</v>
      </c>
      <c r="AC37" s="79" t="b">
        <v>0</v>
      </c>
      <c r="AD37" s="79">
        <v>8</v>
      </c>
      <c r="AE37" s="85" t="s">
        <v>1090</v>
      </c>
      <c r="AF37" s="79" t="b">
        <v>0</v>
      </c>
      <c r="AG37" s="79" t="s">
        <v>1106</v>
      </c>
      <c r="AH37" s="79"/>
      <c r="AI37" s="85" t="s">
        <v>1091</v>
      </c>
      <c r="AJ37" s="79" t="b">
        <v>0</v>
      </c>
      <c r="AK37" s="79">
        <v>3</v>
      </c>
      <c r="AL37" s="85" t="s">
        <v>1091</v>
      </c>
      <c r="AM37" s="79" t="s">
        <v>1111</v>
      </c>
      <c r="AN37" s="79" t="b">
        <v>0</v>
      </c>
      <c r="AO37" s="85" t="s">
        <v>1079</v>
      </c>
      <c r="AP37" s="79" t="s">
        <v>1129</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212</v>
      </c>
      <c r="B38" s="64" t="s">
        <v>348</v>
      </c>
      <c r="C38" s="65" t="s">
        <v>3648</v>
      </c>
      <c r="D38" s="66">
        <v>3</v>
      </c>
      <c r="E38" s="67" t="s">
        <v>132</v>
      </c>
      <c r="F38" s="68">
        <v>35</v>
      </c>
      <c r="G38" s="65"/>
      <c r="H38" s="69"/>
      <c r="I38" s="70"/>
      <c r="J38" s="70"/>
      <c r="K38" s="34" t="s">
        <v>65</v>
      </c>
      <c r="L38" s="77">
        <v>38</v>
      </c>
      <c r="M38" s="77"/>
      <c r="N38" s="72"/>
      <c r="O38" s="79" t="s">
        <v>427</v>
      </c>
      <c r="P38" s="81">
        <v>43669.58819444444</v>
      </c>
      <c r="Q38" s="79" t="s">
        <v>429</v>
      </c>
      <c r="R38" s="83" t="s">
        <v>541</v>
      </c>
      <c r="S38" s="79" t="s">
        <v>587</v>
      </c>
      <c r="T38" s="79" t="s">
        <v>614</v>
      </c>
      <c r="U38" s="79"/>
      <c r="V38" s="83" t="s">
        <v>676</v>
      </c>
      <c r="W38" s="81">
        <v>43669.58819444444</v>
      </c>
      <c r="X38" s="83" t="s">
        <v>765</v>
      </c>
      <c r="Y38" s="79"/>
      <c r="Z38" s="79"/>
      <c r="AA38" s="85" t="s">
        <v>922</v>
      </c>
      <c r="AB38" s="85" t="s">
        <v>1079</v>
      </c>
      <c r="AC38" s="79" t="b">
        <v>0</v>
      </c>
      <c r="AD38" s="79">
        <v>8</v>
      </c>
      <c r="AE38" s="85" t="s">
        <v>1090</v>
      </c>
      <c r="AF38" s="79" t="b">
        <v>0</v>
      </c>
      <c r="AG38" s="79" t="s">
        <v>1106</v>
      </c>
      <c r="AH38" s="79"/>
      <c r="AI38" s="85" t="s">
        <v>1091</v>
      </c>
      <c r="AJ38" s="79" t="b">
        <v>0</v>
      </c>
      <c r="AK38" s="79">
        <v>3</v>
      </c>
      <c r="AL38" s="85" t="s">
        <v>1091</v>
      </c>
      <c r="AM38" s="79" t="s">
        <v>1111</v>
      </c>
      <c r="AN38" s="79" t="b">
        <v>0</v>
      </c>
      <c r="AO38" s="85" t="s">
        <v>1079</v>
      </c>
      <c r="AP38" s="79" t="s">
        <v>1129</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212</v>
      </c>
      <c r="B39" s="64" t="s">
        <v>349</v>
      </c>
      <c r="C39" s="65" t="s">
        <v>3648</v>
      </c>
      <c r="D39" s="66">
        <v>3</v>
      </c>
      <c r="E39" s="67" t="s">
        <v>132</v>
      </c>
      <c r="F39" s="68">
        <v>35</v>
      </c>
      <c r="G39" s="65"/>
      <c r="H39" s="69"/>
      <c r="I39" s="70"/>
      <c r="J39" s="70"/>
      <c r="K39" s="34" t="s">
        <v>65</v>
      </c>
      <c r="L39" s="77">
        <v>39</v>
      </c>
      <c r="M39" s="77"/>
      <c r="N39" s="72"/>
      <c r="O39" s="79" t="s">
        <v>427</v>
      </c>
      <c r="P39" s="81">
        <v>43669.58819444444</v>
      </c>
      <c r="Q39" s="79" t="s">
        <v>429</v>
      </c>
      <c r="R39" s="83" t="s">
        <v>541</v>
      </c>
      <c r="S39" s="79" t="s">
        <v>587</v>
      </c>
      <c r="T39" s="79" t="s">
        <v>614</v>
      </c>
      <c r="U39" s="79"/>
      <c r="V39" s="83" t="s">
        <v>676</v>
      </c>
      <c r="W39" s="81">
        <v>43669.58819444444</v>
      </c>
      <c r="X39" s="83" t="s">
        <v>765</v>
      </c>
      <c r="Y39" s="79"/>
      <c r="Z39" s="79"/>
      <c r="AA39" s="85" t="s">
        <v>922</v>
      </c>
      <c r="AB39" s="85" t="s">
        <v>1079</v>
      </c>
      <c r="AC39" s="79" t="b">
        <v>0</v>
      </c>
      <c r="AD39" s="79">
        <v>8</v>
      </c>
      <c r="AE39" s="85" t="s">
        <v>1090</v>
      </c>
      <c r="AF39" s="79" t="b">
        <v>0</v>
      </c>
      <c r="AG39" s="79" t="s">
        <v>1106</v>
      </c>
      <c r="AH39" s="79"/>
      <c r="AI39" s="85" t="s">
        <v>1091</v>
      </c>
      <c r="AJ39" s="79" t="b">
        <v>0</v>
      </c>
      <c r="AK39" s="79">
        <v>3</v>
      </c>
      <c r="AL39" s="85" t="s">
        <v>1091</v>
      </c>
      <c r="AM39" s="79" t="s">
        <v>1111</v>
      </c>
      <c r="AN39" s="79" t="b">
        <v>0</v>
      </c>
      <c r="AO39" s="85" t="s">
        <v>1079</v>
      </c>
      <c r="AP39" s="79" t="s">
        <v>1129</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212</v>
      </c>
      <c r="B40" s="64" t="s">
        <v>350</v>
      </c>
      <c r="C40" s="65" t="s">
        <v>3648</v>
      </c>
      <c r="D40" s="66">
        <v>3</v>
      </c>
      <c r="E40" s="67" t="s">
        <v>132</v>
      </c>
      <c r="F40" s="68">
        <v>35</v>
      </c>
      <c r="G40" s="65"/>
      <c r="H40" s="69"/>
      <c r="I40" s="70"/>
      <c r="J40" s="70"/>
      <c r="K40" s="34" t="s">
        <v>65</v>
      </c>
      <c r="L40" s="77">
        <v>40</v>
      </c>
      <c r="M40" s="77"/>
      <c r="N40" s="72"/>
      <c r="O40" s="79" t="s">
        <v>427</v>
      </c>
      <c r="P40" s="81">
        <v>43669.58819444444</v>
      </c>
      <c r="Q40" s="79" t="s">
        <v>429</v>
      </c>
      <c r="R40" s="83" t="s">
        <v>541</v>
      </c>
      <c r="S40" s="79" t="s">
        <v>587</v>
      </c>
      <c r="T40" s="79" t="s">
        <v>614</v>
      </c>
      <c r="U40" s="79"/>
      <c r="V40" s="83" t="s">
        <v>676</v>
      </c>
      <c r="W40" s="81">
        <v>43669.58819444444</v>
      </c>
      <c r="X40" s="83" t="s">
        <v>765</v>
      </c>
      <c r="Y40" s="79"/>
      <c r="Z40" s="79"/>
      <c r="AA40" s="85" t="s">
        <v>922</v>
      </c>
      <c r="AB40" s="85" t="s">
        <v>1079</v>
      </c>
      <c r="AC40" s="79" t="b">
        <v>0</v>
      </c>
      <c r="AD40" s="79">
        <v>8</v>
      </c>
      <c r="AE40" s="85" t="s">
        <v>1090</v>
      </c>
      <c r="AF40" s="79" t="b">
        <v>0</v>
      </c>
      <c r="AG40" s="79" t="s">
        <v>1106</v>
      </c>
      <c r="AH40" s="79"/>
      <c r="AI40" s="85" t="s">
        <v>1091</v>
      </c>
      <c r="AJ40" s="79" t="b">
        <v>0</v>
      </c>
      <c r="AK40" s="79">
        <v>3</v>
      </c>
      <c r="AL40" s="85" t="s">
        <v>1091</v>
      </c>
      <c r="AM40" s="79" t="s">
        <v>1111</v>
      </c>
      <c r="AN40" s="79" t="b">
        <v>0</v>
      </c>
      <c r="AO40" s="85" t="s">
        <v>1079</v>
      </c>
      <c r="AP40" s="79" t="s">
        <v>1129</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212</v>
      </c>
      <c r="B41" s="64" t="s">
        <v>351</v>
      </c>
      <c r="C41" s="65" t="s">
        <v>3648</v>
      </c>
      <c r="D41" s="66">
        <v>3</v>
      </c>
      <c r="E41" s="67" t="s">
        <v>132</v>
      </c>
      <c r="F41" s="68">
        <v>35</v>
      </c>
      <c r="G41" s="65"/>
      <c r="H41" s="69"/>
      <c r="I41" s="70"/>
      <c r="J41" s="70"/>
      <c r="K41" s="34" t="s">
        <v>65</v>
      </c>
      <c r="L41" s="77">
        <v>41</v>
      </c>
      <c r="M41" s="77"/>
      <c r="N41" s="72"/>
      <c r="O41" s="79" t="s">
        <v>427</v>
      </c>
      <c r="P41" s="81">
        <v>43669.58819444444</v>
      </c>
      <c r="Q41" s="79" t="s">
        <v>429</v>
      </c>
      <c r="R41" s="83" t="s">
        <v>541</v>
      </c>
      <c r="S41" s="79" t="s">
        <v>587</v>
      </c>
      <c r="T41" s="79" t="s">
        <v>614</v>
      </c>
      <c r="U41" s="79"/>
      <c r="V41" s="83" t="s">
        <v>676</v>
      </c>
      <c r="W41" s="81">
        <v>43669.58819444444</v>
      </c>
      <c r="X41" s="83" t="s">
        <v>765</v>
      </c>
      <c r="Y41" s="79"/>
      <c r="Z41" s="79"/>
      <c r="AA41" s="85" t="s">
        <v>922</v>
      </c>
      <c r="AB41" s="85" t="s">
        <v>1079</v>
      </c>
      <c r="AC41" s="79" t="b">
        <v>0</v>
      </c>
      <c r="AD41" s="79">
        <v>8</v>
      </c>
      <c r="AE41" s="85" t="s">
        <v>1090</v>
      </c>
      <c r="AF41" s="79" t="b">
        <v>0</v>
      </c>
      <c r="AG41" s="79" t="s">
        <v>1106</v>
      </c>
      <c r="AH41" s="79"/>
      <c r="AI41" s="85" t="s">
        <v>1091</v>
      </c>
      <c r="AJ41" s="79" t="b">
        <v>0</v>
      </c>
      <c r="AK41" s="79">
        <v>3</v>
      </c>
      <c r="AL41" s="85" t="s">
        <v>1091</v>
      </c>
      <c r="AM41" s="79" t="s">
        <v>1111</v>
      </c>
      <c r="AN41" s="79" t="b">
        <v>0</v>
      </c>
      <c r="AO41" s="85" t="s">
        <v>1079</v>
      </c>
      <c r="AP41" s="79" t="s">
        <v>1129</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213</v>
      </c>
      <c r="B42" s="64" t="s">
        <v>229</v>
      </c>
      <c r="C42" s="65" t="s">
        <v>3648</v>
      </c>
      <c r="D42" s="66">
        <v>3</v>
      </c>
      <c r="E42" s="67" t="s">
        <v>132</v>
      </c>
      <c r="F42" s="68">
        <v>35</v>
      </c>
      <c r="G42" s="65"/>
      <c r="H42" s="69"/>
      <c r="I42" s="70"/>
      <c r="J42" s="70"/>
      <c r="K42" s="34" t="s">
        <v>65</v>
      </c>
      <c r="L42" s="77">
        <v>42</v>
      </c>
      <c r="M42" s="77"/>
      <c r="N42" s="72"/>
      <c r="O42" s="79" t="s">
        <v>427</v>
      </c>
      <c r="P42" s="81">
        <v>43742.531018518515</v>
      </c>
      <c r="Q42" s="79" t="s">
        <v>430</v>
      </c>
      <c r="R42" s="79" t="s">
        <v>542</v>
      </c>
      <c r="S42" s="79" t="s">
        <v>588</v>
      </c>
      <c r="T42" s="79"/>
      <c r="U42" s="79"/>
      <c r="V42" s="83" t="s">
        <v>677</v>
      </c>
      <c r="W42" s="81">
        <v>43742.531018518515</v>
      </c>
      <c r="X42" s="83" t="s">
        <v>766</v>
      </c>
      <c r="Y42" s="79"/>
      <c r="Z42" s="79"/>
      <c r="AA42" s="85" t="s">
        <v>923</v>
      </c>
      <c r="AB42" s="79"/>
      <c r="AC42" s="79" t="b">
        <v>0</v>
      </c>
      <c r="AD42" s="79">
        <v>0</v>
      </c>
      <c r="AE42" s="85" t="s">
        <v>1091</v>
      </c>
      <c r="AF42" s="79" t="b">
        <v>0</v>
      </c>
      <c r="AG42" s="79" t="s">
        <v>1107</v>
      </c>
      <c r="AH42" s="79"/>
      <c r="AI42" s="85" t="s">
        <v>1091</v>
      </c>
      <c r="AJ42" s="79" t="b">
        <v>0</v>
      </c>
      <c r="AK42" s="79">
        <v>3</v>
      </c>
      <c r="AL42" s="85" t="s">
        <v>940</v>
      </c>
      <c r="AM42" s="79" t="s">
        <v>1112</v>
      </c>
      <c r="AN42" s="79" t="b">
        <v>0</v>
      </c>
      <c r="AO42" s="85" t="s">
        <v>940</v>
      </c>
      <c r="AP42" s="79" t="s">
        <v>176</v>
      </c>
      <c r="AQ42" s="79">
        <v>0</v>
      </c>
      <c r="AR42" s="79">
        <v>0</v>
      </c>
      <c r="AS42" s="79"/>
      <c r="AT42" s="79"/>
      <c r="AU42" s="79"/>
      <c r="AV42" s="79"/>
      <c r="AW42" s="79"/>
      <c r="AX42" s="79"/>
      <c r="AY42" s="79"/>
      <c r="AZ42" s="79"/>
      <c r="BA42">
        <v>1</v>
      </c>
      <c r="BB42" s="78" t="str">
        <f>REPLACE(INDEX(GroupVertices[Group],MATCH(Edges[[#This Row],[Vertex 1]],GroupVertices[Vertex],0)),1,1,"")</f>
        <v>9</v>
      </c>
      <c r="BC42" s="78" t="str">
        <f>REPLACE(INDEX(GroupVertices[Group],MATCH(Edges[[#This Row],[Vertex 2]],GroupVertices[Vertex],0)),1,1,"")</f>
        <v>9</v>
      </c>
      <c r="BD42" s="48">
        <v>0</v>
      </c>
      <c r="BE42" s="49">
        <v>0</v>
      </c>
      <c r="BF42" s="48">
        <v>0</v>
      </c>
      <c r="BG42" s="49">
        <v>0</v>
      </c>
      <c r="BH42" s="48">
        <v>0</v>
      </c>
      <c r="BI42" s="49">
        <v>0</v>
      </c>
      <c r="BJ42" s="48">
        <v>13</v>
      </c>
      <c r="BK42" s="49">
        <v>100</v>
      </c>
      <c r="BL42" s="48">
        <v>13</v>
      </c>
    </row>
    <row r="43" spans="1:64" ht="15">
      <c r="A43" s="64" t="s">
        <v>214</v>
      </c>
      <c r="B43" s="64" t="s">
        <v>229</v>
      </c>
      <c r="C43" s="65" t="s">
        <v>3648</v>
      </c>
      <c r="D43" s="66">
        <v>3</v>
      </c>
      <c r="E43" s="67" t="s">
        <v>132</v>
      </c>
      <c r="F43" s="68">
        <v>35</v>
      </c>
      <c r="G43" s="65"/>
      <c r="H43" s="69"/>
      <c r="I43" s="70"/>
      <c r="J43" s="70"/>
      <c r="K43" s="34" t="s">
        <v>65</v>
      </c>
      <c r="L43" s="77">
        <v>43</v>
      </c>
      <c r="M43" s="77"/>
      <c r="N43" s="72"/>
      <c r="O43" s="79" t="s">
        <v>427</v>
      </c>
      <c r="P43" s="81">
        <v>43742.53704861111</v>
      </c>
      <c r="Q43" s="79" t="s">
        <v>430</v>
      </c>
      <c r="R43" s="79" t="s">
        <v>542</v>
      </c>
      <c r="S43" s="79" t="s">
        <v>588</v>
      </c>
      <c r="T43" s="79"/>
      <c r="U43" s="79"/>
      <c r="V43" s="83" t="s">
        <v>678</v>
      </c>
      <c r="W43" s="81">
        <v>43742.53704861111</v>
      </c>
      <c r="X43" s="83" t="s">
        <v>767</v>
      </c>
      <c r="Y43" s="79"/>
      <c r="Z43" s="79"/>
      <c r="AA43" s="85" t="s">
        <v>924</v>
      </c>
      <c r="AB43" s="79"/>
      <c r="AC43" s="79" t="b">
        <v>0</v>
      </c>
      <c r="AD43" s="79">
        <v>0</v>
      </c>
      <c r="AE43" s="85" t="s">
        <v>1091</v>
      </c>
      <c r="AF43" s="79" t="b">
        <v>0</v>
      </c>
      <c r="AG43" s="79" t="s">
        <v>1107</v>
      </c>
      <c r="AH43" s="79"/>
      <c r="AI43" s="85" t="s">
        <v>1091</v>
      </c>
      <c r="AJ43" s="79" t="b">
        <v>0</v>
      </c>
      <c r="AK43" s="79">
        <v>3</v>
      </c>
      <c r="AL43" s="85" t="s">
        <v>940</v>
      </c>
      <c r="AM43" s="79" t="s">
        <v>1112</v>
      </c>
      <c r="AN43" s="79" t="b">
        <v>0</v>
      </c>
      <c r="AO43" s="85" t="s">
        <v>940</v>
      </c>
      <c r="AP43" s="79" t="s">
        <v>176</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9</v>
      </c>
      <c r="BD43" s="48">
        <v>0</v>
      </c>
      <c r="BE43" s="49">
        <v>0</v>
      </c>
      <c r="BF43" s="48">
        <v>0</v>
      </c>
      <c r="BG43" s="49">
        <v>0</v>
      </c>
      <c r="BH43" s="48">
        <v>0</v>
      </c>
      <c r="BI43" s="49">
        <v>0</v>
      </c>
      <c r="BJ43" s="48">
        <v>13</v>
      </c>
      <c r="BK43" s="49">
        <v>100</v>
      </c>
      <c r="BL43" s="48">
        <v>13</v>
      </c>
    </row>
    <row r="44" spans="1:64" ht="15">
      <c r="A44" s="64" t="s">
        <v>215</v>
      </c>
      <c r="B44" s="64" t="s">
        <v>301</v>
      </c>
      <c r="C44" s="65" t="s">
        <v>3648</v>
      </c>
      <c r="D44" s="66">
        <v>3</v>
      </c>
      <c r="E44" s="67" t="s">
        <v>132</v>
      </c>
      <c r="F44" s="68">
        <v>35</v>
      </c>
      <c r="G44" s="65"/>
      <c r="H44" s="69"/>
      <c r="I44" s="70"/>
      <c r="J44" s="70"/>
      <c r="K44" s="34" t="s">
        <v>65</v>
      </c>
      <c r="L44" s="77">
        <v>44</v>
      </c>
      <c r="M44" s="77"/>
      <c r="N44" s="72"/>
      <c r="O44" s="79" t="s">
        <v>427</v>
      </c>
      <c r="P44" s="81">
        <v>43742.67204861111</v>
      </c>
      <c r="Q44" s="79" t="s">
        <v>431</v>
      </c>
      <c r="R44" s="79"/>
      <c r="S44" s="79"/>
      <c r="T44" s="79"/>
      <c r="U44" s="79"/>
      <c r="V44" s="83" t="s">
        <v>679</v>
      </c>
      <c r="W44" s="81">
        <v>43742.67204861111</v>
      </c>
      <c r="X44" s="83" t="s">
        <v>768</v>
      </c>
      <c r="Y44" s="79"/>
      <c r="Z44" s="79"/>
      <c r="AA44" s="85" t="s">
        <v>925</v>
      </c>
      <c r="AB44" s="79"/>
      <c r="AC44" s="79" t="b">
        <v>0</v>
      </c>
      <c r="AD44" s="79">
        <v>0</v>
      </c>
      <c r="AE44" s="85" t="s">
        <v>1091</v>
      </c>
      <c r="AF44" s="79" t="b">
        <v>0</v>
      </c>
      <c r="AG44" s="79" t="s">
        <v>1106</v>
      </c>
      <c r="AH44" s="79"/>
      <c r="AI44" s="85" t="s">
        <v>1091</v>
      </c>
      <c r="AJ44" s="79" t="b">
        <v>0</v>
      </c>
      <c r="AK44" s="79">
        <v>5</v>
      </c>
      <c r="AL44" s="85" t="s">
        <v>1030</v>
      </c>
      <c r="AM44" s="79" t="s">
        <v>1112</v>
      </c>
      <c r="AN44" s="79" t="b">
        <v>0</v>
      </c>
      <c r="AO44" s="85" t="s">
        <v>1030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215</v>
      </c>
      <c r="B45" s="64" t="s">
        <v>300</v>
      </c>
      <c r="C45" s="65" t="s">
        <v>3648</v>
      </c>
      <c r="D45" s="66">
        <v>3</v>
      </c>
      <c r="E45" s="67" t="s">
        <v>132</v>
      </c>
      <c r="F45" s="68">
        <v>35</v>
      </c>
      <c r="G45" s="65"/>
      <c r="H45" s="69"/>
      <c r="I45" s="70"/>
      <c r="J45" s="70"/>
      <c r="K45" s="34" t="s">
        <v>65</v>
      </c>
      <c r="L45" s="77">
        <v>45</v>
      </c>
      <c r="M45" s="77"/>
      <c r="N45" s="72"/>
      <c r="O45" s="79" t="s">
        <v>427</v>
      </c>
      <c r="P45" s="81">
        <v>43742.67204861111</v>
      </c>
      <c r="Q45" s="79" t="s">
        <v>431</v>
      </c>
      <c r="R45" s="79"/>
      <c r="S45" s="79"/>
      <c r="T45" s="79"/>
      <c r="U45" s="79"/>
      <c r="V45" s="83" t="s">
        <v>679</v>
      </c>
      <c r="W45" s="81">
        <v>43742.67204861111</v>
      </c>
      <c r="X45" s="83" t="s">
        <v>768</v>
      </c>
      <c r="Y45" s="79"/>
      <c r="Z45" s="79"/>
      <c r="AA45" s="85" t="s">
        <v>925</v>
      </c>
      <c r="AB45" s="79"/>
      <c r="AC45" s="79" t="b">
        <v>0</v>
      </c>
      <c r="AD45" s="79">
        <v>0</v>
      </c>
      <c r="AE45" s="85" t="s">
        <v>1091</v>
      </c>
      <c r="AF45" s="79" t="b">
        <v>0</v>
      </c>
      <c r="AG45" s="79" t="s">
        <v>1106</v>
      </c>
      <c r="AH45" s="79"/>
      <c r="AI45" s="85" t="s">
        <v>1091</v>
      </c>
      <c r="AJ45" s="79" t="b">
        <v>0</v>
      </c>
      <c r="AK45" s="79">
        <v>5</v>
      </c>
      <c r="AL45" s="85" t="s">
        <v>1030</v>
      </c>
      <c r="AM45" s="79" t="s">
        <v>1112</v>
      </c>
      <c r="AN45" s="79" t="b">
        <v>0</v>
      </c>
      <c r="AO45" s="85" t="s">
        <v>1030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19</v>
      </c>
      <c r="BK45" s="49">
        <v>100</v>
      </c>
      <c r="BL45" s="48">
        <v>19</v>
      </c>
    </row>
    <row r="46" spans="1:64" ht="15">
      <c r="A46" s="64" t="s">
        <v>216</v>
      </c>
      <c r="B46" s="64" t="s">
        <v>301</v>
      </c>
      <c r="C46" s="65" t="s">
        <v>3648</v>
      </c>
      <c r="D46" s="66">
        <v>3</v>
      </c>
      <c r="E46" s="67" t="s">
        <v>132</v>
      </c>
      <c r="F46" s="68">
        <v>35</v>
      </c>
      <c r="G46" s="65"/>
      <c r="H46" s="69"/>
      <c r="I46" s="70"/>
      <c r="J46" s="70"/>
      <c r="K46" s="34" t="s">
        <v>65</v>
      </c>
      <c r="L46" s="77">
        <v>46</v>
      </c>
      <c r="M46" s="77"/>
      <c r="N46" s="72"/>
      <c r="O46" s="79" t="s">
        <v>427</v>
      </c>
      <c r="P46" s="81">
        <v>43742.67225694445</v>
      </c>
      <c r="Q46" s="79" t="s">
        <v>431</v>
      </c>
      <c r="R46" s="79"/>
      <c r="S46" s="79"/>
      <c r="T46" s="79"/>
      <c r="U46" s="79"/>
      <c r="V46" s="83" t="s">
        <v>680</v>
      </c>
      <c r="W46" s="81">
        <v>43742.67225694445</v>
      </c>
      <c r="X46" s="83" t="s">
        <v>769</v>
      </c>
      <c r="Y46" s="79"/>
      <c r="Z46" s="79"/>
      <c r="AA46" s="85" t="s">
        <v>926</v>
      </c>
      <c r="AB46" s="79"/>
      <c r="AC46" s="79" t="b">
        <v>0</v>
      </c>
      <c r="AD46" s="79">
        <v>0</v>
      </c>
      <c r="AE46" s="85" t="s">
        <v>1091</v>
      </c>
      <c r="AF46" s="79" t="b">
        <v>0</v>
      </c>
      <c r="AG46" s="79" t="s">
        <v>1106</v>
      </c>
      <c r="AH46" s="79"/>
      <c r="AI46" s="85" t="s">
        <v>1091</v>
      </c>
      <c r="AJ46" s="79" t="b">
        <v>0</v>
      </c>
      <c r="AK46" s="79">
        <v>5</v>
      </c>
      <c r="AL46" s="85" t="s">
        <v>1030</v>
      </c>
      <c r="AM46" s="79" t="s">
        <v>1112</v>
      </c>
      <c r="AN46" s="79" t="b">
        <v>0</v>
      </c>
      <c r="AO46" s="85" t="s">
        <v>1030</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216</v>
      </c>
      <c r="B47" s="64" t="s">
        <v>300</v>
      </c>
      <c r="C47" s="65" t="s">
        <v>3648</v>
      </c>
      <c r="D47" s="66">
        <v>3</v>
      </c>
      <c r="E47" s="67" t="s">
        <v>132</v>
      </c>
      <c r="F47" s="68">
        <v>35</v>
      </c>
      <c r="G47" s="65"/>
      <c r="H47" s="69"/>
      <c r="I47" s="70"/>
      <c r="J47" s="70"/>
      <c r="K47" s="34" t="s">
        <v>65</v>
      </c>
      <c r="L47" s="77">
        <v>47</v>
      </c>
      <c r="M47" s="77"/>
      <c r="N47" s="72"/>
      <c r="O47" s="79" t="s">
        <v>427</v>
      </c>
      <c r="P47" s="81">
        <v>43742.67225694445</v>
      </c>
      <c r="Q47" s="79" t="s">
        <v>431</v>
      </c>
      <c r="R47" s="79"/>
      <c r="S47" s="79"/>
      <c r="T47" s="79"/>
      <c r="U47" s="79"/>
      <c r="V47" s="83" t="s">
        <v>680</v>
      </c>
      <c r="W47" s="81">
        <v>43742.67225694445</v>
      </c>
      <c r="X47" s="83" t="s">
        <v>769</v>
      </c>
      <c r="Y47" s="79"/>
      <c r="Z47" s="79"/>
      <c r="AA47" s="85" t="s">
        <v>926</v>
      </c>
      <c r="AB47" s="79"/>
      <c r="AC47" s="79" t="b">
        <v>0</v>
      </c>
      <c r="AD47" s="79">
        <v>0</v>
      </c>
      <c r="AE47" s="85" t="s">
        <v>1091</v>
      </c>
      <c r="AF47" s="79" t="b">
        <v>0</v>
      </c>
      <c r="AG47" s="79" t="s">
        <v>1106</v>
      </c>
      <c r="AH47" s="79"/>
      <c r="AI47" s="85" t="s">
        <v>1091</v>
      </c>
      <c r="AJ47" s="79" t="b">
        <v>0</v>
      </c>
      <c r="AK47" s="79">
        <v>5</v>
      </c>
      <c r="AL47" s="85" t="s">
        <v>1030</v>
      </c>
      <c r="AM47" s="79" t="s">
        <v>1112</v>
      </c>
      <c r="AN47" s="79" t="b">
        <v>0</v>
      </c>
      <c r="AO47" s="85" t="s">
        <v>1030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19</v>
      </c>
      <c r="BK47" s="49">
        <v>100</v>
      </c>
      <c r="BL47" s="48">
        <v>19</v>
      </c>
    </row>
    <row r="48" spans="1:64" ht="15">
      <c r="A48" s="64" t="s">
        <v>217</v>
      </c>
      <c r="B48" s="64" t="s">
        <v>301</v>
      </c>
      <c r="C48" s="65" t="s">
        <v>3648</v>
      </c>
      <c r="D48" s="66">
        <v>3</v>
      </c>
      <c r="E48" s="67" t="s">
        <v>132</v>
      </c>
      <c r="F48" s="68">
        <v>35</v>
      </c>
      <c r="G48" s="65"/>
      <c r="H48" s="69"/>
      <c r="I48" s="70"/>
      <c r="J48" s="70"/>
      <c r="K48" s="34" t="s">
        <v>65</v>
      </c>
      <c r="L48" s="77">
        <v>48</v>
      </c>
      <c r="M48" s="77"/>
      <c r="N48" s="72"/>
      <c r="O48" s="79" t="s">
        <v>427</v>
      </c>
      <c r="P48" s="81">
        <v>43742.68200231482</v>
      </c>
      <c r="Q48" s="79" t="s">
        <v>431</v>
      </c>
      <c r="R48" s="79"/>
      <c r="S48" s="79"/>
      <c r="T48" s="79"/>
      <c r="U48" s="79"/>
      <c r="V48" s="83" t="s">
        <v>681</v>
      </c>
      <c r="W48" s="81">
        <v>43742.68200231482</v>
      </c>
      <c r="X48" s="83" t="s">
        <v>770</v>
      </c>
      <c r="Y48" s="79"/>
      <c r="Z48" s="79"/>
      <c r="AA48" s="85" t="s">
        <v>927</v>
      </c>
      <c r="AB48" s="79"/>
      <c r="AC48" s="79" t="b">
        <v>0</v>
      </c>
      <c r="AD48" s="79">
        <v>0</v>
      </c>
      <c r="AE48" s="85" t="s">
        <v>1091</v>
      </c>
      <c r="AF48" s="79" t="b">
        <v>0</v>
      </c>
      <c r="AG48" s="79" t="s">
        <v>1106</v>
      </c>
      <c r="AH48" s="79"/>
      <c r="AI48" s="85" t="s">
        <v>1091</v>
      </c>
      <c r="AJ48" s="79" t="b">
        <v>0</v>
      </c>
      <c r="AK48" s="79">
        <v>5</v>
      </c>
      <c r="AL48" s="85" t="s">
        <v>1030</v>
      </c>
      <c r="AM48" s="79" t="s">
        <v>1112</v>
      </c>
      <c r="AN48" s="79" t="b">
        <v>0</v>
      </c>
      <c r="AO48" s="85" t="s">
        <v>1030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217</v>
      </c>
      <c r="B49" s="64" t="s">
        <v>300</v>
      </c>
      <c r="C49" s="65" t="s">
        <v>3648</v>
      </c>
      <c r="D49" s="66">
        <v>3</v>
      </c>
      <c r="E49" s="67" t="s">
        <v>132</v>
      </c>
      <c r="F49" s="68">
        <v>35</v>
      </c>
      <c r="G49" s="65"/>
      <c r="H49" s="69"/>
      <c r="I49" s="70"/>
      <c r="J49" s="70"/>
      <c r="K49" s="34" t="s">
        <v>65</v>
      </c>
      <c r="L49" s="77">
        <v>49</v>
      </c>
      <c r="M49" s="77"/>
      <c r="N49" s="72"/>
      <c r="O49" s="79" t="s">
        <v>427</v>
      </c>
      <c r="P49" s="81">
        <v>43742.68200231482</v>
      </c>
      <c r="Q49" s="79" t="s">
        <v>431</v>
      </c>
      <c r="R49" s="79"/>
      <c r="S49" s="79"/>
      <c r="T49" s="79"/>
      <c r="U49" s="79"/>
      <c r="V49" s="83" t="s">
        <v>681</v>
      </c>
      <c r="W49" s="81">
        <v>43742.68200231482</v>
      </c>
      <c r="X49" s="83" t="s">
        <v>770</v>
      </c>
      <c r="Y49" s="79"/>
      <c r="Z49" s="79"/>
      <c r="AA49" s="85" t="s">
        <v>927</v>
      </c>
      <c r="AB49" s="79"/>
      <c r="AC49" s="79" t="b">
        <v>0</v>
      </c>
      <c r="AD49" s="79">
        <v>0</v>
      </c>
      <c r="AE49" s="85" t="s">
        <v>1091</v>
      </c>
      <c r="AF49" s="79" t="b">
        <v>0</v>
      </c>
      <c r="AG49" s="79" t="s">
        <v>1106</v>
      </c>
      <c r="AH49" s="79"/>
      <c r="AI49" s="85" t="s">
        <v>1091</v>
      </c>
      <c r="AJ49" s="79" t="b">
        <v>0</v>
      </c>
      <c r="AK49" s="79">
        <v>5</v>
      </c>
      <c r="AL49" s="85" t="s">
        <v>1030</v>
      </c>
      <c r="AM49" s="79" t="s">
        <v>1112</v>
      </c>
      <c r="AN49" s="79" t="b">
        <v>0</v>
      </c>
      <c r="AO49" s="85" t="s">
        <v>1030</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0</v>
      </c>
      <c r="BG49" s="49">
        <v>0</v>
      </c>
      <c r="BH49" s="48">
        <v>0</v>
      </c>
      <c r="BI49" s="49">
        <v>0</v>
      </c>
      <c r="BJ49" s="48">
        <v>19</v>
      </c>
      <c r="BK49" s="49">
        <v>100</v>
      </c>
      <c r="BL49" s="48">
        <v>19</v>
      </c>
    </row>
    <row r="50" spans="1:64" ht="15">
      <c r="A50" s="64" t="s">
        <v>218</v>
      </c>
      <c r="B50" s="64" t="s">
        <v>300</v>
      </c>
      <c r="C50" s="65" t="s">
        <v>3648</v>
      </c>
      <c r="D50" s="66">
        <v>3</v>
      </c>
      <c r="E50" s="67" t="s">
        <v>132</v>
      </c>
      <c r="F50" s="68">
        <v>35</v>
      </c>
      <c r="G50" s="65"/>
      <c r="H50" s="69"/>
      <c r="I50" s="70"/>
      <c r="J50" s="70"/>
      <c r="K50" s="34" t="s">
        <v>65</v>
      </c>
      <c r="L50" s="77">
        <v>50</v>
      </c>
      <c r="M50" s="77"/>
      <c r="N50" s="72"/>
      <c r="O50" s="79" t="s">
        <v>427</v>
      </c>
      <c r="P50" s="81">
        <v>43742.74631944444</v>
      </c>
      <c r="Q50" s="79" t="s">
        <v>432</v>
      </c>
      <c r="R50" s="83" t="s">
        <v>543</v>
      </c>
      <c r="S50" s="79" t="s">
        <v>589</v>
      </c>
      <c r="T50" s="79" t="s">
        <v>615</v>
      </c>
      <c r="U50" s="79"/>
      <c r="V50" s="83" t="s">
        <v>682</v>
      </c>
      <c r="W50" s="81">
        <v>43742.74631944444</v>
      </c>
      <c r="X50" s="83" t="s">
        <v>771</v>
      </c>
      <c r="Y50" s="79"/>
      <c r="Z50" s="79"/>
      <c r="AA50" s="85" t="s">
        <v>928</v>
      </c>
      <c r="AB50" s="79"/>
      <c r="AC50" s="79" t="b">
        <v>0</v>
      </c>
      <c r="AD50" s="79">
        <v>0</v>
      </c>
      <c r="AE50" s="85" t="s">
        <v>1091</v>
      </c>
      <c r="AF50" s="79" t="b">
        <v>0</v>
      </c>
      <c r="AG50" s="79" t="s">
        <v>1106</v>
      </c>
      <c r="AH50" s="79"/>
      <c r="AI50" s="85" t="s">
        <v>1091</v>
      </c>
      <c r="AJ50" s="79" t="b">
        <v>0</v>
      </c>
      <c r="AK50" s="79">
        <v>0</v>
      </c>
      <c r="AL50" s="85" t="s">
        <v>1091</v>
      </c>
      <c r="AM50" s="79" t="s">
        <v>1113</v>
      </c>
      <c r="AN50" s="79" t="b">
        <v>0</v>
      </c>
      <c r="AO50" s="85" t="s">
        <v>928</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1</v>
      </c>
      <c r="BE50" s="49">
        <v>4.761904761904762</v>
      </c>
      <c r="BF50" s="48">
        <v>0</v>
      </c>
      <c r="BG50" s="49">
        <v>0</v>
      </c>
      <c r="BH50" s="48">
        <v>0</v>
      </c>
      <c r="BI50" s="49">
        <v>0</v>
      </c>
      <c r="BJ50" s="48">
        <v>20</v>
      </c>
      <c r="BK50" s="49">
        <v>95.23809523809524</v>
      </c>
      <c r="BL50" s="48">
        <v>21</v>
      </c>
    </row>
    <row r="51" spans="1:64" ht="15">
      <c r="A51" s="64" t="s">
        <v>219</v>
      </c>
      <c r="B51" s="64" t="s">
        <v>301</v>
      </c>
      <c r="C51" s="65" t="s">
        <v>3648</v>
      </c>
      <c r="D51" s="66">
        <v>3</v>
      </c>
      <c r="E51" s="67" t="s">
        <v>132</v>
      </c>
      <c r="F51" s="68">
        <v>35</v>
      </c>
      <c r="G51" s="65"/>
      <c r="H51" s="69"/>
      <c r="I51" s="70"/>
      <c r="J51" s="70"/>
      <c r="K51" s="34" t="s">
        <v>65</v>
      </c>
      <c r="L51" s="77">
        <v>51</v>
      </c>
      <c r="M51" s="77"/>
      <c r="N51" s="72"/>
      <c r="O51" s="79" t="s">
        <v>427</v>
      </c>
      <c r="P51" s="81">
        <v>43742.83293981481</v>
      </c>
      <c r="Q51" s="79" t="s">
        <v>431</v>
      </c>
      <c r="R51" s="79"/>
      <c r="S51" s="79"/>
      <c r="T51" s="79"/>
      <c r="U51" s="79"/>
      <c r="V51" s="83" t="s">
        <v>683</v>
      </c>
      <c r="W51" s="81">
        <v>43742.83293981481</v>
      </c>
      <c r="X51" s="83" t="s">
        <v>772</v>
      </c>
      <c r="Y51" s="79"/>
      <c r="Z51" s="79"/>
      <c r="AA51" s="85" t="s">
        <v>929</v>
      </c>
      <c r="AB51" s="79"/>
      <c r="AC51" s="79" t="b">
        <v>0</v>
      </c>
      <c r="AD51" s="79">
        <v>0</v>
      </c>
      <c r="AE51" s="85" t="s">
        <v>1091</v>
      </c>
      <c r="AF51" s="79" t="b">
        <v>0</v>
      </c>
      <c r="AG51" s="79" t="s">
        <v>1106</v>
      </c>
      <c r="AH51" s="79"/>
      <c r="AI51" s="85" t="s">
        <v>1091</v>
      </c>
      <c r="AJ51" s="79" t="b">
        <v>0</v>
      </c>
      <c r="AK51" s="79">
        <v>5</v>
      </c>
      <c r="AL51" s="85" t="s">
        <v>1030</v>
      </c>
      <c r="AM51" s="79" t="s">
        <v>1111</v>
      </c>
      <c r="AN51" s="79" t="b">
        <v>0</v>
      </c>
      <c r="AO51" s="85" t="s">
        <v>1030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219</v>
      </c>
      <c r="B52" s="64" t="s">
        <v>300</v>
      </c>
      <c r="C52" s="65" t="s">
        <v>3648</v>
      </c>
      <c r="D52" s="66">
        <v>3</v>
      </c>
      <c r="E52" s="67" t="s">
        <v>132</v>
      </c>
      <c r="F52" s="68">
        <v>35</v>
      </c>
      <c r="G52" s="65"/>
      <c r="H52" s="69"/>
      <c r="I52" s="70"/>
      <c r="J52" s="70"/>
      <c r="K52" s="34" t="s">
        <v>65</v>
      </c>
      <c r="L52" s="77">
        <v>52</v>
      </c>
      <c r="M52" s="77"/>
      <c r="N52" s="72"/>
      <c r="O52" s="79" t="s">
        <v>427</v>
      </c>
      <c r="P52" s="81">
        <v>43742.83293981481</v>
      </c>
      <c r="Q52" s="79" t="s">
        <v>431</v>
      </c>
      <c r="R52" s="79"/>
      <c r="S52" s="79"/>
      <c r="T52" s="79"/>
      <c r="U52" s="79"/>
      <c r="V52" s="83" t="s">
        <v>683</v>
      </c>
      <c r="W52" s="81">
        <v>43742.83293981481</v>
      </c>
      <c r="X52" s="83" t="s">
        <v>772</v>
      </c>
      <c r="Y52" s="79"/>
      <c r="Z52" s="79"/>
      <c r="AA52" s="85" t="s">
        <v>929</v>
      </c>
      <c r="AB52" s="79"/>
      <c r="AC52" s="79" t="b">
        <v>0</v>
      </c>
      <c r="AD52" s="79">
        <v>0</v>
      </c>
      <c r="AE52" s="85" t="s">
        <v>1091</v>
      </c>
      <c r="AF52" s="79" t="b">
        <v>0</v>
      </c>
      <c r="AG52" s="79" t="s">
        <v>1106</v>
      </c>
      <c r="AH52" s="79"/>
      <c r="AI52" s="85" t="s">
        <v>1091</v>
      </c>
      <c r="AJ52" s="79" t="b">
        <v>0</v>
      </c>
      <c r="AK52" s="79">
        <v>5</v>
      </c>
      <c r="AL52" s="85" t="s">
        <v>1030</v>
      </c>
      <c r="AM52" s="79" t="s">
        <v>1111</v>
      </c>
      <c r="AN52" s="79" t="b">
        <v>0</v>
      </c>
      <c r="AO52" s="85" t="s">
        <v>1030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19</v>
      </c>
      <c r="BK52" s="49">
        <v>100</v>
      </c>
      <c r="BL52" s="48">
        <v>19</v>
      </c>
    </row>
    <row r="53" spans="1:64" ht="15">
      <c r="A53" s="64" t="s">
        <v>220</v>
      </c>
      <c r="B53" s="64" t="s">
        <v>300</v>
      </c>
      <c r="C53" s="65" t="s">
        <v>3648</v>
      </c>
      <c r="D53" s="66">
        <v>3</v>
      </c>
      <c r="E53" s="67" t="s">
        <v>132</v>
      </c>
      <c r="F53" s="68">
        <v>35</v>
      </c>
      <c r="G53" s="65"/>
      <c r="H53" s="69"/>
      <c r="I53" s="70"/>
      <c r="J53" s="70"/>
      <c r="K53" s="34" t="s">
        <v>65</v>
      </c>
      <c r="L53" s="77">
        <v>53</v>
      </c>
      <c r="M53" s="77"/>
      <c r="N53" s="72"/>
      <c r="O53" s="79" t="s">
        <v>427</v>
      </c>
      <c r="P53" s="81">
        <v>43742.8843287037</v>
      </c>
      <c r="Q53" s="79" t="s">
        <v>433</v>
      </c>
      <c r="R53" s="83" t="s">
        <v>543</v>
      </c>
      <c r="S53" s="79" t="s">
        <v>589</v>
      </c>
      <c r="T53" s="79"/>
      <c r="U53" s="79"/>
      <c r="V53" s="83" t="s">
        <v>684</v>
      </c>
      <c r="W53" s="81">
        <v>43742.8843287037</v>
      </c>
      <c r="X53" s="83" t="s">
        <v>773</v>
      </c>
      <c r="Y53" s="79"/>
      <c r="Z53" s="79"/>
      <c r="AA53" s="85" t="s">
        <v>930</v>
      </c>
      <c r="AB53" s="79"/>
      <c r="AC53" s="79" t="b">
        <v>0</v>
      </c>
      <c r="AD53" s="79">
        <v>0</v>
      </c>
      <c r="AE53" s="85" t="s">
        <v>1091</v>
      </c>
      <c r="AF53" s="79" t="b">
        <v>0</v>
      </c>
      <c r="AG53" s="79" t="s">
        <v>1106</v>
      </c>
      <c r="AH53" s="79"/>
      <c r="AI53" s="85" t="s">
        <v>1091</v>
      </c>
      <c r="AJ53" s="79" t="b">
        <v>0</v>
      </c>
      <c r="AK53" s="79">
        <v>3</v>
      </c>
      <c r="AL53" s="85" t="s">
        <v>932</v>
      </c>
      <c r="AM53" s="79" t="s">
        <v>1113</v>
      </c>
      <c r="AN53" s="79" t="b">
        <v>0</v>
      </c>
      <c r="AO53" s="85" t="s">
        <v>932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220</v>
      </c>
      <c r="B54" s="64" t="s">
        <v>222</v>
      </c>
      <c r="C54" s="65" t="s">
        <v>3648</v>
      </c>
      <c r="D54" s="66">
        <v>3</v>
      </c>
      <c r="E54" s="67" t="s">
        <v>132</v>
      </c>
      <c r="F54" s="68">
        <v>35</v>
      </c>
      <c r="G54" s="65"/>
      <c r="H54" s="69"/>
      <c r="I54" s="70"/>
      <c r="J54" s="70"/>
      <c r="K54" s="34" t="s">
        <v>65</v>
      </c>
      <c r="L54" s="77">
        <v>54</v>
      </c>
      <c r="M54" s="77"/>
      <c r="N54" s="72"/>
      <c r="O54" s="79" t="s">
        <v>427</v>
      </c>
      <c r="P54" s="81">
        <v>43742.8843287037</v>
      </c>
      <c r="Q54" s="79" t="s">
        <v>433</v>
      </c>
      <c r="R54" s="83" t="s">
        <v>543</v>
      </c>
      <c r="S54" s="79" t="s">
        <v>589</v>
      </c>
      <c r="T54" s="79"/>
      <c r="U54" s="79"/>
      <c r="V54" s="83" t="s">
        <v>684</v>
      </c>
      <c r="W54" s="81">
        <v>43742.8843287037</v>
      </c>
      <c r="X54" s="83" t="s">
        <v>773</v>
      </c>
      <c r="Y54" s="79"/>
      <c r="Z54" s="79"/>
      <c r="AA54" s="85" t="s">
        <v>930</v>
      </c>
      <c r="AB54" s="79"/>
      <c r="AC54" s="79" t="b">
        <v>0</v>
      </c>
      <c r="AD54" s="79">
        <v>0</v>
      </c>
      <c r="AE54" s="85" t="s">
        <v>1091</v>
      </c>
      <c r="AF54" s="79" t="b">
        <v>0</v>
      </c>
      <c r="AG54" s="79" t="s">
        <v>1106</v>
      </c>
      <c r="AH54" s="79"/>
      <c r="AI54" s="85" t="s">
        <v>1091</v>
      </c>
      <c r="AJ54" s="79" t="b">
        <v>0</v>
      </c>
      <c r="AK54" s="79">
        <v>3</v>
      </c>
      <c r="AL54" s="85" t="s">
        <v>932</v>
      </c>
      <c r="AM54" s="79" t="s">
        <v>1113</v>
      </c>
      <c r="AN54" s="79" t="b">
        <v>0</v>
      </c>
      <c r="AO54" s="85" t="s">
        <v>932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5.555555555555555</v>
      </c>
      <c r="BF54" s="48">
        <v>0</v>
      </c>
      <c r="BG54" s="49">
        <v>0</v>
      </c>
      <c r="BH54" s="48">
        <v>0</v>
      </c>
      <c r="BI54" s="49">
        <v>0</v>
      </c>
      <c r="BJ54" s="48">
        <v>17</v>
      </c>
      <c r="BK54" s="49">
        <v>94.44444444444444</v>
      </c>
      <c r="BL54" s="48">
        <v>18</v>
      </c>
    </row>
    <row r="55" spans="1:64" ht="15">
      <c r="A55" s="64" t="s">
        <v>221</v>
      </c>
      <c r="B55" s="64" t="s">
        <v>300</v>
      </c>
      <c r="C55" s="65" t="s">
        <v>3648</v>
      </c>
      <c r="D55" s="66">
        <v>3</v>
      </c>
      <c r="E55" s="67" t="s">
        <v>132</v>
      </c>
      <c r="F55" s="68">
        <v>35</v>
      </c>
      <c r="G55" s="65"/>
      <c r="H55" s="69"/>
      <c r="I55" s="70"/>
      <c r="J55" s="70"/>
      <c r="K55" s="34" t="s">
        <v>65</v>
      </c>
      <c r="L55" s="77">
        <v>55</v>
      </c>
      <c r="M55" s="77"/>
      <c r="N55" s="72"/>
      <c r="O55" s="79" t="s">
        <v>427</v>
      </c>
      <c r="P55" s="81">
        <v>43742.90400462963</v>
      </c>
      <c r="Q55" s="79" t="s">
        <v>433</v>
      </c>
      <c r="R55" s="83" t="s">
        <v>543</v>
      </c>
      <c r="S55" s="79" t="s">
        <v>589</v>
      </c>
      <c r="T55" s="79"/>
      <c r="U55" s="79"/>
      <c r="V55" s="83" t="s">
        <v>685</v>
      </c>
      <c r="W55" s="81">
        <v>43742.90400462963</v>
      </c>
      <c r="X55" s="83" t="s">
        <v>774</v>
      </c>
      <c r="Y55" s="79"/>
      <c r="Z55" s="79"/>
      <c r="AA55" s="85" t="s">
        <v>931</v>
      </c>
      <c r="AB55" s="79"/>
      <c r="AC55" s="79" t="b">
        <v>0</v>
      </c>
      <c r="AD55" s="79">
        <v>0</v>
      </c>
      <c r="AE55" s="85" t="s">
        <v>1091</v>
      </c>
      <c r="AF55" s="79" t="b">
        <v>0</v>
      </c>
      <c r="AG55" s="79" t="s">
        <v>1106</v>
      </c>
      <c r="AH55" s="79"/>
      <c r="AI55" s="85" t="s">
        <v>1091</v>
      </c>
      <c r="AJ55" s="79" t="b">
        <v>0</v>
      </c>
      <c r="AK55" s="79">
        <v>3</v>
      </c>
      <c r="AL55" s="85" t="s">
        <v>932</v>
      </c>
      <c r="AM55" s="79" t="s">
        <v>1114</v>
      </c>
      <c r="AN55" s="79" t="b">
        <v>0</v>
      </c>
      <c r="AO55" s="85" t="s">
        <v>932</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221</v>
      </c>
      <c r="B56" s="64" t="s">
        <v>222</v>
      </c>
      <c r="C56" s="65" t="s">
        <v>3648</v>
      </c>
      <c r="D56" s="66">
        <v>3</v>
      </c>
      <c r="E56" s="67" t="s">
        <v>132</v>
      </c>
      <c r="F56" s="68">
        <v>35</v>
      </c>
      <c r="G56" s="65"/>
      <c r="H56" s="69"/>
      <c r="I56" s="70"/>
      <c r="J56" s="70"/>
      <c r="K56" s="34" t="s">
        <v>65</v>
      </c>
      <c r="L56" s="77">
        <v>56</v>
      </c>
      <c r="M56" s="77"/>
      <c r="N56" s="72"/>
      <c r="O56" s="79" t="s">
        <v>427</v>
      </c>
      <c r="P56" s="81">
        <v>43742.90400462963</v>
      </c>
      <c r="Q56" s="79" t="s">
        <v>433</v>
      </c>
      <c r="R56" s="83" t="s">
        <v>543</v>
      </c>
      <c r="S56" s="79" t="s">
        <v>589</v>
      </c>
      <c r="T56" s="79"/>
      <c r="U56" s="79"/>
      <c r="V56" s="83" t="s">
        <v>685</v>
      </c>
      <c r="W56" s="81">
        <v>43742.90400462963</v>
      </c>
      <c r="X56" s="83" t="s">
        <v>774</v>
      </c>
      <c r="Y56" s="79"/>
      <c r="Z56" s="79"/>
      <c r="AA56" s="85" t="s">
        <v>931</v>
      </c>
      <c r="AB56" s="79"/>
      <c r="AC56" s="79" t="b">
        <v>0</v>
      </c>
      <c r="AD56" s="79">
        <v>0</v>
      </c>
      <c r="AE56" s="85" t="s">
        <v>1091</v>
      </c>
      <c r="AF56" s="79" t="b">
        <v>0</v>
      </c>
      <c r="AG56" s="79" t="s">
        <v>1106</v>
      </c>
      <c r="AH56" s="79"/>
      <c r="AI56" s="85" t="s">
        <v>1091</v>
      </c>
      <c r="AJ56" s="79" t="b">
        <v>0</v>
      </c>
      <c r="AK56" s="79">
        <v>3</v>
      </c>
      <c r="AL56" s="85" t="s">
        <v>932</v>
      </c>
      <c r="AM56" s="79" t="s">
        <v>1114</v>
      </c>
      <c r="AN56" s="79" t="b">
        <v>0</v>
      </c>
      <c r="AO56" s="85" t="s">
        <v>932</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5.555555555555555</v>
      </c>
      <c r="BF56" s="48">
        <v>0</v>
      </c>
      <c r="BG56" s="49">
        <v>0</v>
      </c>
      <c r="BH56" s="48">
        <v>0</v>
      </c>
      <c r="BI56" s="49">
        <v>0</v>
      </c>
      <c r="BJ56" s="48">
        <v>17</v>
      </c>
      <c r="BK56" s="49">
        <v>94.44444444444444</v>
      </c>
      <c r="BL56" s="48">
        <v>18</v>
      </c>
    </row>
    <row r="57" spans="1:64" ht="15">
      <c r="A57" s="64" t="s">
        <v>222</v>
      </c>
      <c r="B57" s="64" t="s">
        <v>300</v>
      </c>
      <c r="C57" s="65" t="s">
        <v>3648</v>
      </c>
      <c r="D57" s="66">
        <v>3</v>
      </c>
      <c r="E57" s="67" t="s">
        <v>132</v>
      </c>
      <c r="F57" s="68">
        <v>35</v>
      </c>
      <c r="G57" s="65"/>
      <c r="H57" s="69"/>
      <c r="I57" s="70"/>
      <c r="J57" s="70"/>
      <c r="K57" s="34" t="s">
        <v>65</v>
      </c>
      <c r="L57" s="77">
        <v>57</v>
      </c>
      <c r="M57" s="77"/>
      <c r="N57" s="72"/>
      <c r="O57" s="79" t="s">
        <v>427</v>
      </c>
      <c r="P57" s="81">
        <v>43742.88195601852</v>
      </c>
      <c r="Q57" s="79" t="s">
        <v>434</v>
      </c>
      <c r="R57" s="83" t="s">
        <v>543</v>
      </c>
      <c r="S57" s="79" t="s">
        <v>589</v>
      </c>
      <c r="T57" s="79"/>
      <c r="U57" s="79"/>
      <c r="V57" s="83" t="s">
        <v>686</v>
      </c>
      <c r="W57" s="81">
        <v>43742.88195601852</v>
      </c>
      <c r="X57" s="83" t="s">
        <v>775</v>
      </c>
      <c r="Y57" s="79"/>
      <c r="Z57" s="79"/>
      <c r="AA57" s="85" t="s">
        <v>932</v>
      </c>
      <c r="AB57" s="79"/>
      <c r="AC57" s="79" t="b">
        <v>0</v>
      </c>
      <c r="AD57" s="79">
        <v>3</v>
      </c>
      <c r="AE57" s="85" t="s">
        <v>1091</v>
      </c>
      <c r="AF57" s="79" t="b">
        <v>0</v>
      </c>
      <c r="AG57" s="79" t="s">
        <v>1106</v>
      </c>
      <c r="AH57" s="79"/>
      <c r="AI57" s="85" t="s">
        <v>1091</v>
      </c>
      <c r="AJ57" s="79" t="b">
        <v>0</v>
      </c>
      <c r="AK57" s="79">
        <v>3</v>
      </c>
      <c r="AL57" s="85" t="s">
        <v>1091</v>
      </c>
      <c r="AM57" s="79" t="s">
        <v>1115</v>
      </c>
      <c r="AN57" s="79" t="b">
        <v>0</v>
      </c>
      <c r="AO57" s="85" t="s">
        <v>932</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6.25</v>
      </c>
      <c r="BF57" s="48">
        <v>0</v>
      </c>
      <c r="BG57" s="49">
        <v>0</v>
      </c>
      <c r="BH57" s="48">
        <v>0</v>
      </c>
      <c r="BI57" s="49">
        <v>0</v>
      </c>
      <c r="BJ57" s="48">
        <v>15</v>
      </c>
      <c r="BK57" s="49">
        <v>93.75</v>
      </c>
      <c r="BL57" s="48">
        <v>16</v>
      </c>
    </row>
    <row r="58" spans="1:64" ht="15">
      <c r="A58" s="64" t="s">
        <v>223</v>
      </c>
      <c r="B58" s="64" t="s">
        <v>222</v>
      </c>
      <c r="C58" s="65" t="s">
        <v>3648</v>
      </c>
      <c r="D58" s="66">
        <v>3</v>
      </c>
      <c r="E58" s="67" t="s">
        <v>132</v>
      </c>
      <c r="F58" s="68">
        <v>35</v>
      </c>
      <c r="G58" s="65"/>
      <c r="H58" s="69"/>
      <c r="I58" s="70"/>
      <c r="J58" s="70"/>
      <c r="K58" s="34" t="s">
        <v>65</v>
      </c>
      <c r="L58" s="77">
        <v>58</v>
      </c>
      <c r="M58" s="77"/>
      <c r="N58" s="72"/>
      <c r="O58" s="79" t="s">
        <v>427</v>
      </c>
      <c r="P58" s="81">
        <v>43742.92596064815</v>
      </c>
      <c r="Q58" s="79" t="s">
        <v>433</v>
      </c>
      <c r="R58" s="83" t="s">
        <v>543</v>
      </c>
      <c r="S58" s="79" t="s">
        <v>589</v>
      </c>
      <c r="T58" s="79"/>
      <c r="U58" s="79"/>
      <c r="V58" s="83" t="s">
        <v>687</v>
      </c>
      <c r="W58" s="81">
        <v>43742.92596064815</v>
      </c>
      <c r="X58" s="83" t="s">
        <v>776</v>
      </c>
      <c r="Y58" s="79"/>
      <c r="Z58" s="79"/>
      <c r="AA58" s="85" t="s">
        <v>933</v>
      </c>
      <c r="AB58" s="79"/>
      <c r="AC58" s="79" t="b">
        <v>0</v>
      </c>
      <c r="AD58" s="79">
        <v>0</v>
      </c>
      <c r="AE58" s="85" t="s">
        <v>1091</v>
      </c>
      <c r="AF58" s="79" t="b">
        <v>0</v>
      </c>
      <c r="AG58" s="79" t="s">
        <v>1106</v>
      </c>
      <c r="AH58" s="79"/>
      <c r="AI58" s="85" t="s">
        <v>1091</v>
      </c>
      <c r="AJ58" s="79" t="b">
        <v>0</v>
      </c>
      <c r="AK58" s="79">
        <v>3</v>
      </c>
      <c r="AL58" s="85" t="s">
        <v>932</v>
      </c>
      <c r="AM58" s="79" t="s">
        <v>1112</v>
      </c>
      <c r="AN58" s="79" t="b">
        <v>0</v>
      </c>
      <c r="AO58" s="85" t="s">
        <v>932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223</v>
      </c>
      <c r="B59" s="64" t="s">
        <v>300</v>
      </c>
      <c r="C59" s="65" t="s">
        <v>3648</v>
      </c>
      <c r="D59" s="66">
        <v>3</v>
      </c>
      <c r="E59" s="67" t="s">
        <v>132</v>
      </c>
      <c r="F59" s="68">
        <v>35</v>
      </c>
      <c r="G59" s="65"/>
      <c r="H59" s="69"/>
      <c r="I59" s="70"/>
      <c r="J59" s="70"/>
      <c r="K59" s="34" t="s">
        <v>65</v>
      </c>
      <c r="L59" s="77">
        <v>59</v>
      </c>
      <c r="M59" s="77"/>
      <c r="N59" s="72"/>
      <c r="O59" s="79" t="s">
        <v>427</v>
      </c>
      <c r="P59" s="81">
        <v>43742.92596064815</v>
      </c>
      <c r="Q59" s="79" t="s">
        <v>433</v>
      </c>
      <c r="R59" s="83" t="s">
        <v>543</v>
      </c>
      <c r="S59" s="79" t="s">
        <v>589</v>
      </c>
      <c r="T59" s="79"/>
      <c r="U59" s="79"/>
      <c r="V59" s="83" t="s">
        <v>687</v>
      </c>
      <c r="W59" s="81">
        <v>43742.92596064815</v>
      </c>
      <c r="X59" s="83" t="s">
        <v>776</v>
      </c>
      <c r="Y59" s="79"/>
      <c r="Z59" s="79"/>
      <c r="AA59" s="85" t="s">
        <v>933</v>
      </c>
      <c r="AB59" s="79"/>
      <c r="AC59" s="79" t="b">
        <v>0</v>
      </c>
      <c r="AD59" s="79">
        <v>0</v>
      </c>
      <c r="AE59" s="85" t="s">
        <v>1091</v>
      </c>
      <c r="AF59" s="79" t="b">
        <v>0</v>
      </c>
      <c r="AG59" s="79" t="s">
        <v>1106</v>
      </c>
      <c r="AH59" s="79"/>
      <c r="AI59" s="85" t="s">
        <v>1091</v>
      </c>
      <c r="AJ59" s="79" t="b">
        <v>0</v>
      </c>
      <c r="AK59" s="79">
        <v>3</v>
      </c>
      <c r="AL59" s="85" t="s">
        <v>932</v>
      </c>
      <c r="AM59" s="79" t="s">
        <v>1112</v>
      </c>
      <c r="AN59" s="79" t="b">
        <v>0</v>
      </c>
      <c r="AO59" s="85" t="s">
        <v>932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5.555555555555555</v>
      </c>
      <c r="BF59" s="48">
        <v>0</v>
      </c>
      <c r="BG59" s="49">
        <v>0</v>
      </c>
      <c r="BH59" s="48">
        <v>0</v>
      </c>
      <c r="BI59" s="49">
        <v>0</v>
      </c>
      <c r="BJ59" s="48">
        <v>17</v>
      </c>
      <c r="BK59" s="49">
        <v>94.44444444444444</v>
      </c>
      <c r="BL59" s="48">
        <v>18</v>
      </c>
    </row>
    <row r="60" spans="1:64" ht="15">
      <c r="A60" s="64" t="s">
        <v>224</v>
      </c>
      <c r="B60" s="64" t="s">
        <v>229</v>
      </c>
      <c r="C60" s="65" t="s">
        <v>3648</v>
      </c>
      <c r="D60" s="66">
        <v>3</v>
      </c>
      <c r="E60" s="67" t="s">
        <v>132</v>
      </c>
      <c r="F60" s="68">
        <v>35</v>
      </c>
      <c r="G60" s="65"/>
      <c r="H60" s="69"/>
      <c r="I60" s="70"/>
      <c r="J60" s="70"/>
      <c r="K60" s="34" t="s">
        <v>65</v>
      </c>
      <c r="L60" s="77">
        <v>60</v>
      </c>
      <c r="M60" s="77"/>
      <c r="N60" s="72"/>
      <c r="O60" s="79" t="s">
        <v>427</v>
      </c>
      <c r="P60" s="81">
        <v>43742.98972222222</v>
      </c>
      <c r="Q60" s="79" t="s">
        <v>430</v>
      </c>
      <c r="R60" s="79" t="s">
        <v>542</v>
      </c>
      <c r="S60" s="79" t="s">
        <v>588</v>
      </c>
      <c r="T60" s="79"/>
      <c r="U60" s="79"/>
      <c r="V60" s="83" t="s">
        <v>688</v>
      </c>
      <c r="W60" s="81">
        <v>43742.98972222222</v>
      </c>
      <c r="X60" s="83" t="s">
        <v>777</v>
      </c>
      <c r="Y60" s="79"/>
      <c r="Z60" s="79"/>
      <c r="AA60" s="85" t="s">
        <v>934</v>
      </c>
      <c r="AB60" s="79"/>
      <c r="AC60" s="79" t="b">
        <v>0</v>
      </c>
      <c r="AD60" s="79">
        <v>0</v>
      </c>
      <c r="AE60" s="85" t="s">
        <v>1091</v>
      </c>
      <c r="AF60" s="79" t="b">
        <v>0</v>
      </c>
      <c r="AG60" s="79" t="s">
        <v>1107</v>
      </c>
      <c r="AH60" s="79"/>
      <c r="AI60" s="85" t="s">
        <v>1091</v>
      </c>
      <c r="AJ60" s="79" t="b">
        <v>0</v>
      </c>
      <c r="AK60" s="79">
        <v>4</v>
      </c>
      <c r="AL60" s="85" t="s">
        <v>940</v>
      </c>
      <c r="AM60" s="79" t="s">
        <v>1116</v>
      </c>
      <c r="AN60" s="79" t="b">
        <v>0</v>
      </c>
      <c r="AO60" s="85" t="s">
        <v>940</v>
      </c>
      <c r="AP60" s="79" t="s">
        <v>176</v>
      </c>
      <c r="AQ60" s="79">
        <v>0</v>
      </c>
      <c r="AR60" s="79">
        <v>0</v>
      </c>
      <c r="AS60" s="79"/>
      <c r="AT60" s="79"/>
      <c r="AU60" s="79"/>
      <c r="AV60" s="79"/>
      <c r="AW60" s="79"/>
      <c r="AX60" s="79"/>
      <c r="AY60" s="79"/>
      <c r="AZ60" s="79"/>
      <c r="BA60">
        <v>1</v>
      </c>
      <c r="BB60" s="78" t="str">
        <f>REPLACE(INDEX(GroupVertices[Group],MATCH(Edges[[#This Row],[Vertex 1]],GroupVertices[Vertex],0)),1,1,"")</f>
        <v>9</v>
      </c>
      <c r="BC60" s="78" t="str">
        <f>REPLACE(INDEX(GroupVertices[Group],MATCH(Edges[[#This Row],[Vertex 2]],GroupVertices[Vertex],0)),1,1,"")</f>
        <v>9</v>
      </c>
      <c r="BD60" s="48">
        <v>0</v>
      </c>
      <c r="BE60" s="49">
        <v>0</v>
      </c>
      <c r="BF60" s="48">
        <v>0</v>
      </c>
      <c r="BG60" s="49">
        <v>0</v>
      </c>
      <c r="BH60" s="48">
        <v>0</v>
      </c>
      <c r="BI60" s="49">
        <v>0</v>
      </c>
      <c r="BJ60" s="48">
        <v>13</v>
      </c>
      <c r="BK60" s="49">
        <v>100</v>
      </c>
      <c r="BL60" s="48">
        <v>13</v>
      </c>
    </row>
    <row r="61" spans="1:64" ht="15">
      <c r="A61" s="64" t="s">
        <v>225</v>
      </c>
      <c r="B61" s="64" t="s">
        <v>352</v>
      </c>
      <c r="C61" s="65" t="s">
        <v>3648</v>
      </c>
      <c r="D61" s="66">
        <v>3</v>
      </c>
      <c r="E61" s="67" t="s">
        <v>132</v>
      </c>
      <c r="F61" s="68">
        <v>35</v>
      </c>
      <c r="G61" s="65"/>
      <c r="H61" s="69"/>
      <c r="I61" s="70"/>
      <c r="J61" s="70"/>
      <c r="K61" s="34" t="s">
        <v>65</v>
      </c>
      <c r="L61" s="77">
        <v>61</v>
      </c>
      <c r="M61" s="77"/>
      <c r="N61" s="72"/>
      <c r="O61" s="79" t="s">
        <v>427</v>
      </c>
      <c r="P61" s="81">
        <v>43695.196238425924</v>
      </c>
      <c r="Q61" s="79" t="s">
        <v>435</v>
      </c>
      <c r="R61" s="79" t="s">
        <v>544</v>
      </c>
      <c r="S61" s="79" t="s">
        <v>590</v>
      </c>
      <c r="T61" s="79" t="s">
        <v>616</v>
      </c>
      <c r="U61" s="79"/>
      <c r="V61" s="83" t="s">
        <v>689</v>
      </c>
      <c r="W61" s="81">
        <v>43695.196238425924</v>
      </c>
      <c r="X61" s="83" t="s">
        <v>778</v>
      </c>
      <c r="Y61" s="79"/>
      <c r="Z61" s="79"/>
      <c r="AA61" s="85" t="s">
        <v>935</v>
      </c>
      <c r="AB61" s="85" t="s">
        <v>1080</v>
      </c>
      <c r="AC61" s="79" t="b">
        <v>0</v>
      </c>
      <c r="AD61" s="79">
        <v>0</v>
      </c>
      <c r="AE61" s="85" t="s">
        <v>1092</v>
      </c>
      <c r="AF61" s="79" t="b">
        <v>0</v>
      </c>
      <c r="AG61" s="79" t="s">
        <v>1108</v>
      </c>
      <c r="AH61" s="79"/>
      <c r="AI61" s="85" t="s">
        <v>1091</v>
      </c>
      <c r="AJ61" s="79" t="b">
        <v>0</v>
      </c>
      <c r="AK61" s="79">
        <v>5</v>
      </c>
      <c r="AL61" s="85" t="s">
        <v>1091</v>
      </c>
      <c r="AM61" s="79" t="s">
        <v>1112</v>
      </c>
      <c r="AN61" s="79" t="b">
        <v>0</v>
      </c>
      <c r="AO61" s="85" t="s">
        <v>1080</v>
      </c>
      <c r="AP61" s="79" t="s">
        <v>1129</v>
      </c>
      <c r="AQ61" s="79">
        <v>0</v>
      </c>
      <c r="AR61" s="79">
        <v>0</v>
      </c>
      <c r="AS61" s="79" t="s">
        <v>1130</v>
      </c>
      <c r="AT61" s="79" t="s">
        <v>1132</v>
      </c>
      <c r="AU61" s="79" t="s">
        <v>1134</v>
      </c>
      <c r="AV61" s="79" t="s">
        <v>1136</v>
      </c>
      <c r="AW61" s="79" t="s">
        <v>1138</v>
      </c>
      <c r="AX61" s="79" t="s">
        <v>1140</v>
      </c>
      <c r="AY61" s="79" t="s">
        <v>1142</v>
      </c>
      <c r="AZ61" s="83" t="s">
        <v>1143</v>
      </c>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225</v>
      </c>
      <c r="B62" s="64" t="s">
        <v>353</v>
      </c>
      <c r="C62" s="65" t="s">
        <v>3648</v>
      </c>
      <c r="D62" s="66">
        <v>3</v>
      </c>
      <c r="E62" s="67" t="s">
        <v>132</v>
      </c>
      <c r="F62" s="68">
        <v>35</v>
      </c>
      <c r="G62" s="65"/>
      <c r="H62" s="69"/>
      <c r="I62" s="70"/>
      <c r="J62" s="70"/>
      <c r="K62" s="34" t="s">
        <v>65</v>
      </c>
      <c r="L62" s="77">
        <v>62</v>
      </c>
      <c r="M62" s="77"/>
      <c r="N62" s="72"/>
      <c r="O62" s="79" t="s">
        <v>427</v>
      </c>
      <c r="P62" s="81">
        <v>43695.196238425924</v>
      </c>
      <c r="Q62" s="79" t="s">
        <v>435</v>
      </c>
      <c r="R62" s="79" t="s">
        <v>544</v>
      </c>
      <c r="S62" s="79" t="s">
        <v>590</v>
      </c>
      <c r="T62" s="79" t="s">
        <v>616</v>
      </c>
      <c r="U62" s="79"/>
      <c r="V62" s="83" t="s">
        <v>689</v>
      </c>
      <c r="W62" s="81">
        <v>43695.196238425924</v>
      </c>
      <c r="X62" s="83" t="s">
        <v>778</v>
      </c>
      <c r="Y62" s="79"/>
      <c r="Z62" s="79"/>
      <c r="AA62" s="85" t="s">
        <v>935</v>
      </c>
      <c r="AB62" s="85" t="s">
        <v>1080</v>
      </c>
      <c r="AC62" s="79" t="b">
        <v>0</v>
      </c>
      <c r="AD62" s="79">
        <v>0</v>
      </c>
      <c r="AE62" s="85" t="s">
        <v>1092</v>
      </c>
      <c r="AF62" s="79" t="b">
        <v>0</v>
      </c>
      <c r="AG62" s="79" t="s">
        <v>1108</v>
      </c>
      <c r="AH62" s="79"/>
      <c r="AI62" s="85" t="s">
        <v>1091</v>
      </c>
      <c r="AJ62" s="79" t="b">
        <v>0</v>
      </c>
      <c r="AK62" s="79">
        <v>5</v>
      </c>
      <c r="AL62" s="85" t="s">
        <v>1091</v>
      </c>
      <c r="AM62" s="79" t="s">
        <v>1112</v>
      </c>
      <c r="AN62" s="79" t="b">
        <v>0</v>
      </c>
      <c r="AO62" s="85" t="s">
        <v>1080</v>
      </c>
      <c r="AP62" s="79" t="s">
        <v>1129</v>
      </c>
      <c r="AQ62" s="79">
        <v>0</v>
      </c>
      <c r="AR62" s="79">
        <v>0</v>
      </c>
      <c r="AS62" s="79" t="s">
        <v>1130</v>
      </c>
      <c r="AT62" s="79" t="s">
        <v>1132</v>
      </c>
      <c r="AU62" s="79" t="s">
        <v>1134</v>
      </c>
      <c r="AV62" s="79" t="s">
        <v>1136</v>
      </c>
      <c r="AW62" s="79" t="s">
        <v>1138</v>
      </c>
      <c r="AX62" s="79" t="s">
        <v>1140</v>
      </c>
      <c r="AY62" s="79" t="s">
        <v>1142</v>
      </c>
      <c r="AZ62" s="83" t="s">
        <v>1143</v>
      </c>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225</v>
      </c>
      <c r="B63" s="64" t="s">
        <v>354</v>
      </c>
      <c r="C63" s="65" t="s">
        <v>3648</v>
      </c>
      <c r="D63" s="66">
        <v>3</v>
      </c>
      <c r="E63" s="67" t="s">
        <v>132</v>
      </c>
      <c r="F63" s="68">
        <v>35</v>
      </c>
      <c r="G63" s="65"/>
      <c r="H63" s="69"/>
      <c r="I63" s="70"/>
      <c r="J63" s="70"/>
      <c r="K63" s="34" t="s">
        <v>65</v>
      </c>
      <c r="L63" s="77">
        <v>63</v>
      </c>
      <c r="M63" s="77"/>
      <c r="N63" s="72"/>
      <c r="O63" s="79" t="s">
        <v>427</v>
      </c>
      <c r="P63" s="81">
        <v>43695.196238425924</v>
      </c>
      <c r="Q63" s="79" t="s">
        <v>435</v>
      </c>
      <c r="R63" s="79" t="s">
        <v>544</v>
      </c>
      <c r="S63" s="79" t="s">
        <v>590</v>
      </c>
      <c r="T63" s="79" t="s">
        <v>616</v>
      </c>
      <c r="U63" s="79"/>
      <c r="V63" s="83" t="s">
        <v>689</v>
      </c>
      <c r="W63" s="81">
        <v>43695.196238425924</v>
      </c>
      <c r="X63" s="83" t="s">
        <v>778</v>
      </c>
      <c r="Y63" s="79"/>
      <c r="Z63" s="79"/>
      <c r="AA63" s="85" t="s">
        <v>935</v>
      </c>
      <c r="AB63" s="85" t="s">
        <v>1080</v>
      </c>
      <c r="AC63" s="79" t="b">
        <v>0</v>
      </c>
      <c r="AD63" s="79">
        <v>0</v>
      </c>
      <c r="AE63" s="85" t="s">
        <v>1092</v>
      </c>
      <c r="AF63" s="79" t="b">
        <v>0</v>
      </c>
      <c r="AG63" s="79" t="s">
        <v>1108</v>
      </c>
      <c r="AH63" s="79"/>
      <c r="AI63" s="85" t="s">
        <v>1091</v>
      </c>
      <c r="AJ63" s="79" t="b">
        <v>0</v>
      </c>
      <c r="AK63" s="79">
        <v>5</v>
      </c>
      <c r="AL63" s="85" t="s">
        <v>1091</v>
      </c>
      <c r="AM63" s="79" t="s">
        <v>1112</v>
      </c>
      <c r="AN63" s="79" t="b">
        <v>0</v>
      </c>
      <c r="AO63" s="85" t="s">
        <v>1080</v>
      </c>
      <c r="AP63" s="79" t="s">
        <v>1129</v>
      </c>
      <c r="AQ63" s="79">
        <v>0</v>
      </c>
      <c r="AR63" s="79">
        <v>0</v>
      </c>
      <c r="AS63" s="79" t="s">
        <v>1130</v>
      </c>
      <c r="AT63" s="79" t="s">
        <v>1132</v>
      </c>
      <c r="AU63" s="79" t="s">
        <v>1134</v>
      </c>
      <c r="AV63" s="79" t="s">
        <v>1136</v>
      </c>
      <c r="AW63" s="79" t="s">
        <v>1138</v>
      </c>
      <c r="AX63" s="79" t="s">
        <v>1140</v>
      </c>
      <c r="AY63" s="79" t="s">
        <v>1142</v>
      </c>
      <c r="AZ63" s="83" t="s">
        <v>1143</v>
      </c>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225</v>
      </c>
      <c r="B64" s="64" t="s">
        <v>355</v>
      </c>
      <c r="C64" s="65" t="s">
        <v>3648</v>
      </c>
      <c r="D64" s="66">
        <v>3</v>
      </c>
      <c r="E64" s="67" t="s">
        <v>132</v>
      </c>
      <c r="F64" s="68">
        <v>35</v>
      </c>
      <c r="G64" s="65"/>
      <c r="H64" s="69"/>
      <c r="I64" s="70"/>
      <c r="J64" s="70"/>
      <c r="K64" s="34" t="s">
        <v>65</v>
      </c>
      <c r="L64" s="77">
        <v>64</v>
      </c>
      <c r="M64" s="77"/>
      <c r="N64" s="72"/>
      <c r="O64" s="79" t="s">
        <v>427</v>
      </c>
      <c r="P64" s="81">
        <v>43695.196238425924</v>
      </c>
      <c r="Q64" s="79" t="s">
        <v>435</v>
      </c>
      <c r="R64" s="79" t="s">
        <v>544</v>
      </c>
      <c r="S64" s="79" t="s">
        <v>590</v>
      </c>
      <c r="T64" s="79" t="s">
        <v>616</v>
      </c>
      <c r="U64" s="79"/>
      <c r="V64" s="83" t="s">
        <v>689</v>
      </c>
      <c r="W64" s="81">
        <v>43695.196238425924</v>
      </c>
      <c r="X64" s="83" t="s">
        <v>778</v>
      </c>
      <c r="Y64" s="79"/>
      <c r="Z64" s="79"/>
      <c r="AA64" s="85" t="s">
        <v>935</v>
      </c>
      <c r="AB64" s="85" t="s">
        <v>1080</v>
      </c>
      <c r="AC64" s="79" t="b">
        <v>0</v>
      </c>
      <c r="AD64" s="79">
        <v>0</v>
      </c>
      <c r="AE64" s="85" t="s">
        <v>1092</v>
      </c>
      <c r="AF64" s="79" t="b">
        <v>0</v>
      </c>
      <c r="AG64" s="79" t="s">
        <v>1108</v>
      </c>
      <c r="AH64" s="79"/>
      <c r="AI64" s="85" t="s">
        <v>1091</v>
      </c>
      <c r="AJ64" s="79" t="b">
        <v>0</v>
      </c>
      <c r="AK64" s="79">
        <v>5</v>
      </c>
      <c r="AL64" s="85" t="s">
        <v>1091</v>
      </c>
      <c r="AM64" s="79" t="s">
        <v>1112</v>
      </c>
      <c r="AN64" s="79" t="b">
        <v>0</v>
      </c>
      <c r="AO64" s="85" t="s">
        <v>1080</v>
      </c>
      <c r="AP64" s="79" t="s">
        <v>1129</v>
      </c>
      <c r="AQ64" s="79">
        <v>0</v>
      </c>
      <c r="AR64" s="79">
        <v>0</v>
      </c>
      <c r="AS64" s="79" t="s">
        <v>1130</v>
      </c>
      <c r="AT64" s="79" t="s">
        <v>1132</v>
      </c>
      <c r="AU64" s="79" t="s">
        <v>1134</v>
      </c>
      <c r="AV64" s="79" t="s">
        <v>1136</v>
      </c>
      <c r="AW64" s="79" t="s">
        <v>1138</v>
      </c>
      <c r="AX64" s="79" t="s">
        <v>1140</v>
      </c>
      <c r="AY64" s="79" t="s">
        <v>1142</v>
      </c>
      <c r="AZ64" s="83" t="s">
        <v>1143</v>
      </c>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225</v>
      </c>
      <c r="B65" s="64" t="s">
        <v>356</v>
      </c>
      <c r="C65" s="65" t="s">
        <v>3648</v>
      </c>
      <c r="D65" s="66">
        <v>3</v>
      </c>
      <c r="E65" s="67" t="s">
        <v>132</v>
      </c>
      <c r="F65" s="68">
        <v>35</v>
      </c>
      <c r="G65" s="65"/>
      <c r="H65" s="69"/>
      <c r="I65" s="70"/>
      <c r="J65" s="70"/>
      <c r="K65" s="34" t="s">
        <v>65</v>
      </c>
      <c r="L65" s="77">
        <v>65</v>
      </c>
      <c r="M65" s="77"/>
      <c r="N65" s="72"/>
      <c r="O65" s="79" t="s">
        <v>427</v>
      </c>
      <c r="P65" s="81">
        <v>43695.196238425924</v>
      </c>
      <c r="Q65" s="79" t="s">
        <v>435</v>
      </c>
      <c r="R65" s="79" t="s">
        <v>544</v>
      </c>
      <c r="S65" s="79" t="s">
        <v>590</v>
      </c>
      <c r="T65" s="79" t="s">
        <v>616</v>
      </c>
      <c r="U65" s="79"/>
      <c r="V65" s="83" t="s">
        <v>689</v>
      </c>
      <c r="W65" s="81">
        <v>43695.196238425924</v>
      </c>
      <c r="X65" s="83" t="s">
        <v>778</v>
      </c>
      <c r="Y65" s="79"/>
      <c r="Z65" s="79"/>
      <c r="AA65" s="85" t="s">
        <v>935</v>
      </c>
      <c r="AB65" s="85" t="s">
        <v>1080</v>
      </c>
      <c r="AC65" s="79" t="b">
        <v>0</v>
      </c>
      <c r="AD65" s="79">
        <v>0</v>
      </c>
      <c r="AE65" s="85" t="s">
        <v>1092</v>
      </c>
      <c r="AF65" s="79" t="b">
        <v>0</v>
      </c>
      <c r="AG65" s="79" t="s">
        <v>1108</v>
      </c>
      <c r="AH65" s="79"/>
      <c r="AI65" s="85" t="s">
        <v>1091</v>
      </c>
      <c r="AJ65" s="79" t="b">
        <v>0</v>
      </c>
      <c r="AK65" s="79">
        <v>5</v>
      </c>
      <c r="AL65" s="85" t="s">
        <v>1091</v>
      </c>
      <c r="AM65" s="79" t="s">
        <v>1112</v>
      </c>
      <c r="AN65" s="79" t="b">
        <v>0</v>
      </c>
      <c r="AO65" s="85" t="s">
        <v>1080</v>
      </c>
      <c r="AP65" s="79" t="s">
        <v>1129</v>
      </c>
      <c r="AQ65" s="79">
        <v>0</v>
      </c>
      <c r="AR65" s="79">
        <v>0</v>
      </c>
      <c r="AS65" s="79" t="s">
        <v>1130</v>
      </c>
      <c r="AT65" s="79" t="s">
        <v>1132</v>
      </c>
      <c r="AU65" s="79" t="s">
        <v>1134</v>
      </c>
      <c r="AV65" s="79" t="s">
        <v>1136</v>
      </c>
      <c r="AW65" s="79" t="s">
        <v>1138</v>
      </c>
      <c r="AX65" s="79" t="s">
        <v>1140</v>
      </c>
      <c r="AY65" s="79" t="s">
        <v>1142</v>
      </c>
      <c r="AZ65" s="83" t="s">
        <v>1143</v>
      </c>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225</v>
      </c>
      <c r="B66" s="64" t="s">
        <v>357</v>
      </c>
      <c r="C66" s="65" t="s">
        <v>3648</v>
      </c>
      <c r="D66" s="66">
        <v>3</v>
      </c>
      <c r="E66" s="67" t="s">
        <v>132</v>
      </c>
      <c r="F66" s="68">
        <v>35</v>
      </c>
      <c r="G66" s="65"/>
      <c r="H66" s="69"/>
      <c r="I66" s="70"/>
      <c r="J66" s="70"/>
      <c r="K66" s="34" t="s">
        <v>65</v>
      </c>
      <c r="L66" s="77">
        <v>66</v>
      </c>
      <c r="M66" s="77"/>
      <c r="N66" s="72"/>
      <c r="O66" s="79" t="s">
        <v>427</v>
      </c>
      <c r="P66" s="81">
        <v>43695.196238425924</v>
      </c>
      <c r="Q66" s="79" t="s">
        <v>435</v>
      </c>
      <c r="R66" s="79" t="s">
        <v>544</v>
      </c>
      <c r="S66" s="79" t="s">
        <v>590</v>
      </c>
      <c r="T66" s="79" t="s">
        <v>616</v>
      </c>
      <c r="U66" s="79"/>
      <c r="V66" s="83" t="s">
        <v>689</v>
      </c>
      <c r="W66" s="81">
        <v>43695.196238425924</v>
      </c>
      <c r="X66" s="83" t="s">
        <v>778</v>
      </c>
      <c r="Y66" s="79"/>
      <c r="Z66" s="79"/>
      <c r="AA66" s="85" t="s">
        <v>935</v>
      </c>
      <c r="AB66" s="85" t="s">
        <v>1080</v>
      </c>
      <c r="AC66" s="79" t="b">
        <v>0</v>
      </c>
      <c r="AD66" s="79">
        <v>0</v>
      </c>
      <c r="AE66" s="85" t="s">
        <v>1092</v>
      </c>
      <c r="AF66" s="79" t="b">
        <v>0</v>
      </c>
      <c r="AG66" s="79" t="s">
        <v>1108</v>
      </c>
      <c r="AH66" s="79"/>
      <c r="AI66" s="85" t="s">
        <v>1091</v>
      </c>
      <c r="AJ66" s="79" t="b">
        <v>0</v>
      </c>
      <c r="AK66" s="79">
        <v>5</v>
      </c>
      <c r="AL66" s="85" t="s">
        <v>1091</v>
      </c>
      <c r="AM66" s="79" t="s">
        <v>1112</v>
      </c>
      <c r="AN66" s="79" t="b">
        <v>0</v>
      </c>
      <c r="AO66" s="85" t="s">
        <v>1080</v>
      </c>
      <c r="AP66" s="79" t="s">
        <v>1129</v>
      </c>
      <c r="AQ66" s="79">
        <v>0</v>
      </c>
      <c r="AR66" s="79">
        <v>0</v>
      </c>
      <c r="AS66" s="79" t="s">
        <v>1130</v>
      </c>
      <c r="AT66" s="79" t="s">
        <v>1132</v>
      </c>
      <c r="AU66" s="79" t="s">
        <v>1134</v>
      </c>
      <c r="AV66" s="79" t="s">
        <v>1136</v>
      </c>
      <c r="AW66" s="79" t="s">
        <v>1138</v>
      </c>
      <c r="AX66" s="79" t="s">
        <v>1140</v>
      </c>
      <c r="AY66" s="79" t="s">
        <v>1142</v>
      </c>
      <c r="AZ66" s="83" t="s">
        <v>1143</v>
      </c>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225</v>
      </c>
      <c r="B67" s="64" t="s">
        <v>358</v>
      </c>
      <c r="C67" s="65" t="s">
        <v>3648</v>
      </c>
      <c r="D67" s="66">
        <v>3</v>
      </c>
      <c r="E67" s="67" t="s">
        <v>132</v>
      </c>
      <c r="F67" s="68">
        <v>35</v>
      </c>
      <c r="G67" s="65"/>
      <c r="H67" s="69"/>
      <c r="I67" s="70"/>
      <c r="J67" s="70"/>
      <c r="K67" s="34" t="s">
        <v>65</v>
      </c>
      <c r="L67" s="77">
        <v>67</v>
      </c>
      <c r="M67" s="77"/>
      <c r="N67" s="72"/>
      <c r="O67" s="79" t="s">
        <v>427</v>
      </c>
      <c r="P67" s="81">
        <v>43695.196238425924</v>
      </c>
      <c r="Q67" s="79" t="s">
        <v>435</v>
      </c>
      <c r="R67" s="79" t="s">
        <v>544</v>
      </c>
      <c r="S67" s="79" t="s">
        <v>590</v>
      </c>
      <c r="T67" s="79" t="s">
        <v>616</v>
      </c>
      <c r="U67" s="79"/>
      <c r="V67" s="83" t="s">
        <v>689</v>
      </c>
      <c r="W67" s="81">
        <v>43695.196238425924</v>
      </c>
      <c r="X67" s="83" t="s">
        <v>778</v>
      </c>
      <c r="Y67" s="79"/>
      <c r="Z67" s="79"/>
      <c r="AA67" s="85" t="s">
        <v>935</v>
      </c>
      <c r="AB67" s="85" t="s">
        <v>1080</v>
      </c>
      <c r="AC67" s="79" t="b">
        <v>0</v>
      </c>
      <c r="AD67" s="79">
        <v>0</v>
      </c>
      <c r="AE67" s="85" t="s">
        <v>1092</v>
      </c>
      <c r="AF67" s="79" t="b">
        <v>0</v>
      </c>
      <c r="AG67" s="79" t="s">
        <v>1108</v>
      </c>
      <c r="AH67" s="79"/>
      <c r="AI67" s="85" t="s">
        <v>1091</v>
      </c>
      <c r="AJ67" s="79" t="b">
        <v>0</v>
      </c>
      <c r="AK67" s="79">
        <v>5</v>
      </c>
      <c r="AL67" s="85" t="s">
        <v>1091</v>
      </c>
      <c r="AM67" s="79" t="s">
        <v>1112</v>
      </c>
      <c r="AN67" s="79" t="b">
        <v>0</v>
      </c>
      <c r="AO67" s="85" t="s">
        <v>1080</v>
      </c>
      <c r="AP67" s="79" t="s">
        <v>1129</v>
      </c>
      <c r="AQ67" s="79">
        <v>0</v>
      </c>
      <c r="AR67" s="79">
        <v>0</v>
      </c>
      <c r="AS67" s="79" t="s">
        <v>1130</v>
      </c>
      <c r="AT67" s="79" t="s">
        <v>1132</v>
      </c>
      <c r="AU67" s="79" t="s">
        <v>1134</v>
      </c>
      <c r="AV67" s="79" t="s">
        <v>1136</v>
      </c>
      <c r="AW67" s="79" t="s">
        <v>1138</v>
      </c>
      <c r="AX67" s="79" t="s">
        <v>1140</v>
      </c>
      <c r="AY67" s="79" t="s">
        <v>1142</v>
      </c>
      <c r="AZ67" s="83" t="s">
        <v>1143</v>
      </c>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225</v>
      </c>
      <c r="B68" s="64" t="s">
        <v>359</v>
      </c>
      <c r="C68" s="65" t="s">
        <v>3648</v>
      </c>
      <c r="D68" s="66">
        <v>3</v>
      </c>
      <c r="E68" s="67" t="s">
        <v>132</v>
      </c>
      <c r="F68" s="68">
        <v>35</v>
      </c>
      <c r="G68" s="65"/>
      <c r="H68" s="69"/>
      <c r="I68" s="70"/>
      <c r="J68" s="70"/>
      <c r="K68" s="34" t="s">
        <v>65</v>
      </c>
      <c r="L68" s="77">
        <v>68</v>
      </c>
      <c r="M68" s="77"/>
      <c r="N68" s="72"/>
      <c r="O68" s="79" t="s">
        <v>427</v>
      </c>
      <c r="P68" s="81">
        <v>43695.196238425924</v>
      </c>
      <c r="Q68" s="79" t="s">
        <v>435</v>
      </c>
      <c r="R68" s="79" t="s">
        <v>544</v>
      </c>
      <c r="S68" s="79" t="s">
        <v>590</v>
      </c>
      <c r="T68" s="79" t="s">
        <v>616</v>
      </c>
      <c r="U68" s="79"/>
      <c r="V68" s="83" t="s">
        <v>689</v>
      </c>
      <c r="W68" s="81">
        <v>43695.196238425924</v>
      </c>
      <c r="X68" s="83" t="s">
        <v>778</v>
      </c>
      <c r="Y68" s="79"/>
      <c r="Z68" s="79"/>
      <c r="AA68" s="85" t="s">
        <v>935</v>
      </c>
      <c r="AB68" s="85" t="s">
        <v>1080</v>
      </c>
      <c r="AC68" s="79" t="b">
        <v>0</v>
      </c>
      <c r="AD68" s="79">
        <v>0</v>
      </c>
      <c r="AE68" s="85" t="s">
        <v>1092</v>
      </c>
      <c r="AF68" s="79" t="b">
        <v>0</v>
      </c>
      <c r="AG68" s="79" t="s">
        <v>1108</v>
      </c>
      <c r="AH68" s="79"/>
      <c r="AI68" s="85" t="s">
        <v>1091</v>
      </c>
      <c r="AJ68" s="79" t="b">
        <v>0</v>
      </c>
      <c r="AK68" s="79">
        <v>5</v>
      </c>
      <c r="AL68" s="85" t="s">
        <v>1091</v>
      </c>
      <c r="AM68" s="79" t="s">
        <v>1112</v>
      </c>
      <c r="AN68" s="79" t="b">
        <v>0</v>
      </c>
      <c r="AO68" s="85" t="s">
        <v>1080</v>
      </c>
      <c r="AP68" s="79" t="s">
        <v>1129</v>
      </c>
      <c r="AQ68" s="79">
        <v>0</v>
      </c>
      <c r="AR68" s="79">
        <v>0</v>
      </c>
      <c r="AS68" s="79" t="s">
        <v>1130</v>
      </c>
      <c r="AT68" s="79" t="s">
        <v>1132</v>
      </c>
      <c r="AU68" s="79" t="s">
        <v>1134</v>
      </c>
      <c r="AV68" s="79" t="s">
        <v>1136</v>
      </c>
      <c r="AW68" s="79" t="s">
        <v>1138</v>
      </c>
      <c r="AX68" s="79" t="s">
        <v>1140</v>
      </c>
      <c r="AY68" s="79" t="s">
        <v>1142</v>
      </c>
      <c r="AZ68" s="83" t="s">
        <v>1143</v>
      </c>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225</v>
      </c>
      <c r="B69" s="64" t="s">
        <v>360</v>
      </c>
      <c r="C69" s="65" t="s">
        <v>3648</v>
      </c>
      <c r="D69" s="66">
        <v>3</v>
      </c>
      <c r="E69" s="67" t="s">
        <v>132</v>
      </c>
      <c r="F69" s="68">
        <v>35</v>
      </c>
      <c r="G69" s="65"/>
      <c r="H69" s="69"/>
      <c r="I69" s="70"/>
      <c r="J69" s="70"/>
      <c r="K69" s="34" t="s">
        <v>65</v>
      </c>
      <c r="L69" s="77">
        <v>69</v>
      </c>
      <c r="M69" s="77"/>
      <c r="N69" s="72"/>
      <c r="O69" s="79" t="s">
        <v>427</v>
      </c>
      <c r="P69" s="81">
        <v>43695.196238425924</v>
      </c>
      <c r="Q69" s="79" t="s">
        <v>435</v>
      </c>
      <c r="R69" s="79" t="s">
        <v>544</v>
      </c>
      <c r="S69" s="79" t="s">
        <v>590</v>
      </c>
      <c r="T69" s="79" t="s">
        <v>616</v>
      </c>
      <c r="U69" s="79"/>
      <c r="V69" s="83" t="s">
        <v>689</v>
      </c>
      <c r="W69" s="81">
        <v>43695.196238425924</v>
      </c>
      <c r="X69" s="83" t="s">
        <v>778</v>
      </c>
      <c r="Y69" s="79"/>
      <c r="Z69" s="79"/>
      <c r="AA69" s="85" t="s">
        <v>935</v>
      </c>
      <c r="AB69" s="85" t="s">
        <v>1080</v>
      </c>
      <c r="AC69" s="79" t="b">
        <v>0</v>
      </c>
      <c r="AD69" s="79">
        <v>0</v>
      </c>
      <c r="AE69" s="85" t="s">
        <v>1092</v>
      </c>
      <c r="AF69" s="79" t="b">
        <v>0</v>
      </c>
      <c r="AG69" s="79" t="s">
        <v>1108</v>
      </c>
      <c r="AH69" s="79"/>
      <c r="AI69" s="85" t="s">
        <v>1091</v>
      </c>
      <c r="AJ69" s="79" t="b">
        <v>0</v>
      </c>
      <c r="AK69" s="79">
        <v>5</v>
      </c>
      <c r="AL69" s="85" t="s">
        <v>1091</v>
      </c>
      <c r="AM69" s="79" t="s">
        <v>1112</v>
      </c>
      <c r="AN69" s="79" t="b">
        <v>0</v>
      </c>
      <c r="AO69" s="85" t="s">
        <v>1080</v>
      </c>
      <c r="AP69" s="79" t="s">
        <v>1129</v>
      </c>
      <c r="AQ69" s="79">
        <v>0</v>
      </c>
      <c r="AR69" s="79">
        <v>0</v>
      </c>
      <c r="AS69" s="79" t="s">
        <v>1130</v>
      </c>
      <c r="AT69" s="79" t="s">
        <v>1132</v>
      </c>
      <c r="AU69" s="79" t="s">
        <v>1134</v>
      </c>
      <c r="AV69" s="79" t="s">
        <v>1136</v>
      </c>
      <c r="AW69" s="79" t="s">
        <v>1138</v>
      </c>
      <c r="AX69" s="79" t="s">
        <v>1140</v>
      </c>
      <c r="AY69" s="79" t="s">
        <v>1142</v>
      </c>
      <c r="AZ69" s="83" t="s">
        <v>1143</v>
      </c>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225</v>
      </c>
      <c r="B70" s="64" t="s">
        <v>361</v>
      </c>
      <c r="C70" s="65" t="s">
        <v>3648</v>
      </c>
      <c r="D70" s="66">
        <v>3</v>
      </c>
      <c r="E70" s="67" t="s">
        <v>132</v>
      </c>
      <c r="F70" s="68">
        <v>35</v>
      </c>
      <c r="G70" s="65"/>
      <c r="H70" s="69"/>
      <c r="I70" s="70"/>
      <c r="J70" s="70"/>
      <c r="K70" s="34" t="s">
        <v>65</v>
      </c>
      <c r="L70" s="77">
        <v>70</v>
      </c>
      <c r="M70" s="77"/>
      <c r="N70" s="72"/>
      <c r="O70" s="79" t="s">
        <v>427</v>
      </c>
      <c r="P70" s="81">
        <v>43695.196238425924</v>
      </c>
      <c r="Q70" s="79" t="s">
        <v>435</v>
      </c>
      <c r="R70" s="79" t="s">
        <v>544</v>
      </c>
      <c r="S70" s="79" t="s">
        <v>590</v>
      </c>
      <c r="T70" s="79" t="s">
        <v>616</v>
      </c>
      <c r="U70" s="79"/>
      <c r="V70" s="83" t="s">
        <v>689</v>
      </c>
      <c r="W70" s="81">
        <v>43695.196238425924</v>
      </c>
      <c r="X70" s="83" t="s">
        <v>778</v>
      </c>
      <c r="Y70" s="79"/>
      <c r="Z70" s="79"/>
      <c r="AA70" s="85" t="s">
        <v>935</v>
      </c>
      <c r="AB70" s="85" t="s">
        <v>1080</v>
      </c>
      <c r="AC70" s="79" t="b">
        <v>0</v>
      </c>
      <c r="AD70" s="79">
        <v>0</v>
      </c>
      <c r="AE70" s="85" t="s">
        <v>1092</v>
      </c>
      <c r="AF70" s="79" t="b">
        <v>0</v>
      </c>
      <c r="AG70" s="79" t="s">
        <v>1108</v>
      </c>
      <c r="AH70" s="79"/>
      <c r="AI70" s="85" t="s">
        <v>1091</v>
      </c>
      <c r="AJ70" s="79" t="b">
        <v>0</v>
      </c>
      <c r="AK70" s="79">
        <v>5</v>
      </c>
      <c r="AL70" s="85" t="s">
        <v>1091</v>
      </c>
      <c r="AM70" s="79" t="s">
        <v>1112</v>
      </c>
      <c r="AN70" s="79" t="b">
        <v>0</v>
      </c>
      <c r="AO70" s="85" t="s">
        <v>1080</v>
      </c>
      <c r="AP70" s="79" t="s">
        <v>1129</v>
      </c>
      <c r="AQ70" s="79">
        <v>0</v>
      </c>
      <c r="AR70" s="79">
        <v>0</v>
      </c>
      <c r="AS70" s="79" t="s">
        <v>1130</v>
      </c>
      <c r="AT70" s="79" t="s">
        <v>1132</v>
      </c>
      <c r="AU70" s="79" t="s">
        <v>1134</v>
      </c>
      <c r="AV70" s="79" t="s">
        <v>1136</v>
      </c>
      <c r="AW70" s="79" t="s">
        <v>1138</v>
      </c>
      <c r="AX70" s="79" t="s">
        <v>1140</v>
      </c>
      <c r="AY70" s="79" t="s">
        <v>1142</v>
      </c>
      <c r="AZ70" s="83" t="s">
        <v>1143</v>
      </c>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225</v>
      </c>
      <c r="B71" s="64" t="s">
        <v>362</v>
      </c>
      <c r="C71" s="65" t="s">
        <v>3648</v>
      </c>
      <c r="D71" s="66">
        <v>3</v>
      </c>
      <c r="E71" s="67" t="s">
        <v>132</v>
      </c>
      <c r="F71" s="68">
        <v>35</v>
      </c>
      <c r="G71" s="65"/>
      <c r="H71" s="69"/>
      <c r="I71" s="70"/>
      <c r="J71" s="70"/>
      <c r="K71" s="34" t="s">
        <v>65</v>
      </c>
      <c r="L71" s="77">
        <v>71</v>
      </c>
      <c r="M71" s="77"/>
      <c r="N71" s="72"/>
      <c r="O71" s="79" t="s">
        <v>427</v>
      </c>
      <c r="P71" s="81">
        <v>43695.196238425924</v>
      </c>
      <c r="Q71" s="79" t="s">
        <v>435</v>
      </c>
      <c r="R71" s="79" t="s">
        <v>544</v>
      </c>
      <c r="S71" s="79" t="s">
        <v>590</v>
      </c>
      <c r="T71" s="79" t="s">
        <v>616</v>
      </c>
      <c r="U71" s="79"/>
      <c r="V71" s="83" t="s">
        <v>689</v>
      </c>
      <c r="W71" s="81">
        <v>43695.196238425924</v>
      </c>
      <c r="X71" s="83" t="s">
        <v>778</v>
      </c>
      <c r="Y71" s="79"/>
      <c r="Z71" s="79"/>
      <c r="AA71" s="85" t="s">
        <v>935</v>
      </c>
      <c r="AB71" s="85" t="s">
        <v>1080</v>
      </c>
      <c r="AC71" s="79" t="b">
        <v>0</v>
      </c>
      <c r="AD71" s="79">
        <v>0</v>
      </c>
      <c r="AE71" s="85" t="s">
        <v>1092</v>
      </c>
      <c r="AF71" s="79" t="b">
        <v>0</v>
      </c>
      <c r="AG71" s="79" t="s">
        <v>1108</v>
      </c>
      <c r="AH71" s="79"/>
      <c r="AI71" s="85" t="s">
        <v>1091</v>
      </c>
      <c r="AJ71" s="79" t="b">
        <v>0</v>
      </c>
      <c r="AK71" s="79">
        <v>5</v>
      </c>
      <c r="AL71" s="85" t="s">
        <v>1091</v>
      </c>
      <c r="AM71" s="79" t="s">
        <v>1112</v>
      </c>
      <c r="AN71" s="79" t="b">
        <v>0</v>
      </c>
      <c r="AO71" s="85" t="s">
        <v>1080</v>
      </c>
      <c r="AP71" s="79" t="s">
        <v>1129</v>
      </c>
      <c r="AQ71" s="79">
        <v>0</v>
      </c>
      <c r="AR71" s="79">
        <v>0</v>
      </c>
      <c r="AS71" s="79" t="s">
        <v>1130</v>
      </c>
      <c r="AT71" s="79" t="s">
        <v>1132</v>
      </c>
      <c r="AU71" s="79" t="s">
        <v>1134</v>
      </c>
      <c r="AV71" s="79" t="s">
        <v>1136</v>
      </c>
      <c r="AW71" s="79" t="s">
        <v>1138</v>
      </c>
      <c r="AX71" s="79" t="s">
        <v>1140</v>
      </c>
      <c r="AY71" s="79" t="s">
        <v>1142</v>
      </c>
      <c r="AZ71" s="83" t="s">
        <v>1143</v>
      </c>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225</v>
      </c>
      <c r="B72" s="64" t="s">
        <v>363</v>
      </c>
      <c r="C72" s="65" t="s">
        <v>3648</v>
      </c>
      <c r="D72" s="66">
        <v>3</v>
      </c>
      <c r="E72" s="67" t="s">
        <v>132</v>
      </c>
      <c r="F72" s="68">
        <v>35</v>
      </c>
      <c r="G72" s="65"/>
      <c r="H72" s="69"/>
      <c r="I72" s="70"/>
      <c r="J72" s="70"/>
      <c r="K72" s="34" t="s">
        <v>65</v>
      </c>
      <c r="L72" s="77">
        <v>72</v>
      </c>
      <c r="M72" s="77"/>
      <c r="N72" s="72"/>
      <c r="O72" s="79" t="s">
        <v>427</v>
      </c>
      <c r="P72" s="81">
        <v>43695.196238425924</v>
      </c>
      <c r="Q72" s="79" t="s">
        <v>435</v>
      </c>
      <c r="R72" s="79" t="s">
        <v>544</v>
      </c>
      <c r="S72" s="79" t="s">
        <v>590</v>
      </c>
      <c r="T72" s="79" t="s">
        <v>616</v>
      </c>
      <c r="U72" s="79"/>
      <c r="V72" s="83" t="s">
        <v>689</v>
      </c>
      <c r="W72" s="81">
        <v>43695.196238425924</v>
      </c>
      <c r="X72" s="83" t="s">
        <v>778</v>
      </c>
      <c r="Y72" s="79"/>
      <c r="Z72" s="79"/>
      <c r="AA72" s="85" t="s">
        <v>935</v>
      </c>
      <c r="AB72" s="85" t="s">
        <v>1080</v>
      </c>
      <c r="AC72" s="79" t="b">
        <v>0</v>
      </c>
      <c r="AD72" s="79">
        <v>0</v>
      </c>
      <c r="AE72" s="85" t="s">
        <v>1092</v>
      </c>
      <c r="AF72" s="79" t="b">
        <v>0</v>
      </c>
      <c r="AG72" s="79" t="s">
        <v>1108</v>
      </c>
      <c r="AH72" s="79"/>
      <c r="AI72" s="85" t="s">
        <v>1091</v>
      </c>
      <c r="AJ72" s="79" t="b">
        <v>0</v>
      </c>
      <c r="AK72" s="79">
        <v>5</v>
      </c>
      <c r="AL72" s="85" t="s">
        <v>1091</v>
      </c>
      <c r="AM72" s="79" t="s">
        <v>1112</v>
      </c>
      <c r="AN72" s="79" t="b">
        <v>0</v>
      </c>
      <c r="AO72" s="85" t="s">
        <v>1080</v>
      </c>
      <c r="AP72" s="79" t="s">
        <v>1129</v>
      </c>
      <c r="AQ72" s="79">
        <v>0</v>
      </c>
      <c r="AR72" s="79">
        <v>0</v>
      </c>
      <c r="AS72" s="79" t="s">
        <v>1130</v>
      </c>
      <c r="AT72" s="79" t="s">
        <v>1132</v>
      </c>
      <c r="AU72" s="79" t="s">
        <v>1134</v>
      </c>
      <c r="AV72" s="79" t="s">
        <v>1136</v>
      </c>
      <c r="AW72" s="79" t="s">
        <v>1138</v>
      </c>
      <c r="AX72" s="79" t="s">
        <v>1140</v>
      </c>
      <c r="AY72" s="79" t="s">
        <v>1142</v>
      </c>
      <c r="AZ72" s="83" t="s">
        <v>1143</v>
      </c>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225</v>
      </c>
      <c r="B73" s="64" t="s">
        <v>364</v>
      </c>
      <c r="C73" s="65" t="s">
        <v>3648</v>
      </c>
      <c r="D73" s="66">
        <v>3</v>
      </c>
      <c r="E73" s="67" t="s">
        <v>132</v>
      </c>
      <c r="F73" s="68">
        <v>35</v>
      </c>
      <c r="G73" s="65"/>
      <c r="H73" s="69"/>
      <c r="I73" s="70"/>
      <c r="J73" s="70"/>
      <c r="K73" s="34" t="s">
        <v>65</v>
      </c>
      <c r="L73" s="77">
        <v>73</v>
      </c>
      <c r="M73" s="77"/>
      <c r="N73" s="72"/>
      <c r="O73" s="79" t="s">
        <v>427</v>
      </c>
      <c r="P73" s="81">
        <v>43695.196238425924</v>
      </c>
      <c r="Q73" s="79" t="s">
        <v>435</v>
      </c>
      <c r="R73" s="79" t="s">
        <v>544</v>
      </c>
      <c r="S73" s="79" t="s">
        <v>590</v>
      </c>
      <c r="T73" s="79" t="s">
        <v>616</v>
      </c>
      <c r="U73" s="79"/>
      <c r="V73" s="83" t="s">
        <v>689</v>
      </c>
      <c r="W73" s="81">
        <v>43695.196238425924</v>
      </c>
      <c r="X73" s="83" t="s">
        <v>778</v>
      </c>
      <c r="Y73" s="79"/>
      <c r="Z73" s="79"/>
      <c r="AA73" s="85" t="s">
        <v>935</v>
      </c>
      <c r="AB73" s="85" t="s">
        <v>1080</v>
      </c>
      <c r="AC73" s="79" t="b">
        <v>0</v>
      </c>
      <c r="AD73" s="79">
        <v>0</v>
      </c>
      <c r="AE73" s="85" t="s">
        <v>1092</v>
      </c>
      <c r="AF73" s="79" t="b">
        <v>0</v>
      </c>
      <c r="AG73" s="79" t="s">
        <v>1108</v>
      </c>
      <c r="AH73" s="79"/>
      <c r="AI73" s="85" t="s">
        <v>1091</v>
      </c>
      <c r="AJ73" s="79" t="b">
        <v>0</v>
      </c>
      <c r="AK73" s="79">
        <v>5</v>
      </c>
      <c r="AL73" s="85" t="s">
        <v>1091</v>
      </c>
      <c r="AM73" s="79" t="s">
        <v>1112</v>
      </c>
      <c r="AN73" s="79" t="b">
        <v>0</v>
      </c>
      <c r="AO73" s="85" t="s">
        <v>1080</v>
      </c>
      <c r="AP73" s="79" t="s">
        <v>1129</v>
      </c>
      <c r="AQ73" s="79">
        <v>0</v>
      </c>
      <c r="AR73" s="79">
        <v>0</v>
      </c>
      <c r="AS73" s="79" t="s">
        <v>1130</v>
      </c>
      <c r="AT73" s="79" t="s">
        <v>1132</v>
      </c>
      <c r="AU73" s="79" t="s">
        <v>1134</v>
      </c>
      <c r="AV73" s="79" t="s">
        <v>1136</v>
      </c>
      <c r="AW73" s="79" t="s">
        <v>1138</v>
      </c>
      <c r="AX73" s="79" t="s">
        <v>1140</v>
      </c>
      <c r="AY73" s="79" t="s">
        <v>1142</v>
      </c>
      <c r="AZ73" s="83" t="s">
        <v>1143</v>
      </c>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225</v>
      </c>
      <c r="B74" s="64" t="s">
        <v>365</v>
      </c>
      <c r="C74" s="65" t="s">
        <v>3648</v>
      </c>
      <c r="D74" s="66">
        <v>3</v>
      </c>
      <c r="E74" s="67" t="s">
        <v>132</v>
      </c>
      <c r="F74" s="68">
        <v>35</v>
      </c>
      <c r="G74" s="65"/>
      <c r="H74" s="69"/>
      <c r="I74" s="70"/>
      <c r="J74" s="70"/>
      <c r="K74" s="34" t="s">
        <v>65</v>
      </c>
      <c r="L74" s="77">
        <v>74</v>
      </c>
      <c r="M74" s="77"/>
      <c r="N74" s="72"/>
      <c r="O74" s="79" t="s">
        <v>427</v>
      </c>
      <c r="P74" s="81">
        <v>43695.196238425924</v>
      </c>
      <c r="Q74" s="79" t="s">
        <v>435</v>
      </c>
      <c r="R74" s="79" t="s">
        <v>544</v>
      </c>
      <c r="S74" s="79" t="s">
        <v>590</v>
      </c>
      <c r="T74" s="79" t="s">
        <v>616</v>
      </c>
      <c r="U74" s="79"/>
      <c r="V74" s="83" t="s">
        <v>689</v>
      </c>
      <c r="W74" s="81">
        <v>43695.196238425924</v>
      </c>
      <c r="X74" s="83" t="s">
        <v>778</v>
      </c>
      <c r="Y74" s="79"/>
      <c r="Z74" s="79"/>
      <c r="AA74" s="85" t="s">
        <v>935</v>
      </c>
      <c r="AB74" s="85" t="s">
        <v>1080</v>
      </c>
      <c r="AC74" s="79" t="b">
        <v>0</v>
      </c>
      <c r="AD74" s="79">
        <v>0</v>
      </c>
      <c r="AE74" s="85" t="s">
        <v>1092</v>
      </c>
      <c r="AF74" s="79" t="b">
        <v>0</v>
      </c>
      <c r="AG74" s="79" t="s">
        <v>1108</v>
      </c>
      <c r="AH74" s="79"/>
      <c r="AI74" s="85" t="s">
        <v>1091</v>
      </c>
      <c r="AJ74" s="79" t="b">
        <v>0</v>
      </c>
      <c r="AK74" s="79">
        <v>5</v>
      </c>
      <c r="AL74" s="85" t="s">
        <v>1091</v>
      </c>
      <c r="AM74" s="79" t="s">
        <v>1112</v>
      </c>
      <c r="AN74" s="79" t="b">
        <v>0</v>
      </c>
      <c r="AO74" s="85" t="s">
        <v>1080</v>
      </c>
      <c r="AP74" s="79" t="s">
        <v>1129</v>
      </c>
      <c r="AQ74" s="79">
        <v>0</v>
      </c>
      <c r="AR74" s="79">
        <v>0</v>
      </c>
      <c r="AS74" s="79" t="s">
        <v>1130</v>
      </c>
      <c r="AT74" s="79" t="s">
        <v>1132</v>
      </c>
      <c r="AU74" s="79" t="s">
        <v>1134</v>
      </c>
      <c r="AV74" s="79" t="s">
        <v>1136</v>
      </c>
      <c r="AW74" s="79" t="s">
        <v>1138</v>
      </c>
      <c r="AX74" s="79" t="s">
        <v>1140</v>
      </c>
      <c r="AY74" s="79" t="s">
        <v>1142</v>
      </c>
      <c r="AZ74" s="83" t="s">
        <v>1143</v>
      </c>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225</v>
      </c>
      <c r="B75" s="64" t="s">
        <v>366</v>
      </c>
      <c r="C75" s="65" t="s">
        <v>3648</v>
      </c>
      <c r="D75" s="66">
        <v>3</v>
      </c>
      <c r="E75" s="67" t="s">
        <v>132</v>
      </c>
      <c r="F75" s="68">
        <v>35</v>
      </c>
      <c r="G75" s="65"/>
      <c r="H75" s="69"/>
      <c r="I75" s="70"/>
      <c r="J75" s="70"/>
      <c r="K75" s="34" t="s">
        <v>65</v>
      </c>
      <c r="L75" s="77">
        <v>75</v>
      </c>
      <c r="M75" s="77"/>
      <c r="N75" s="72"/>
      <c r="O75" s="79" t="s">
        <v>427</v>
      </c>
      <c r="P75" s="81">
        <v>43695.196238425924</v>
      </c>
      <c r="Q75" s="79" t="s">
        <v>435</v>
      </c>
      <c r="R75" s="79" t="s">
        <v>544</v>
      </c>
      <c r="S75" s="79" t="s">
        <v>590</v>
      </c>
      <c r="T75" s="79" t="s">
        <v>616</v>
      </c>
      <c r="U75" s="79"/>
      <c r="V75" s="83" t="s">
        <v>689</v>
      </c>
      <c r="W75" s="81">
        <v>43695.196238425924</v>
      </c>
      <c r="X75" s="83" t="s">
        <v>778</v>
      </c>
      <c r="Y75" s="79"/>
      <c r="Z75" s="79"/>
      <c r="AA75" s="85" t="s">
        <v>935</v>
      </c>
      <c r="AB75" s="85" t="s">
        <v>1080</v>
      </c>
      <c r="AC75" s="79" t="b">
        <v>0</v>
      </c>
      <c r="AD75" s="79">
        <v>0</v>
      </c>
      <c r="AE75" s="85" t="s">
        <v>1092</v>
      </c>
      <c r="AF75" s="79" t="b">
        <v>0</v>
      </c>
      <c r="AG75" s="79" t="s">
        <v>1108</v>
      </c>
      <c r="AH75" s="79"/>
      <c r="AI75" s="85" t="s">
        <v>1091</v>
      </c>
      <c r="AJ75" s="79" t="b">
        <v>0</v>
      </c>
      <c r="AK75" s="79">
        <v>5</v>
      </c>
      <c r="AL75" s="85" t="s">
        <v>1091</v>
      </c>
      <c r="AM75" s="79" t="s">
        <v>1112</v>
      </c>
      <c r="AN75" s="79" t="b">
        <v>0</v>
      </c>
      <c r="AO75" s="85" t="s">
        <v>1080</v>
      </c>
      <c r="AP75" s="79" t="s">
        <v>1129</v>
      </c>
      <c r="AQ75" s="79">
        <v>0</v>
      </c>
      <c r="AR75" s="79">
        <v>0</v>
      </c>
      <c r="AS75" s="79" t="s">
        <v>1130</v>
      </c>
      <c r="AT75" s="79" t="s">
        <v>1132</v>
      </c>
      <c r="AU75" s="79" t="s">
        <v>1134</v>
      </c>
      <c r="AV75" s="79" t="s">
        <v>1136</v>
      </c>
      <c r="AW75" s="79" t="s">
        <v>1138</v>
      </c>
      <c r="AX75" s="79" t="s">
        <v>1140</v>
      </c>
      <c r="AY75" s="79" t="s">
        <v>1142</v>
      </c>
      <c r="AZ75" s="83" t="s">
        <v>1143</v>
      </c>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225</v>
      </c>
      <c r="B76" s="64" t="s">
        <v>367</v>
      </c>
      <c r="C76" s="65" t="s">
        <v>3648</v>
      </c>
      <c r="D76" s="66">
        <v>3</v>
      </c>
      <c r="E76" s="67" t="s">
        <v>132</v>
      </c>
      <c r="F76" s="68">
        <v>35</v>
      </c>
      <c r="G76" s="65"/>
      <c r="H76" s="69"/>
      <c r="I76" s="70"/>
      <c r="J76" s="70"/>
      <c r="K76" s="34" t="s">
        <v>65</v>
      </c>
      <c r="L76" s="77">
        <v>76</v>
      </c>
      <c r="M76" s="77"/>
      <c r="N76" s="72"/>
      <c r="O76" s="79" t="s">
        <v>427</v>
      </c>
      <c r="P76" s="81">
        <v>43695.196238425924</v>
      </c>
      <c r="Q76" s="79" t="s">
        <v>435</v>
      </c>
      <c r="R76" s="79" t="s">
        <v>544</v>
      </c>
      <c r="S76" s="79" t="s">
        <v>590</v>
      </c>
      <c r="T76" s="79" t="s">
        <v>616</v>
      </c>
      <c r="U76" s="79"/>
      <c r="V76" s="83" t="s">
        <v>689</v>
      </c>
      <c r="W76" s="81">
        <v>43695.196238425924</v>
      </c>
      <c r="X76" s="83" t="s">
        <v>778</v>
      </c>
      <c r="Y76" s="79"/>
      <c r="Z76" s="79"/>
      <c r="AA76" s="85" t="s">
        <v>935</v>
      </c>
      <c r="AB76" s="85" t="s">
        <v>1080</v>
      </c>
      <c r="AC76" s="79" t="b">
        <v>0</v>
      </c>
      <c r="AD76" s="79">
        <v>0</v>
      </c>
      <c r="AE76" s="85" t="s">
        <v>1092</v>
      </c>
      <c r="AF76" s="79" t="b">
        <v>0</v>
      </c>
      <c r="AG76" s="79" t="s">
        <v>1108</v>
      </c>
      <c r="AH76" s="79"/>
      <c r="AI76" s="85" t="s">
        <v>1091</v>
      </c>
      <c r="AJ76" s="79" t="b">
        <v>0</v>
      </c>
      <c r="AK76" s="79">
        <v>5</v>
      </c>
      <c r="AL76" s="85" t="s">
        <v>1091</v>
      </c>
      <c r="AM76" s="79" t="s">
        <v>1112</v>
      </c>
      <c r="AN76" s="79" t="b">
        <v>0</v>
      </c>
      <c r="AO76" s="85" t="s">
        <v>1080</v>
      </c>
      <c r="AP76" s="79" t="s">
        <v>1129</v>
      </c>
      <c r="AQ76" s="79">
        <v>0</v>
      </c>
      <c r="AR76" s="79">
        <v>0</v>
      </c>
      <c r="AS76" s="79" t="s">
        <v>1130</v>
      </c>
      <c r="AT76" s="79" t="s">
        <v>1132</v>
      </c>
      <c r="AU76" s="79" t="s">
        <v>1134</v>
      </c>
      <c r="AV76" s="79" t="s">
        <v>1136</v>
      </c>
      <c r="AW76" s="79" t="s">
        <v>1138</v>
      </c>
      <c r="AX76" s="79" t="s">
        <v>1140</v>
      </c>
      <c r="AY76" s="79" t="s">
        <v>1142</v>
      </c>
      <c r="AZ76" s="83" t="s">
        <v>1143</v>
      </c>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225</v>
      </c>
      <c r="B77" s="64" t="s">
        <v>368</v>
      </c>
      <c r="C77" s="65" t="s">
        <v>3648</v>
      </c>
      <c r="D77" s="66">
        <v>3</v>
      </c>
      <c r="E77" s="67" t="s">
        <v>132</v>
      </c>
      <c r="F77" s="68">
        <v>35</v>
      </c>
      <c r="G77" s="65"/>
      <c r="H77" s="69"/>
      <c r="I77" s="70"/>
      <c r="J77" s="70"/>
      <c r="K77" s="34" t="s">
        <v>65</v>
      </c>
      <c r="L77" s="77">
        <v>77</v>
      </c>
      <c r="M77" s="77"/>
      <c r="N77" s="72"/>
      <c r="O77" s="79" t="s">
        <v>427</v>
      </c>
      <c r="P77" s="81">
        <v>43695.196238425924</v>
      </c>
      <c r="Q77" s="79" t="s">
        <v>435</v>
      </c>
      <c r="R77" s="79" t="s">
        <v>544</v>
      </c>
      <c r="S77" s="79" t="s">
        <v>590</v>
      </c>
      <c r="T77" s="79" t="s">
        <v>616</v>
      </c>
      <c r="U77" s="79"/>
      <c r="V77" s="83" t="s">
        <v>689</v>
      </c>
      <c r="W77" s="81">
        <v>43695.196238425924</v>
      </c>
      <c r="X77" s="83" t="s">
        <v>778</v>
      </c>
      <c r="Y77" s="79"/>
      <c r="Z77" s="79"/>
      <c r="AA77" s="85" t="s">
        <v>935</v>
      </c>
      <c r="AB77" s="85" t="s">
        <v>1080</v>
      </c>
      <c r="AC77" s="79" t="b">
        <v>0</v>
      </c>
      <c r="AD77" s="79">
        <v>0</v>
      </c>
      <c r="AE77" s="85" t="s">
        <v>1092</v>
      </c>
      <c r="AF77" s="79" t="b">
        <v>0</v>
      </c>
      <c r="AG77" s="79" t="s">
        <v>1108</v>
      </c>
      <c r="AH77" s="79"/>
      <c r="AI77" s="85" t="s">
        <v>1091</v>
      </c>
      <c r="AJ77" s="79" t="b">
        <v>0</v>
      </c>
      <c r="AK77" s="79">
        <v>5</v>
      </c>
      <c r="AL77" s="85" t="s">
        <v>1091</v>
      </c>
      <c r="AM77" s="79" t="s">
        <v>1112</v>
      </c>
      <c r="AN77" s="79" t="b">
        <v>0</v>
      </c>
      <c r="AO77" s="85" t="s">
        <v>1080</v>
      </c>
      <c r="AP77" s="79" t="s">
        <v>1129</v>
      </c>
      <c r="AQ77" s="79">
        <v>0</v>
      </c>
      <c r="AR77" s="79">
        <v>0</v>
      </c>
      <c r="AS77" s="79" t="s">
        <v>1130</v>
      </c>
      <c r="AT77" s="79" t="s">
        <v>1132</v>
      </c>
      <c r="AU77" s="79" t="s">
        <v>1134</v>
      </c>
      <c r="AV77" s="79" t="s">
        <v>1136</v>
      </c>
      <c r="AW77" s="79" t="s">
        <v>1138</v>
      </c>
      <c r="AX77" s="79" t="s">
        <v>1140</v>
      </c>
      <c r="AY77" s="79" t="s">
        <v>1142</v>
      </c>
      <c r="AZ77" s="83" t="s">
        <v>1143</v>
      </c>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225</v>
      </c>
      <c r="B78" s="64" t="s">
        <v>369</v>
      </c>
      <c r="C78" s="65" t="s">
        <v>3648</v>
      </c>
      <c r="D78" s="66">
        <v>3</v>
      </c>
      <c r="E78" s="67" t="s">
        <v>132</v>
      </c>
      <c r="F78" s="68">
        <v>35</v>
      </c>
      <c r="G78" s="65"/>
      <c r="H78" s="69"/>
      <c r="I78" s="70"/>
      <c r="J78" s="70"/>
      <c r="K78" s="34" t="s">
        <v>65</v>
      </c>
      <c r="L78" s="77">
        <v>78</v>
      </c>
      <c r="M78" s="77"/>
      <c r="N78" s="72"/>
      <c r="O78" s="79" t="s">
        <v>427</v>
      </c>
      <c r="P78" s="81">
        <v>43695.196238425924</v>
      </c>
      <c r="Q78" s="79" t="s">
        <v>435</v>
      </c>
      <c r="R78" s="79" t="s">
        <v>544</v>
      </c>
      <c r="S78" s="79" t="s">
        <v>590</v>
      </c>
      <c r="T78" s="79" t="s">
        <v>616</v>
      </c>
      <c r="U78" s="79"/>
      <c r="V78" s="83" t="s">
        <v>689</v>
      </c>
      <c r="W78" s="81">
        <v>43695.196238425924</v>
      </c>
      <c r="X78" s="83" t="s">
        <v>778</v>
      </c>
      <c r="Y78" s="79"/>
      <c r="Z78" s="79"/>
      <c r="AA78" s="85" t="s">
        <v>935</v>
      </c>
      <c r="AB78" s="85" t="s">
        <v>1080</v>
      </c>
      <c r="AC78" s="79" t="b">
        <v>0</v>
      </c>
      <c r="AD78" s="79">
        <v>0</v>
      </c>
      <c r="AE78" s="85" t="s">
        <v>1092</v>
      </c>
      <c r="AF78" s="79" t="b">
        <v>0</v>
      </c>
      <c r="AG78" s="79" t="s">
        <v>1108</v>
      </c>
      <c r="AH78" s="79"/>
      <c r="AI78" s="85" t="s">
        <v>1091</v>
      </c>
      <c r="AJ78" s="79" t="b">
        <v>0</v>
      </c>
      <c r="AK78" s="79">
        <v>5</v>
      </c>
      <c r="AL78" s="85" t="s">
        <v>1091</v>
      </c>
      <c r="AM78" s="79" t="s">
        <v>1112</v>
      </c>
      <c r="AN78" s="79" t="b">
        <v>0</v>
      </c>
      <c r="AO78" s="85" t="s">
        <v>1080</v>
      </c>
      <c r="AP78" s="79" t="s">
        <v>1129</v>
      </c>
      <c r="AQ78" s="79">
        <v>0</v>
      </c>
      <c r="AR78" s="79">
        <v>0</v>
      </c>
      <c r="AS78" s="79" t="s">
        <v>1130</v>
      </c>
      <c r="AT78" s="79" t="s">
        <v>1132</v>
      </c>
      <c r="AU78" s="79" t="s">
        <v>1134</v>
      </c>
      <c r="AV78" s="79" t="s">
        <v>1136</v>
      </c>
      <c r="AW78" s="79" t="s">
        <v>1138</v>
      </c>
      <c r="AX78" s="79" t="s">
        <v>1140</v>
      </c>
      <c r="AY78" s="79" t="s">
        <v>1142</v>
      </c>
      <c r="AZ78" s="83" t="s">
        <v>1143</v>
      </c>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225</v>
      </c>
      <c r="B79" s="64" t="s">
        <v>370</v>
      </c>
      <c r="C79" s="65" t="s">
        <v>3648</v>
      </c>
      <c r="D79" s="66">
        <v>3</v>
      </c>
      <c r="E79" s="67" t="s">
        <v>132</v>
      </c>
      <c r="F79" s="68">
        <v>35</v>
      </c>
      <c r="G79" s="65"/>
      <c r="H79" s="69"/>
      <c r="I79" s="70"/>
      <c r="J79" s="70"/>
      <c r="K79" s="34" t="s">
        <v>65</v>
      </c>
      <c r="L79" s="77">
        <v>79</v>
      </c>
      <c r="M79" s="77"/>
      <c r="N79" s="72"/>
      <c r="O79" s="79" t="s">
        <v>427</v>
      </c>
      <c r="P79" s="81">
        <v>43695.196238425924</v>
      </c>
      <c r="Q79" s="79" t="s">
        <v>435</v>
      </c>
      <c r="R79" s="79" t="s">
        <v>544</v>
      </c>
      <c r="S79" s="79" t="s">
        <v>590</v>
      </c>
      <c r="T79" s="79" t="s">
        <v>616</v>
      </c>
      <c r="U79" s="79"/>
      <c r="V79" s="83" t="s">
        <v>689</v>
      </c>
      <c r="W79" s="81">
        <v>43695.196238425924</v>
      </c>
      <c r="X79" s="83" t="s">
        <v>778</v>
      </c>
      <c r="Y79" s="79"/>
      <c r="Z79" s="79"/>
      <c r="AA79" s="85" t="s">
        <v>935</v>
      </c>
      <c r="AB79" s="85" t="s">
        <v>1080</v>
      </c>
      <c r="AC79" s="79" t="b">
        <v>0</v>
      </c>
      <c r="AD79" s="79">
        <v>0</v>
      </c>
      <c r="AE79" s="85" t="s">
        <v>1092</v>
      </c>
      <c r="AF79" s="79" t="b">
        <v>0</v>
      </c>
      <c r="AG79" s="79" t="s">
        <v>1108</v>
      </c>
      <c r="AH79" s="79"/>
      <c r="AI79" s="85" t="s">
        <v>1091</v>
      </c>
      <c r="AJ79" s="79" t="b">
        <v>0</v>
      </c>
      <c r="AK79" s="79">
        <v>5</v>
      </c>
      <c r="AL79" s="85" t="s">
        <v>1091</v>
      </c>
      <c r="AM79" s="79" t="s">
        <v>1112</v>
      </c>
      <c r="AN79" s="79" t="b">
        <v>0</v>
      </c>
      <c r="AO79" s="85" t="s">
        <v>1080</v>
      </c>
      <c r="AP79" s="79" t="s">
        <v>1129</v>
      </c>
      <c r="AQ79" s="79">
        <v>0</v>
      </c>
      <c r="AR79" s="79">
        <v>0</v>
      </c>
      <c r="AS79" s="79" t="s">
        <v>1130</v>
      </c>
      <c r="AT79" s="79" t="s">
        <v>1132</v>
      </c>
      <c r="AU79" s="79" t="s">
        <v>1134</v>
      </c>
      <c r="AV79" s="79" t="s">
        <v>1136</v>
      </c>
      <c r="AW79" s="79" t="s">
        <v>1138</v>
      </c>
      <c r="AX79" s="79" t="s">
        <v>1140</v>
      </c>
      <c r="AY79" s="79" t="s">
        <v>1142</v>
      </c>
      <c r="AZ79" s="83" t="s">
        <v>1143</v>
      </c>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225</v>
      </c>
      <c r="B80" s="64" t="s">
        <v>371</v>
      </c>
      <c r="C80" s="65" t="s">
        <v>3648</v>
      </c>
      <c r="D80" s="66">
        <v>3</v>
      </c>
      <c r="E80" s="67" t="s">
        <v>132</v>
      </c>
      <c r="F80" s="68">
        <v>35</v>
      </c>
      <c r="G80" s="65"/>
      <c r="H80" s="69"/>
      <c r="I80" s="70"/>
      <c r="J80" s="70"/>
      <c r="K80" s="34" t="s">
        <v>65</v>
      </c>
      <c r="L80" s="77">
        <v>80</v>
      </c>
      <c r="M80" s="77"/>
      <c r="N80" s="72"/>
      <c r="O80" s="79" t="s">
        <v>427</v>
      </c>
      <c r="P80" s="81">
        <v>43695.196238425924</v>
      </c>
      <c r="Q80" s="79" t="s">
        <v>435</v>
      </c>
      <c r="R80" s="79" t="s">
        <v>544</v>
      </c>
      <c r="S80" s="79" t="s">
        <v>590</v>
      </c>
      <c r="T80" s="79" t="s">
        <v>616</v>
      </c>
      <c r="U80" s="79"/>
      <c r="V80" s="83" t="s">
        <v>689</v>
      </c>
      <c r="W80" s="81">
        <v>43695.196238425924</v>
      </c>
      <c r="X80" s="83" t="s">
        <v>778</v>
      </c>
      <c r="Y80" s="79"/>
      <c r="Z80" s="79"/>
      <c r="AA80" s="85" t="s">
        <v>935</v>
      </c>
      <c r="AB80" s="85" t="s">
        <v>1080</v>
      </c>
      <c r="AC80" s="79" t="b">
        <v>0</v>
      </c>
      <c r="AD80" s="79">
        <v>0</v>
      </c>
      <c r="AE80" s="85" t="s">
        <v>1092</v>
      </c>
      <c r="AF80" s="79" t="b">
        <v>0</v>
      </c>
      <c r="AG80" s="79" t="s">
        <v>1108</v>
      </c>
      <c r="AH80" s="79"/>
      <c r="AI80" s="85" t="s">
        <v>1091</v>
      </c>
      <c r="AJ80" s="79" t="b">
        <v>0</v>
      </c>
      <c r="AK80" s="79">
        <v>5</v>
      </c>
      <c r="AL80" s="85" t="s">
        <v>1091</v>
      </c>
      <c r="AM80" s="79" t="s">
        <v>1112</v>
      </c>
      <c r="AN80" s="79" t="b">
        <v>0</v>
      </c>
      <c r="AO80" s="85" t="s">
        <v>1080</v>
      </c>
      <c r="AP80" s="79" t="s">
        <v>1129</v>
      </c>
      <c r="AQ80" s="79">
        <v>0</v>
      </c>
      <c r="AR80" s="79">
        <v>0</v>
      </c>
      <c r="AS80" s="79" t="s">
        <v>1130</v>
      </c>
      <c r="AT80" s="79" t="s">
        <v>1132</v>
      </c>
      <c r="AU80" s="79" t="s">
        <v>1134</v>
      </c>
      <c r="AV80" s="79" t="s">
        <v>1136</v>
      </c>
      <c r="AW80" s="79" t="s">
        <v>1138</v>
      </c>
      <c r="AX80" s="79" t="s">
        <v>1140</v>
      </c>
      <c r="AY80" s="79" t="s">
        <v>1142</v>
      </c>
      <c r="AZ80" s="83" t="s">
        <v>1143</v>
      </c>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225</v>
      </c>
      <c r="B81" s="64" t="s">
        <v>372</v>
      </c>
      <c r="C81" s="65" t="s">
        <v>3648</v>
      </c>
      <c r="D81" s="66">
        <v>3</v>
      </c>
      <c r="E81" s="67" t="s">
        <v>132</v>
      </c>
      <c r="F81" s="68">
        <v>35</v>
      </c>
      <c r="G81" s="65"/>
      <c r="H81" s="69"/>
      <c r="I81" s="70"/>
      <c r="J81" s="70"/>
      <c r="K81" s="34" t="s">
        <v>65</v>
      </c>
      <c r="L81" s="77">
        <v>81</v>
      </c>
      <c r="M81" s="77"/>
      <c r="N81" s="72"/>
      <c r="O81" s="79" t="s">
        <v>427</v>
      </c>
      <c r="P81" s="81">
        <v>43695.196238425924</v>
      </c>
      <c r="Q81" s="79" t="s">
        <v>435</v>
      </c>
      <c r="R81" s="79" t="s">
        <v>544</v>
      </c>
      <c r="S81" s="79" t="s">
        <v>590</v>
      </c>
      <c r="T81" s="79" t="s">
        <v>616</v>
      </c>
      <c r="U81" s="79"/>
      <c r="V81" s="83" t="s">
        <v>689</v>
      </c>
      <c r="W81" s="81">
        <v>43695.196238425924</v>
      </c>
      <c r="X81" s="83" t="s">
        <v>778</v>
      </c>
      <c r="Y81" s="79"/>
      <c r="Z81" s="79"/>
      <c r="AA81" s="85" t="s">
        <v>935</v>
      </c>
      <c r="AB81" s="85" t="s">
        <v>1080</v>
      </c>
      <c r="AC81" s="79" t="b">
        <v>0</v>
      </c>
      <c r="AD81" s="79">
        <v>0</v>
      </c>
      <c r="AE81" s="85" t="s">
        <v>1092</v>
      </c>
      <c r="AF81" s="79" t="b">
        <v>0</v>
      </c>
      <c r="AG81" s="79" t="s">
        <v>1108</v>
      </c>
      <c r="AH81" s="79"/>
      <c r="AI81" s="85" t="s">
        <v>1091</v>
      </c>
      <c r="AJ81" s="79" t="b">
        <v>0</v>
      </c>
      <c r="AK81" s="79">
        <v>5</v>
      </c>
      <c r="AL81" s="85" t="s">
        <v>1091</v>
      </c>
      <c r="AM81" s="79" t="s">
        <v>1112</v>
      </c>
      <c r="AN81" s="79" t="b">
        <v>0</v>
      </c>
      <c r="AO81" s="85" t="s">
        <v>1080</v>
      </c>
      <c r="AP81" s="79" t="s">
        <v>1129</v>
      </c>
      <c r="AQ81" s="79">
        <v>0</v>
      </c>
      <c r="AR81" s="79">
        <v>0</v>
      </c>
      <c r="AS81" s="79" t="s">
        <v>1130</v>
      </c>
      <c r="AT81" s="79" t="s">
        <v>1132</v>
      </c>
      <c r="AU81" s="79" t="s">
        <v>1134</v>
      </c>
      <c r="AV81" s="79" t="s">
        <v>1136</v>
      </c>
      <c r="AW81" s="79" t="s">
        <v>1138</v>
      </c>
      <c r="AX81" s="79" t="s">
        <v>1140</v>
      </c>
      <c r="AY81" s="79" t="s">
        <v>1142</v>
      </c>
      <c r="AZ81" s="83" t="s">
        <v>1143</v>
      </c>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225</v>
      </c>
      <c r="B82" s="64" t="s">
        <v>373</v>
      </c>
      <c r="C82" s="65" t="s">
        <v>3648</v>
      </c>
      <c r="D82" s="66">
        <v>3</v>
      </c>
      <c r="E82" s="67" t="s">
        <v>132</v>
      </c>
      <c r="F82" s="68">
        <v>35</v>
      </c>
      <c r="G82" s="65"/>
      <c r="H82" s="69"/>
      <c r="I82" s="70"/>
      <c r="J82" s="70"/>
      <c r="K82" s="34" t="s">
        <v>65</v>
      </c>
      <c r="L82" s="77">
        <v>82</v>
      </c>
      <c r="M82" s="77"/>
      <c r="N82" s="72"/>
      <c r="O82" s="79" t="s">
        <v>427</v>
      </c>
      <c r="P82" s="81">
        <v>43695.196238425924</v>
      </c>
      <c r="Q82" s="79" t="s">
        <v>435</v>
      </c>
      <c r="R82" s="79" t="s">
        <v>544</v>
      </c>
      <c r="S82" s="79" t="s">
        <v>590</v>
      </c>
      <c r="T82" s="79" t="s">
        <v>616</v>
      </c>
      <c r="U82" s="79"/>
      <c r="V82" s="83" t="s">
        <v>689</v>
      </c>
      <c r="W82" s="81">
        <v>43695.196238425924</v>
      </c>
      <c r="X82" s="83" t="s">
        <v>778</v>
      </c>
      <c r="Y82" s="79"/>
      <c r="Z82" s="79"/>
      <c r="AA82" s="85" t="s">
        <v>935</v>
      </c>
      <c r="AB82" s="85" t="s">
        <v>1080</v>
      </c>
      <c r="AC82" s="79" t="b">
        <v>0</v>
      </c>
      <c r="AD82" s="79">
        <v>0</v>
      </c>
      <c r="AE82" s="85" t="s">
        <v>1092</v>
      </c>
      <c r="AF82" s="79" t="b">
        <v>0</v>
      </c>
      <c r="AG82" s="79" t="s">
        <v>1108</v>
      </c>
      <c r="AH82" s="79"/>
      <c r="AI82" s="85" t="s">
        <v>1091</v>
      </c>
      <c r="AJ82" s="79" t="b">
        <v>0</v>
      </c>
      <c r="AK82" s="79">
        <v>5</v>
      </c>
      <c r="AL82" s="85" t="s">
        <v>1091</v>
      </c>
      <c r="AM82" s="79" t="s">
        <v>1112</v>
      </c>
      <c r="AN82" s="79" t="b">
        <v>0</v>
      </c>
      <c r="AO82" s="85" t="s">
        <v>1080</v>
      </c>
      <c r="AP82" s="79" t="s">
        <v>1129</v>
      </c>
      <c r="AQ82" s="79">
        <v>0</v>
      </c>
      <c r="AR82" s="79">
        <v>0</v>
      </c>
      <c r="AS82" s="79" t="s">
        <v>1130</v>
      </c>
      <c r="AT82" s="79" t="s">
        <v>1132</v>
      </c>
      <c r="AU82" s="79" t="s">
        <v>1134</v>
      </c>
      <c r="AV82" s="79" t="s">
        <v>1136</v>
      </c>
      <c r="AW82" s="79" t="s">
        <v>1138</v>
      </c>
      <c r="AX82" s="79" t="s">
        <v>1140</v>
      </c>
      <c r="AY82" s="79" t="s">
        <v>1142</v>
      </c>
      <c r="AZ82" s="83" t="s">
        <v>1143</v>
      </c>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225</v>
      </c>
      <c r="B83" s="64" t="s">
        <v>374</v>
      </c>
      <c r="C83" s="65" t="s">
        <v>3648</v>
      </c>
      <c r="D83" s="66">
        <v>3</v>
      </c>
      <c r="E83" s="67" t="s">
        <v>132</v>
      </c>
      <c r="F83" s="68">
        <v>35</v>
      </c>
      <c r="G83" s="65"/>
      <c r="H83" s="69"/>
      <c r="I83" s="70"/>
      <c r="J83" s="70"/>
      <c r="K83" s="34" t="s">
        <v>65</v>
      </c>
      <c r="L83" s="77">
        <v>83</v>
      </c>
      <c r="M83" s="77"/>
      <c r="N83" s="72"/>
      <c r="O83" s="79" t="s">
        <v>427</v>
      </c>
      <c r="P83" s="81">
        <v>43695.196238425924</v>
      </c>
      <c r="Q83" s="79" t="s">
        <v>435</v>
      </c>
      <c r="R83" s="79" t="s">
        <v>544</v>
      </c>
      <c r="S83" s="79" t="s">
        <v>590</v>
      </c>
      <c r="T83" s="79" t="s">
        <v>616</v>
      </c>
      <c r="U83" s="79"/>
      <c r="V83" s="83" t="s">
        <v>689</v>
      </c>
      <c r="W83" s="81">
        <v>43695.196238425924</v>
      </c>
      <c r="X83" s="83" t="s">
        <v>778</v>
      </c>
      <c r="Y83" s="79"/>
      <c r="Z83" s="79"/>
      <c r="AA83" s="85" t="s">
        <v>935</v>
      </c>
      <c r="AB83" s="85" t="s">
        <v>1080</v>
      </c>
      <c r="AC83" s="79" t="b">
        <v>0</v>
      </c>
      <c r="AD83" s="79">
        <v>0</v>
      </c>
      <c r="AE83" s="85" t="s">
        <v>1092</v>
      </c>
      <c r="AF83" s="79" t="b">
        <v>0</v>
      </c>
      <c r="AG83" s="79" t="s">
        <v>1108</v>
      </c>
      <c r="AH83" s="79"/>
      <c r="AI83" s="85" t="s">
        <v>1091</v>
      </c>
      <c r="AJ83" s="79" t="b">
        <v>0</v>
      </c>
      <c r="AK83" s="79">
        <v>5</v>
      </c>
      <c r="AL83" s="85" t="s">
        <v>1091</v>
      </c>
      <c r="AM83" s="79" t="s">
        <v>1112</v>
      </c>
      <c r="AN83" s="79" t="b">
        <v>0</v>
      </c>
      <c r="AO83" s="85" t="s">
        <v>1080</v>
      </c>
      <c r="AP83" s="79" t="s">
        <v>1129</v>
      </c>
      <c r="AQ83" s="79">
        <v>0</v>
      </c>
      <c r="AR83" s="79">
        <v>0</v>
      </c>
      <c r="AS83" s="79" t="s">
        <v>1130</v>
      </c>
      <c r="AT83" s="79" t="s">
        <v>1132</v>
      </c>
      <c r="AU83" s="79" t="s">
        <v>1134</v>
      </c>
      <c r="AV83" s="79" t="s">
        <v>1136</v>
      </c>
      <c r="AW83" s="79" t="s">
        <v>1138</v>
      </c>
      <c r="AX83" s="79" t="s">
        <v>1140</v>
      </c>
      <c r="AY83" s="79" t="s">
        <v>1142</v>
      </c>
      <c r="AZ83" s="83" t="s">
        <v>1143</v>
      </c>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225</v>
      </c>
      <c r="B84" s="64" t="s">
        <v>375</v>
      </c>
      <c r="C84" s="65" t="s">
        <v>3648</v>
      </c>
      <c r="D84" s="66">
        <v>3</v>
      </c>
      <c r="E84" s="67" t="s">
        <v>132</v>
      </c>
      <c r="F84" s="68">
        <v>35</v>
      </c>
      <c r="G84" s="65"/>
      <c r="H84" s="69"/>
      <c r="I84" s="70"/>
      <c r="J84" s="70"/>
      <c r="K84" s="34" t="s">
        <v>65</v>
      </c>
      <c r="L84" s="77">
        <v>84</v>
      </c>
      <c r="M84" s="77"/>
      <c r="N84" s="72"/>
      <c r="O84" s="79" t="s">
        <v>427</v>
      </c>
      <c r="P84" s="81">
        <v>43695.196238425924</v>
      </c>
      <c r="Q84" s="79" t="s">
        <v>435</v>
      </c>
      <c r="R84" s="79" t="s">
        <v>544</v>
      </c>
      <c r="S84" s="79" t="s">
        <v>590</v>
      </c>
      <c r="T84" s="79" t="s">
        <v>616</v>
      </c>
      <c r="U84" s="79"/>
      <c r="V84" s="83" t="s">
        <v>689</v>
      </c>
      <c r="W84" s="81">
        <v>43695.196238425924</v>
      </c>
      <c r="X84" s="83" t="s">
        <v>778</v>
      </c>
      <c r="Y84" s="79"/>
      <c r="Z84" s="79"/>
      <c r="AA84" s="85" t="s">
        <v>935</v>
      </c>
      <c r="AB84" s="85" t="s">
        <v>1080</v>
      </c>
      <c r="AC84" s="79" t="b">
        <v>0</v>
      </c>
      <c r="AD84" s="79">
        <v>0</v>
      </c>
      <c r="AE84" s="85" t="s">
        <v>1092</v>
      </c>
      <c r="AF84" s="79" t="b">
        <v>0</v>
      </c>
      <c r="AG84" s="79" t="s">
        <v>1108</v>
      </c>
      <c r="AH84" s="79"/>
      <c r="AI84" s="85" t="s">
        <v>1091</v>
      </c>
      <c r="AJ84" s="79" t="b">
        <v>0</v>
      </c>
      <c r="AK84" s="79">
        <v>5</v>
      </c>
      <c r="AL84" s="85" t="s">
        <v>1091</v>
      </c>
      <c r="AM84" s="79" t="s">
        <v>1112</v>
      </c>
      <c r="AN84" s="79" t="b">
        <v>0</v>
      </c>
      <c r="AO84" s="85" t="s">
        <v>1080</v>
      </c>
      <c r="AP84" s="79" t="s">
        <v>1129</v>
      </c>
      <c r="AQ84" s="79">
        <v>0</v>
      </c>
      <c r="AR84" s="79">
        <v>0</v>
      </c>
      <c r="AS84" s="79" t="s">
        <v>1130</v>
      </c>
      <c r="AT84" s="79" t="s">
        <v>1132</v>
      </c>
      <c r="AU84" s="79" t="s">
        <v>1134</v>
      </c>
      <c r="AV84" s="79" t="s">
        <v>1136</v>
      </c>
      <c r="AW84" s="79" t="s">
        <v>1138</v>
      </c>
      <c r="AX84" s="79" t="s">
        <v>1140</v>
      </c>
      <c r="AY84" s="79" t="s">
        <v>1142</v>
      </c>
      <c r="AZ84" s="83" t="s">
        <v>1143</v>
      </c>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226</v>
      </c>
      <c r="B85" s="64" t="s">
        <v>376</v>
      </c>
      <c r="C85" s="65" t="s">
        <v>3648</v>
      </c>
      <c r="D85" s="66">
        <v>3</v>
      </c>
      <c r="E85" s="67" t="s">
        <v>132</v>
      </c>
      <c r="F85" s="68">
        <v>35</v>
      </c>
      <c r="G85" s="65"/>
      <c r="H85" s="69"/>
      <c r="I85" s="70"/>
      <c r="J85" s="70"/>
      <c r="K85" s="34" t="s">
        <v>65</v>
      </c>
      <c r="L85" s="77">
        <v>85</v>
      </c>
      <c r="M85" s="77"/>
      <c r="N85" s="72"/>
      <c r="O85" s="79" t="s">
        <v>427</v>
      </c>
      <c r="P85" s="81">
        <v>43743.66423611111</v>
      </c>
      <c r="Q85" s="79" t="s">
        <v>436</v>
      </c>
      <c r="R85" s="79" t="s">
        <v>545</v>
      </c>
      <c r="S85" s="79" t="s">
        <v>591</v>
      </c>
      <c r="T85" s="79"/>
      <c r="U85" s="79"/>
      <c r="V85" s="83" t="s">
        <v>690</v>
      </c>
      <c r="W85" s="81">
        <v>43743.66423611111</v>
      </c>
      <c r="X85" s="83" t="s">
        <v>779</v>
      </c>
      <c r="Y85" s="79"/>
      <c r="Z85" s="79"/>
      <c r="AA85" s="85" t="s">
        <v>936</v>
      </c>
      <c r="AB85" s="85" t="s">
        <v>1081</v>
      </c>
      <c r="AC85" s="79" t="b">
        <v>0</v>
      </c>
      <c r="AD85" s="79">
        <v>0</v>
      </c>
      <c r="AE85" s="85" t="s">
        <v>1093</v>
      </c>
      <c r="AF85" s="79" t="b">
        <v>0</v>
      </c>
      <c r="AG85" s="79" t="s">
        <v>1106</v>
      </c>
      <c r="AH85" s="79"/>
      <c r="AI85" s="85" t="s">
        <v>1091</v>
      </c>
      <c r="AJ85" s="79" t="b">
        <v>0</v>
      </c>
      <c r="AK85" s="79">
        <v>0</v>
      </c>
      <c r="AL85" s="85" t="s">
        <v>1091</v>
      </c>
      <c r="AM85" s="79" t="s">
        <v>1113</v>
      </c>
      <c r="AN85" s="79" t="b">
        <v>0</v>
      </c>
      <c r="AO85" s="85" t="s">
        <v>1081</v>
      </c>
      <c r="AP85" s="79" t="s">
        <v>176</v>
      </c>
      <c r="AQ85" s="79">
        <v>0</v>
      </c>
      <c r="AR85" s="79">
        <v>0</v>
      </c>
      <c r="AS85" s="79"/>
      <c r="AT85" s="79"/>
      <c r="AU85" s="79"/>
      <c r="AV85" s="79"/>
      <c r="AW85" s="79"/>
      <c r="AX85" s="79"/>
      <c r="AY85" s="79"/>
      <c r="AZ85" s="79"/>
      <c r="BA85">
        <v>1</v>
      </c>
      <c r="BB85" s="78" t="str">
        <f>REPLACE(INDEX(GroupVertices[Group],MATCH(Edges[[#This Row],[Vertex 1]],GroupVertices[Vertex],0)),1,1,"")</f>
        <v>13</v>
      </c>
      <c r="BC85" s="78" t="str">
        <f>REPLACE(INDEX(GroupVertices[Group],MATCH(Edges[[#This Row],[Vertex 2]],GroupVertices[Vertex],0)),1,1,"")</f>
        <v>13</v>
      </c>
      <c r="BD85" s="48"/>
      <c r="BE85" s="49"/>
      <c r="BF85" s="48"/>
      <c r="BG85" s="49"/>
      <c r="BH85" s="48"/>
      <c r="BI85" s="49"/>
      <c r="BJ85" s="48"/>
      <c r="BK85" s="49"/>
      <c r="BL85" s="48"/>
    </row>
    <row r="86" spans="1:64" ht="15">
      <c r="A86" s="64" t="s">
        <v>226</v>
      </c>
      <c r="B86" s="64" t="s">
        <v>377</v>
      </c>
      <c r="C86" s="65" t="s">
        <v>3648</v>
      </c>
      <c r="D86" s="66">
        <v>3</v>
      </c>
      <c r="E86" s="67" t="s">
        <v>132</v>
      </c>
      <c r="F86" s="68">
        <v>35</v>
      </c>
      <c r="G86" s="65"/>
      <c r="H86" s="69"/>
      <c r="I86" s="70"/>
      <c r="J86" s="70"/>
      <c r="K86" s="34" t="s">
        <v>65</v>
      </c>
      <c r="L86" s="77">
        <v>86</v>
      </c>
      <c r="M86" s="77"/>
      <c r="N86" s="72"/>
      <c r="O86" s="79" t="s">
        <v>427</v>
      </c>
      <c r="P86" s="81">
        <v>43743.66423611111</v>
      </c>
      <c r="Q86" s="79" t="s">
        <v>436</v>
      </c>
      <c r="R86" s="79" t="s">
        <v>545</v>
      </c>
      <c r="S86" s="79" t="s">
        <v>591</v>
      </c>
      <c r="T86" s="79"/>
      <c r="U86" s="79"/>
      <c r="V86" s="83" t="s">
        <v>690</v>
      </c>
      <c r="W86" s="81">
        <v>43743.66423611111</v>
      </c>
      <c r="X86" s="83" t="s">
        <v>779</v>
      </c>
      <c r="Y86" s="79"/>
      <c r="Z86" s="79"/>
      <c r="AA86" s="85" t="s">
        <v>936</v>
      </c>
      <c r="AB86" s="85" t="s">
        <v>1081</v>
      </c>
      <c r="AC86" s="79" t="b">
        <v>0</v>
      </c>
      <c r="AD86" s="79">
        <v>0</v>
      </c>
      <c r="AE86" s="85" t="s">
        <v>1093</v>
      </c>
      <c r="AF86" s="79" t="b">
        <v>0</v>
      </c>
      <c r="AG86" s="79" t="s">
        <v>1106</v>
      </c>
      <c r="AH86" s="79"/>
      <c r="AI86" s="85" t="s">
        <v>1091</v>
      </c>
      <c r="AJ86" s="79" t="b">
        <v>0</v>
      </c>
      <c r="AK86" s="79">
        <v>0</v>
      </c>
      <c r="AL86" s="85" t="s">
        <v>1091</v>
      </c>
      <c r="AM86" s="79" t="s">
        <v>1113</v>
      </c>
      <c r="AN86" s="79" t="b">
        <v>0</v>
      </c>
      <c r="AO86" s="85" t="s">
        <v>1081</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2</v>
      </c>
      <c r="BE86" s="49">
        <v>6.896551724137931</v>
      </c>
      <c r="BF86" s="48">
        <v>0</v>
      </c>
      <c r="BG86" s="49">
        <v>0</v>
      </c>
      <c r="BH86" s="48">
        <v>0</v>
      </c>
      <c r="BI86" s="49">
        <v>0</v>
      </c>
      <c r="BJ86" s="48">
        <v>27</v>
      </c>
      <c r="BK86" s="49">
        <v>93.10344827586206</v>
      </c>
      <c r="BL86" s="48">
        <v>29</v>
      </c>
    </row>
    <row r="87" spans="1:64" ht="15">
      <c r="A87" s="64" t="s">
        <v>226</v>
      </c>
      <c r="B87" s="64" t="s">
        <v>300</v>
      </c>
      <c r="C87" s="65" t="s">
        <v>3648</v>
      </c>
      <c r="D87" s="66">
        <v>3</v>
      </c>
      <c r="E87" s="67" t="s">
        <v>132</v>
      </c>
      <c r="F87" s="68">
        <v>35</v>
      </c>
      <c r="G87" s="65"/>
      <c r="H87" s="69"/>
      <c r="I87" s="70"/>
      <c r="J87" s="70"/>
      <c r="K87" s="34" t="s">
        <v>65</v>
      </c>
      <c r="L87" s="77">
        <v>87</v>
      </c>
      <c r="M87" s="77"/>
      <c r="N87" s="72"/>
      <c r="O87" s="79" t="s">
        <v>427</v>
      </c>
      <c r="P87" s="81">
        <v>43743.66423611111</v>
      </c>
      <c r="Q87" s="79" t="s">
        <v>436</v>
      </c>
      <c r="R87" s="79" t="s">
        <v>545</v>
      </c>
      <c r="S87" s="79" t="s">
        <v>591</v>
      </c>
      <c r="T87" s="79"/>
      <c r="U87" s="79"/>
      <c r="V87" s="83" t="s">
        <v>690</v>
      </c>
      <c r="W87" s="81">
        <v>43743.66423611111</v>
      </c>
      <c r="X87" s="83" t="s">
        <v>779</v>
      </c>
      <c r="Y87" s="79"/>
      <c r="Z87" s="79"/>
      <c r="AA87" s="85" t="s">
        <v>936</v>
      </c>
      <c r="AB87" s="85" t="s">
        <v>1081</v>
      </c>
      <c r="AC87" s="79" t="b">
        <v>0</v>
      </c>
      <c r="AD87" s="79">
        <v>0</v>
      </c>
      <c r="AE87" s="85" t="s">
        <v>1093</v>
      </c>
      <c r="AF87" s="79" t="b">
        <v>0</v>
      </c>
      <c r="AG87" s="79" t="s">
        <v>1106</v>
      </c>
      <c r="AH87" s="79"/>
      <c r="AI87" s="85" t="s">
        <v>1091</v>
      </c>
      <c r="AJ87" s="79" t="b">
        <v>0</v>
      </c>
      <c r="AK87" s="79">
        <v>0</v>
      </c>
      <c r="AL87" s="85" t="s">
        <v>1091</v>
      </c>
      <c r="AM87" s="79" t="s">
        <v>1113</v>
      </c>
      <c r="AN87" s="79" t="b">
        <v>0</v>
      </c>
      <c r="AO87" s="85" t="s">
        <v>1081</v>
      </c>
      <c r="AP87" s="79" t="s">
        <v>176</v>
      </c>
      <c r="AQ87" s="79">
        <v>0</v>
      </c>
      <c r="AR87" s="79">
        <v>0</v>
      </c>
      <c r="AS87" s="79"/>
      <c r="AT87" s="79"/>
      <c r="AU87" s="79"/>
      <c r="AV87" s="79"/>
      <c r="AW87" s="79"/>
      <c r="AX87" s="79"/>
      <c r="AY87" s="79"/>
      <c r="AZ87" s="79"/>
      <c r="BA87">
        <v>1</v>
      </c>
      <c r="BB87" s="78" t="str">
        <f>REPLACE(INDEX(GroupVertices[Group],MATCH(Edges[[#This Row],[Vertex 1]],GroupVertices[Vertex],0)),1,1,"")</f>
        <v>13</v>
      </c>
      <c r="BC87" s="78" t="str">
        <f>REPLACE(INDEX(GroupVertices[Group],MATCH(Edges[[#This Row],[Vertex 2]],GroupVertices[Vertex],0)),1,1,"")</f>
        <v>2</v>
      </c>
      <c r="BD87" s="48"/>
      <c r="BE87" s="49"/>
      <c r="BF87" s="48"/>
      <c r="BG87" s="49"/>
      <c r="BH87" s="48"/>
      <c r="BI87" s="49"/>
      <c r="BJ87" s="48"/>
      <c r="BK87" s="49"/>
      <c r="BL87" s="48"/>
    </row>
    <row r="88" spans="1:64" ht="15">
      <c r="A88" s="64" t="s">
        <v>225</v>
      </c>
      <c r="B88" s="64" t="s">
        <v>378</v>
      </c>
      <c r="C88" s="65" t="s">
        <v>3649</v>
      </c>
      <c r="D88" s="66">
        <v>6.5</v>
      </c>
      <c r="E88" s="67" t="s">
        <v>136</v>
      </c>
      <c r="F88" s="68">
        <v>23.5</v>
      </c>
      <c r="G88" s="65"/>
      <c r="H88" s="69"/>
      <c r="I88" s="70"/>
      <c r="J88" s="70"/>
      <c r="K88" s="34" t="s">
        <v>65</v>
      </c>
      <c r="L88" s="77">
        <v>88</v>
      </c>
      <c r="M88" s="77"/>
      <c r="N88" s="72"/>
      <c r="O88" s="79" t="s">
        <v>427</v>
      </c>
      <c r="P88" s="81">
        <v>43695.196238425924</v>
      </c>
      <c r="Q88" s="79" t="s">
        <v>435</v>
      </c>
      <c r="R88" s="79" t="s">
        <v>544</v>
      </c>
      <c r="S88" s="79" t="s">
        <v>590</v>
      </c>
      <c r="T88" s="79" t="s">
        <v>616</v>
      </c>
      <c r="U88" s="79"/>
      <c r="V88" s="83" t="s">
        <v>689</v>
      </c>
      <c r="W88" s="81">
        <v>43695.196238425924</v>
      </c>
      <c r="X88" s="83" t="s">
        <v>778</v>
      </c>
      <c r="Y88" s="79"/>
      <c r="Z88" s="79"/>
      <c r="AA88" s="85" t="s">
        <v>935</v>
      </c>
      <c r="AB88" s="85" t="s">
        <v>1080</v>
      </c>
      <c r="AC88" s="79" t="b">
        <v>0</v>
      </c>
      <c r="AD88" s="79">
        <v>0</v>
      </c>
      <c r="AE88" s="85" t="s">
        <v>1092</v>
      </c>
      <c r="AF88" s="79" t="b">
        <v>0</v>
      </c>
      <c r="AG88" s="79" t="s">
        <v>1108</v>
      </c>
      <c r="AH88" s="79"/>
      <c r="AI88" s="85" t="s">
        <v>1091</v>
      </c>
      <c r="AJ88" s="79" t="b">
        <v>0</v>
      </c>
      <c r="AK88" s="79">
        <v>5</v>
      </c>
      <c r="AL88" s="85" t="s">
        <v>1091</v>
      </c>
      <c r="AM88" s="79" t="s">
        <v>1112</v>
      </c>
      <c r="AN88" s="79" t="b">
        <v>0</v>
      </c>
      <c r="AO88" s="85" t="s">
        <v>1080</v>
      </c>
      <c r="AP88" s="79" t="s">
        <v>1129</v>
      </c>
      <c r="AQ88" s="79">
        <v>0</v>
      </c>
      <c r="AR88" s="79">
        <v>0</v>
      </c>
      <c r="AS88" s="79" t="s">
        <v>1130</v>
      </c>
      <c r="AT88" s="79" t="s">
        <v>1132</v>
      </c>
      <c r="AU88" s="79" t="s">
        <v>1134</v>
      </c>
      <c r="AV88" s="79" t="s">
        <v>1136</v>
      </c>
      <c r="AW88" s="79" t="s">
        <v>1138</v>
      </c>
      <c r="AX88" s="79" t="s">
        <v>1140</v>
      </c>
      <c r="AY88" s="79" t="s">
        <v>1142</v>
      </c>
      <c r="AZ88" s="83" t="s">
        <v>1143</v>
      </c>
      <c r="BA88">
        <v>2</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225</v>
      </c>
      <c r="B89" s="64" t="s">
        <v>378</v>
      </c>
      <c r="C89" s="65" t="s">
        <v>3649</v>
      </c>
      <c r="D89" s="66">
        <v>6.5</v>
      </c>
      <c r="E89" s="67" t="s">
        <v>136</v>
      </c>
      <c r="F89" s="68">
        <v>23.5</v>
      </c>
      <c r="G89" s="65"/>
      <c r="H89" s="69"/>
      <c r="I89" s="70"/>
      <c r="J89" s="70"/>
      <c r="K89" s="34" t="s">
        <v>65</v>
      </c>
      <c r="L89" s="77">
        <v>89</v>
      </c>
      <c r="M89" s="77"/>
      <c r="N89" s="72"/>
      <c r="O89" s="79" t="s">
        <v>427</v>
      </c>
      <c r="P89" s="81">
        <v>43743.65550925926</v>
      </c>
      <c r="Q89" s="79" t="s">
        <v>437</v>
      </c>
      <c r="R89" s="79"/>
      <c r="S89" s="79"/>
      <c r="T89" s="79"/>
      <c r="U89" s="79"/>
      <c r="V89" s="83" t="s">
        <v>689</v>
      </c>
      <c r="W89" s="81">
        <v>43743.65550925926</v>
      </c>
      <c r="X89" s="83" t="s">
        <v>780</v>
      </c>
      <c r="Y89" s="79"/>
      <c r="Z89" s="79"/>
      <c r="AA89" s="85" t="s">
        <v>937</v>
      </c>
      <c r="AB89" s="79"/>
      <c r="AC89" s="79" t="b">
        <v>0</v>
      </c>
      <c r="AD89" s="79">
        <v>0</v>
      </c>
      <c r="AE89" s="85" t="s">
        <v>1091</v>
      </c>
      <c r="AF89" s="79" t="b">
        <v>0</v>
      </c>
      <c r="AG89" s="79" t="s">
        <v>1108</v>
      </c>
      <c r="AH89" s="79"/>
      <c r="AI89" s="85" t="s">
        <v>1091</v>
      </c>
      <c r="AJ89" s="79" t="b">
        <v>0</v>
      </c>
      <c r="AK89" s="79">
        <v>5</v>
      </c>
      <c r="AL89" s="85" t="s">
        <v>935</v>
      </c>
      <c r="AM89" s="79" t="s">
        <v>1112</v>
      </c>
      <c r="AN89" s="79" t="b">
        <v>0</v>
      </c>
      <c r="AO89" s="85" t="s">
        <v>935</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227</v>
      </c>
      <c r="B90" s="64" t="s">
        <v>378</v>
      </c>
      <c r="C90" s="65" t="s">
        <v>3648</v>
      </c>
      <c r="D90" s="66">
        <v>3</v>
      </c>
      <c r="E90" s="67" t="s">
        <v>132</v>
      </c>
      <c r="F90" s="68">
        <v>35</v>
      </c>
      <c r="G90" s="65"/>
      <c r="H90" s="69"/>
      <c r="I90" s="70"/>
      <c r="J90" s="70"/>
      <c r="K90" s="34" t="s">
        <v>65</v>
      </c>
      <c r="L90" s="77">
        <v>90</v>
      </c>
      <c r="M90" s="77"/>
      <c r="N90" s="72"/>
      <c r="O90" s="79" t="s">
        <v>427</v>
      </c>
      <c r="P90" s="81">
        <v>43743.666712962964</v>
      </c>
      <c r="Q90" s="79" t="s">
        <v>437</v>
      </c>
      <c r="R90" s="79"/>
      <c r="S90" s="79"/>
      <c r="T90" s="79"/>
      <c r="U90" s="79"/>
      <c r="V90" s="83" t="s">
        <v>691</v>
      </c>
      <c r="W90" s="81">
        <v>43743.666712962964</v>
      </c>
      <c r="X90" s="83" t="s">
        <v>781</v>
      </c>
      <c r="Y90" s="79"/>
      <c r="Z90" s="79"/>
      <c r="AA90" s="85" t="s">
        <v>938</v>
      </c>
      <c r="AB90" s="79"/>
      <c r="AC90" s="79" t="b">
        <v>0</v>
      </c>
      <c r="AD90" s="79">
        <v>0</v>
      </c>
      <c r="AE90" s="85" t="s">
        <v>1091</v>
      </c>
      <c r="AF90" s="79" t="b">
        <v>0</v>
      </c>
      <c r="AG90" s="79" t="s">
        <v>1108</v>
      </c>
      <c r="AH90" s="79"/>
      <c r="AI90" s="85" t="s">
        <v>1091</v>
      </c>
      <c r="AJ90" s="79" t="b">
        <v>0</v>
      </c>
      <c r="AK90" s="79">
        <v>5</v>
      </c>
      <c r="AL90" s="85" t="s">
        <v>935</v>
      </c>
      <c r="AM90" s="79" t="s">
        <v>1117</v>
      </c>
      <c r="AN90" s="79" t="b">
        <v>0</v>
      </c>
      <c r="AO90" s="85" t="s">
        <v>935</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225</v>
      </c>
      <c r="B91" s="64" t="s">
        <v>379</v>
      </c>
      <c r="C91" s="65" t="s">
        <v>3649</v>
      </c>
      <c r="D91" s="66">
        <v>6.5</v>
      </c>
      <c r="E91" s="67" t="s">
        <v>136</v>
      </c>
      <c r="F91" s="68">
        <v>23.5</v>
      </c>
      <c r="G91" s="65"/>
      <c r="H91" s="69"/>
      <c r="I91" s="70"/>
      <c r="J91" s="70"/>
      <c r="K91" s="34" t="s">
        <v>65</v>
      </c>
      <c r="L91" s="77">
        <v>91</v>
      </c>
      <c r="M91" s="77"/>
      <c r="N91" s="72"/>
      <c r="O91" s="79" t="s">
        <v>427</v>
      </c>
      <c r="P91" s="81">
        <v>43695.196238425924</v>
      </c>
      <c r="Q91" s="79" t="s">
        <v>435</v>
      </c>
      <c r="R91" s="79" t="s">
        <v>544</v>
      </c>
      <c r="S91" s="79" t="s">
        <v>590</v>
      </c>
      <c r="T91" s="79" t="s">
        <v>616</v>
      </c>
      <c r="U91" s="79"/>
      <c r="V91" s="83" t="s">
        <v>689</v>
      </c>
      <c r="W91" s="81">
        <v>43695.196238425924</v>
      </c>
      <c r="X91" s="83" t="s">
        <v>778</v>
      </c>
      <c r="Y91" s="79"/>
      <c r="Z91" s="79"/>
      <c r="AA91" s="85" t="s">
        <v>935</v>
      </c>
      <c r="AB91" s="85" t="s">
        <v>1080</v>
      </c>
      <c r="AC91" s="79" t="b">
        <v>0</v>
      </c>
      <c r="AD91" s="79">
        <v>0</v>
      </c>
      <c r="AE91" s="85" t="s">
        <v>1092</v>
      </c>
      <c r="AF91" s="79" t="b">
        <v>0</v>
      </c>
      <c r="AG91" s="79" t="s">
        <v>1108</v>
      </c>
      <c r="AH91" s="79"/>
      <c r="AI91" s="85" t="s">
        <v>1091</v>
      </c>
      <c r="AJ91" s="79" t="b">
        <v>0</v>
      </c>
      <c r="AK91" s="79">
        <v>5</v>
      </c>
      <c r="AL91" s="85" t="s">
        <v>1091</v>
      </c>
      <c r="AM91" s="79" t="s">
        <v>1112</v>
      </c>
      <c r="AN91" s="79" t="b">
        <v>0</v>
      </c>
      <c r="AO91" s="85" t="s">
        <v>1080</v>
      </c>
      <c r="AP91" s="79" t="s">
        <v>1129</v>
      </c>
      <c r="AQ91" s="79">
        <v>0</v>
      </c>
      <c r="AR91" s="79">
        <v>0</v>
      </c>
      <c r="AS91" s="79" t="s">
        <v>1130</v>
      </c>
      <c r="AT91" s="79" t="s">
        <v>1132</v>
      </c>
      <c r="AU91" s="79" t="s">
        <v>1134</v>
      </c>
      <c r="AV91" s="79" t="s">
        <v>1136</v>
      </c>
      <c r="AW91" s="79" t="s">
        <v>1138</v>
      </c>
      <c r="AX91" s="79" t="s">
        <v>1140</v>
      </c>
      <c r="AY91" s="79" t="s">
        <v>1142</v>
      </c>
      <c r="AZ91" s="83" t="s">
        <v>1143</v>
      </c>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225</v>
      </c>
      <c r="B92" s="64" t="s">
        <v>379</v>
      </c>
      <c r="C92" s="65" t="s">
        <v>3649</v>
      </c>
      <c r="D92" s="66">
        <v>6.5</v>
      </c>
      <c r="E92" s="67" t="s">
        <v>136</v>
      </c>
      <c r="F92" s="68">
        <v>23.5</v>
      </c>
      <c r="G92" s="65"/>
      <c r="H92" s="69"/>
      <c r="I92" s="70"/>
      <c r="J92" s="70"/>
      <c r="K92" s="34" t="s">
        <v>65</v>
      </c>
      <c r="L92" s="77">
        <v>92</v>
      </c>
      <c r="M92" s="77"/>
      <c r="N92" s="72"/>
      <c r="O92" s="79" t="s">
        <v>427</v>
      </c>
      <c r="P92" s="81">
        <v>43743.65550925926</v>
      </c>
      <c r="Q92" s="79" t="s">
        <v>437</v>
      </c>
      <c r="R92" s="79"/>
      <c r="S92" s="79"/>
      <c r="T92" s="79"/>
      <c r="U92" s="79"/>
      <c r="V92" s="83" t="s">
        <v>689</v>
      </c>
      <c r="W92" s="81">
        <v>43743.65550925926</v>
      </c>
      <c r="X92" s="83" t="s">
        <v>780</v>
      </c>
      <c r="Y92" s="79"/>
      <c r="Z92" s="79"/>
      <c r="AA92" s="85" t="s">
        <v>937</v>
      </c>
      <c r="AB92" s="79"/>
      <c r="AC92" s="79" t="b">
        <v>0</v>
      </c>
      <c r="AD92" s="79">
        <v>0</v>
      </c>
      <c r="AE92" s="85" t="s">
        <v>1091</v>
      </c>
      <c r="AF92" s="79" t="b">
        <v>0</v>
      </c>
      <c r="AG92" s="79" t="s">
        <v>1108</v>
      </c>
      <c r="AH92" s="79"/>
      <c r="AI92" s="85" t="s">
        <v>1091</v>
      </c>
      <c r="AJ92" s="79" t="b">
        <v>0</v>
      </c>
      <c r="AK92" s="79">
        <v>5</v>
      </c>
      <c r="AL92" s="85" t="s">
        <v>935</v>
      </c>
      <c r="AM92" s="79" t="s">
        <v>1112</v>
      </c>
      <c r="AN92" s="79" t="b">
        <v>0</v>
      </c>
      <c r="AO92" s="85" t="s">
        <v>935</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227</v>
      </c>
      <c r="B93" s="64" t="s">
        <v>379</v>
      </c>
      <c r="C93" s="65" t="s">
        <v>3648</v>
      </c>
      <c r="D93" s="66">
        <v>3</v>
      </c>
      <c r="E93" s="67" t="s">
        <v>132</v>
      </c>
      <c r="F93" s="68">
        <v>35</v>
      </c>
      <c r="G93" s="65"/>
      <c r="H93" s="69"/>
      <c r="I93" s="70"/>
      <c r="J93" s="70"/>
      <c r="K93" s="34" t="s">
        <v>65</v>
      </c>
      <c r="L93" s="77">
        <v>93</v>
      </c>
      <c r="M93" s="77"/>
      <c r="N93" s="72"/>
      <c r="O93" s="79" t="s">
        <v>427</v>
      </c>
      <c r="P93" s="81">
        <v>43743.666712962964</v>
      </c>
      <c r="Q93" s="79" t="s">
        <v>437</v>
      </c>
      <c r="R93" s="79"/>
      <c r="S93" s="79"/>
      <c r="T93" s="79"/>
      <c r="U93" s="79"/>
      <c r="V93" s="83" t="s">
        <v>691</v>
      </c>
      <c r="W93" s="81">
        <v>43743.666712962964</v>
      </c>
      <c r="X93" s="83" t="s">
        <v>781</v>
      </c>
      <c r="Y93" s="79"/>
      <c r="Z93" s="79"/>
      <c r="AA93" s="85" t="s">
        <v>938</v>
      </c>
      <c r="AB93" s="79"/>
      <c r="AC93" s="79" t="b">
        <v>0</v>
      </c>
      <c r="AD93" s="79">
        <v>0</v>
      </c>
      <c r="AE93" s="85" t="s">
        <v>1091</v>
      </c>
      <c r="AF93" s="79" t="b">
        <v>0</v>
      </c>
      <c r="AG93" s="79" t="s">
        <v>1108</v>
      </c>
      <c r="AH93" s="79"/>
      <c r="AI93" s="85" t="s">
        <v>1091</v>
      </c>
      <c r="AJ93" s="79" t="b">
        <v>0</v>
      </c>
      <c r="AK93" s="79">
        <v>5</v>
      </c>
      <c r="AL93" s="85" t="s">
        <v>935</v>
      </c>
      <c r="AM93" s="79" t="s">
        <v>1117</v>
      </c>
      <c r="AN93" s="79" t="b">
        <v>0</v>
      </c>
      <c r="AO93" s="85" t="s">
        <v>935</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225</v>
      </c>
      <c r="B94" s="64" t="s">
        <v>380</v>
      </c>
      <c r="C94" s="65" t="s">
        <v>3649</v>
      </c>
      <c r="D94" s="66">
        <v>6.5</v>
      </c>
      <c r="E94" s="67" t="s">
        <v>136</v>
      </c>
      <c r="F94" s="68">
        <v>23.5</v>
      </c>
      <c r="G94" s="65"/>
      <c r="H94" s="69"/>
      <c r="I94" s="70"/>
      <c r="J94" s="70"/>
      <c r="K94" s="34" t="s">
        <v>65</v>
      </c>
      <c r="L94" s="77">
        <v>94</v>
      </c>
      <c r="M94" s="77"/>
      <c r="N94" s="72"/>
      <c r="O94" s="79" t="s">
        <v>427</v>
      </c>
      <c r="P94" s="81">
        <v>43695.196238425924</v>
      </c>
      <c r="Q94" s="79" t="s">
        <v>435</v>
      </c>
      <c r="R94" s="79" t="s">
        <v>544</v>
      </c>
      <c r="S94" s="79" t="s">
        <v>590</v>
      </c>
      <c r="T94" s="79" t="s">
        <v>616</v>
      </c>
      <c r="U94" s="79"/>
      <c r="V94" s="83" t="s">
        <v>689</v>
      </c>
      <c r="W94" s="81">
        <v>43695.196238425924</v>
      </c>
      <c r="X94" s="83" t="s">
        <v>778</v>
      </c>
      <c r="Y94" s="79"/>
      <c r="Z94" s="79"/>
      <c r="AA94" s="85" t="s">
        <v>935</v>
      </c>
      <c r="AB94" s="85" t="s">
        <v>1080</v>
      </c>
      <c r="AC94" s="79" t="b">
        <v>0</v>
      </c>
      <c r="AD94" s="79">
        <v>0</v>
      </c>
      <c r="AE94" s="85" t="s">
        <v>1092</v>
      </c>
      <c r="AF94" s="79" t="b">
        <v>0</v>
      </c>
      <c r="AG94" s="79" t="s">
        <v>1108</v>
      </c>
      <c r="AH94" s="79"/>
      <c r="AI94" s="85" t="s">
        <v>1091</v>
      </c>
      <c r="AJ94" s="79" t="b">
        <v>0</v>
      </c>
      <c r="AK94" s="79">
        <v>5</v>
      </c>
      <c r="AL94" s="85" t="s">
        <v>1091</v>
      </c>
      <c r="AM94" s="79" t="s">
        <v>1112</v>
      </c>
      <c r="AN94" s="79" t="b">
        <v>0</v>
      </c>
      <c r="AO94" s="85" t="s">
        <v>1080</v>
      </c>
      <c r="AP94" s="79" t="s">
        <v>1129</v>
      </c>
      <c r="AQ94" s="79">
        <v>0</v>
      </c>
      <c r="AR94" s="79">
        <v>0</v>
      </c>
      <c r="AS94" s="79" t="s">
        <v>1130</v>
      </c>
      <c r="AT94" s="79" t="s">
        <v>1132</v>
      </c>
      <c r="AU94" s="79" t="s">
        <v>1134</v>
      </c>
      <c r="AV94" s="79" t="s">
        <v>1136</v>
      </c>
      <c r="AW94" s="79" t="s">
        <v>1138</v>
      </c>
      <c r="AX94" s="79" t="s">
        <v>1140</v>
      </c>
      <c r="AY94" s="79" t="s">
        <v>1142</v>
      </c>
      <c r="AZ94" s="83" t="s">
        <v>1143</v>
      </c>
      <c r="BA94">
        <v>2</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225</v>
      </c>
      <c r="B95" s="64" t="s">
        <v>380</v>
      </c>
      <c r="C95" s="65" t="s">
        <v>3649</v>
      </c>
      <c r="D95" s="66">
        <v>6.5</v>
      </c>
      <c r="E95" s="67" t="s">
        <v>136</v>
      </c>
      <c r="F95" s="68">
        <v>23.5</v>
      </c>
      <c r="G95" s="65"/>
      <c r="H95" s="69"/>
      <c r="I95" s="70"/>
      <c r="J95" s="70"/>
      <c r="K95" s="34" t="s">
        <v>65</v>
      </c>
      <c r="L95" s="77">
        <v>95</v>
      </c>
      <c r="M95" s="77"/>
      <c r="N95" s="72"/>
      <c r="O95" s="79" t="s">
        <v>427</v>
      </c>
      <c r="P95" s="81">
        <v>43743.65550925926</v>
      </c>
      <c r="Q95" s="79" t="s">
        <v>437</v>
      </c>
      <c r="R95" s="79"/>
      <c r="S95" s="79"/>
      <c r="T95" s="79"/>
      <c r="U95" s="79"/>
      <c r="V95" s="83" t="s">
        <v>689</v>
      </c>
      <c r="W95" s="81">
        <v>43743.65550925926</v>
      </c>
      <c r="X95" s="83" t="s">
        <v>780</v>
      </c>
      <c r="Y95" s="79"/>
      <c r="Z95" s="79"/>
      <c r="AA95" s="85" t="s">
        <v>937</v>
      </c>
      <c r="AB95" s="79"/>
      <c r="AC95" s="79" t="b">
        <v>0</v>
      </c>
      <c r="AD95" s="79">
        <v>0</v>
      </c>
      <c r="AE95" s="85" t="s">
        <v>1091</v>
      </c>
      <c r="AF95" s="79" t="b">
        <v>0</v>
      </c>
      <c r="AG95" s="79" t="s">
        <v>1108</v>
      </c>
      <c r="AH95" s="79"/>
      <c r="AI95" s="85" t="s">
        <v>1091</v>
      </c>
      <c r="AJ95" s="79" t="b">
        <v>0</v>
      </c>
      <c r="AK95" s="79">
        <v>5</v>
      </c>
      <c r="AL95" s="85" t="s">
        <v>935</v>
      </c>
      <c r="AM95" s="79" t="s">
        <v>1112</v>
      </c>
      <c r="AN95" s="79" t="b">
        <v>0</v>
      </c>
      <c r="AO95" s="85" t="s">
        <v>935</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227</v>
      </c>
      <c r="B96" s="64" t="s">
        <v>380</v>
      </c>
      <c r="C96" s="65" t="s">
        <v>3648</v>
      </c>
      <c r="D96" s="66">
        <v>3</v>
      </c>
      <c r="E96" s="67" t="s">
        <v>132</v>
      </c>
      <c r="F96" s="68">
        <v>35</v>
      </c>
      <c r="G96" s="65"/>
      <c r="H96" s="69"/>
      <c r="I96" s="70"/>
      <c r="J96" s="70"/>
      <c r="K96" s="34" t="s">
        <v>65</v>
      </c>
      <c r="L96" s="77">
        <v>96</v>
      </c>
      <c r="M96" s="77"/>
      <c r="N96" s="72"/>
      <c r="O96" s="79" t="s">
        <v>427</v>
      </c>
      <c r="P96" s="81">
        <v>43743.666712962964</v>
      </c>
      <c r="Q96" s="79" t="s">
        <v>437</v>
      </c>
      <c r="R96" s="79"/>
      <c r="S96" s="79"/>
      <c r="T96" s="79"/>
      <c r="U96" s="79"/>
      <c r="V96" s="83" t="s">
        <v>691</v>
      </c>
      <c r="W96" s="81">
        <v>43743.666712962964</v>
      </c>
      <c r="X96" s="83" t="s">
        <v>781</v>
      </c>
      <c r="Y96" s="79"/>
      <c r="Z96" s="79"/>
      <c r="AA96" s="85" t="s">
        <v>938</v>
      </c>
      <c r="AB96" s="79"/>
      <c r="AC96" s="79" t="b">
        <v>0</v>
      </c>
      <c r="AD96" s="79">
        <v>0</v>
      </c>
      <c r="AE96" s="85" t="s">
        <v>1091</v>
      </c>
      <c r="AF96" s="79" t="b">
        <v>0</v>
      </c>
      <c r="AG96" s="79" t="s">
        <v>1108</v>
      </c>
      <c r="AH96" s="79"/>
      <c r="AI96" s="85" t="s">
        <v>1091</v>
      </c>
      <c r="AJ96" s="79" t="b">
        <v>0</v>
      </c>
      <c r="AK96" s="79">
        <v>5</v>
      </c>
      <c r="AL96" s="85" t="s">
        <v>935</v>
      </c>
      <c r="AM96" s="79" t="s">
        <v>1117</v>
      </c>
      <c r="AN96" s="79" t="b">
        <v>0</v>
      </c>
      <c r="AO96" s="85" t="s">
        <v>935</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225</v>
      </c>
      <c r="B97" s="64" t="s">
        <v>381</v>
      </c>
      <c r="C97" s="65" t="s">
        <v>3649</v>
      </c>
      <c r="D97" s="66">
        <v>6.5</v>
      </c>
      <c r="E97" s="67" t="s">
        <v>136</v>
      </c>
      <c r="F97" s="68">
        <v>23.5</v>
      </c>
      <c r="G97" s="65"/>
      <c r="H97" s="69"/>
      <c r="I97" s="70"/>
      <c r="J97" s="70"/>
      <c r="K97" s="34" t="s">
        <v>65</v>
      </c>
      <c r="L97" s="77">
        <v>97</v>
      </c>
      <c r="M97" s="77"/>
      <c r="N97" s="72"/>
      <c r="O97" s="79" t="s">
        <v>427</v>
      </c>
      <c r="P97" s="81">
        <v>43695.196238425924</v>
      </c>
      <c r="Q97" s="79" t="s">
        <v>435</v>
      </c>
      <c r="R97" s="79" t="s">
        <v>544</v>
      </c>
      <c r="S97" s="79" t="s">
        <v>590</v>
      </c>
      <c r="T97" s="79" t="s">
        <v>616</v>
      </c>
      <c r="U97" s="79"/>
      <c r="V97" s="83" t="s">
        <v>689</v>
      </c>
      <c r="W97" s="81">
        <v>43695.196238425924</v>
      </c>
      <c r="X97" s="83" t="s">
        <v>778</v>
      </c>
      <c r="Y97" s="79"/>
      <c r="Z97" s="79"/>
      <c r="AA97" s="85" t="s">
        <v>935</v>
      </c>
      <c r="AB97" s="85" t="s">
        <v>1080</v>
      </c>
      <c r="AC97" s="79" t="b">
        <v>0</v>
      </c>
      <c r="AD97" s="79">
        <v>0</v>
      </c>
      <c r="AE97" s="85" t="s">
        <v>1092</v>
      </c>
      <c r="AF97" s="79" t="b">
        <v>0</v>
      </c>
      <c r="AG97" s="79" t="s">
        <v>1108</v>
      </c>
      <c r="AH97" s="79"/>
      <c r="AI97" s="85" t="s">
        <v>1091</v>
      </c>
      <c r="AJ97" s="79" t="b">
        <v>0</v>
      </c>
      <c r="AK97" s="79">
        <v>5</v>
      </c>
      <c r="AL97" s="85" t="s">
        <v>1091</v>
      </c>
      <c r="AM97" s="79" t="s">
        <v>1112</v>
      </c>
      <c r="AN97" s="79" t="b">
        <v>0</v>
      </c>
      <c r="AO97" s="85" t="s">
        <v>1080</v>
      </c>
      <c r="AP97" s="79" t="s">
        <v>1129</v>
      </c>
      <c r="AQ97" s="79">
        <v>0</v>
      </c>
      <c r="AR97" s="79">
        <v>0</v>
      </c>
      <c r="AS97" s="79" t="s">
        <v>1130</v>
      </c>
      <c r="AT97" s="79" t="s">
        <v>1132</v>
      </c>
      <c r="AU97" s="79" t="s">
        <v>1134</v>
      </c>
      <c r="AV97" s="79" t="s">
        <v>1136</v>
      </c>
      <c r="AW97" s="79" t="s">
        <v>1138</v>
      </c>
      <c r="AX97" s="79" t="s">
        <v>1140</v>
      </c>
      <c r="AY97" s="79" t="s">
        <v>1142</v>
      </c>
      <c r="AZ97" s="83" t="s">
        <v>1143</v>
      </c>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225</v>
      </c>
      <c r="B98" s="64" t="s">
        <v>381</v>
      </c>
      <c r="C98" s="65" t="s">
        <v>3649</v>
      </c>
      <c r="D98" s="66">
        <v>6.5</v>
      </c>
      <c r="E98" s="67" t="s">
        <v>136</v>
      </c>
      <c r="F98" s="68">
        <v>23.5</v>
      </c>
      <c r="G98" s="65"/>
      <c r="H98" s="69"/>
      <c r="I98" s="70"/>
      <c r="J98" s="70"/>
      <c r="K98" s="34" t="s">
        <v>65</v>
      </c>
      <c r="L98" s="77">
        <v>98</v>
      </c>
      <c r="M98" s="77"/>
      <c r="N98" s="72"/>
      <c r="O98" s="79" t="s">
        <v>427</v>
      </c>
      <c r="P98" s="81">
        <v>43743.65550925926</v>
      </c>
      <c r="Q98" s="79" t="s">
        <v>437</v>
      </c>
      <c r="R98" s="79"/>
      <c r="S98" s="79"/>
      <c r="T98" s="79"/>
      <c r="U98" s="79"/>
      <c r="V98" s="83" t="s">
        <v>689</v>
      </c>
      <c r="W98" s="81">
        <v>43743.65550925926</v>
      </c>
      <c r="X98" s="83" t="s">
        <v>780</v>
      </c>
      <c r="Y98" s="79"/>
      <c r="Z98" s="79"/>
      <c r="AA98" s="85" t="s">
        <v>937</v>
      </c>
      <c r="AB98" s="79"/>
      <c r="AC98" s="79" t="b">
        <v>0</v>
      </c>
      <c r="AD98" s="79">
        <v>0</v>
      </c>
      <c r="AE98" s="85" t="s">
        <v>1091</v>
      </c>
      <c r="AF98" s="79" t="b">
        <v>0</v>
      </c>
      <c r="AG98" s="79" t="s">
        <v>1108</v>
      </c>
      <c r="AH98" s="79"/>
      <c r="AI98" s="85" t="s">
        <v>1091</v>
      </c>
      <c r="AJ98" s="79" t="b">
        <v>0</v>
      </c>
      <c r="AK98" s="79">
        <v>5</v>
      </c>
      <c r="AL98" s="85" t="s">
        <v>935</v>
      </c>
      <c r="AM98" s="79" t="s">
        <v>1112</v>
      </c>
      <c r="AN98" s="79" t="b">
        <v>0</v>
      </c>
      <c r="AO98" s="85" t="s">
        <v>935</v>
      </c>
      <c r="AP98" s="79" t="s">
        <v>176</v>
      </c>
      <c r="AQ98" s="79">
        <v>0</v>
      </c>
      <c r="AR98" s="79">
        <v>0</v>
      </c>
      <c r="AS98" s="79"/>
      <c r="AT98" s="79"/>
      <c r="AU98" s="79"/>
      <c r="AV98" s="79"/>
      <c r="AW98" s="79"/>
      <c r="AX98" s="79"/>
      <c r="AY98" s="79"/>
      <c r="AZ98" s="79"/>
      <c r="BA98">
        <v>2</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227</v>
      </c>
      <c r="B99" s="64" t="s">
        <v>381</v>
      </c>
      <c r="C99" s="65" t="s">
        <v>3648</v>
      </c>
      <c r="D99" s="66">
        <v>3</v>
      </c>
      <c r="E99" s="67" t="s">
        <v>132</v>
      </c>
      <c r="F99" s="68">
        <v>35</v>
      </c>
      <c r="G99" s="65"/>
      <c r="H99" s="69"/>
      <c r="I99" s="70"/>
      <c r="J99" s="70"/>
      <c r="K99" s="34" t="s">
        <v>65</v>
      </c>
      <c r="L99" s="77">
        <v>99</v>
      </c>
      <c r="M99" s="77"/>
      <c r="N99" s="72"/>
      <c r="O99" s="79" t="s">
        <v>427</v>
      </c>
      <c r="P99" s="81">
        <v>43743.666712962964</v>
      </c>
      <c r="Q99" s="79" t="s">
        <v>437</v>
      </c>
      <c r="R99" s="79"/>
      <c r="S99" s="79"/>
      <c r="T99" s="79"/>
      <c r="U99" s="79"/>
      <c r="V99" s="83" t="s">
        <v>691</v>
      </c>
      <c r="W99" s="81">
        <v>43743.666712962964</v>
      </c>
      <c r="X99" s="83" t="s">
        <v>781</v>
      </c>
      <c r="Y99" s="79"/>
      <c r="Z99" s="79"/>
      <c r="AA99" s="85" t="s">
        <v>938</v>
      </c>
      <c r="AB99" s="79"/>
      <c r="AC99" s="79" t="b">
        <v>0</v>
      </c>
      <c r="AD99" s="79">
        <v>0</v>
      </c>
      <c r="AE99" s="85" t="s">
        <v>1091</v>
      </c>
      <c r="AF99" s="79" t="b">
        <v>0</v>
      </c>
      <c r="AG99" s="79" t="s">
        <v>1108</v>
      </c>
      <c r="AH99" s="79"/>
      <c r="AI99" s="85" t="s">
        <v>1091</v>
      </c>
      <c r="AJ99" s="79" t="b">
        <v>0</v>
      </c>
      <c r="AK99" s="79">
        <v>5</v>
      </c>
      <c r="AL99" s="85" t="s">
        <v>935</v>
      </c>
      <c r="AM99" s="79" t="s">
        <v>1117</v>
      </c>
      <c r="AN99" s="79" t="b">
        <v>0</v>
      </c>
      <c r="AO99" s="85" t="s">
        <v>935</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225</v>
      </c>
      <c r="B100" s="64" t="s">
        <v>382</v>
      </c>
      <c r="C100" s="65" t="s">
        <v>3649</v>
      </c>
      <c r="D100" s="66">
        <v>6.5</v>
      </c>
      <c r="E100" s="67" t="s">
        <v>136</v>
      </c>
      <c r="F100" s="68">
        <v>23.5</v>
      </c>
      <c r="G100" s="65"/>
      <c r="H100" s="69"/>
      <c r="I100" s="70"/>
      <c r="J100" s="70"/>
      <c r="K100" s="34" t="s">
        <v>65</v>
      </c>
      <c r="L100" s="77">
        <v>100</v>
      </c>
      <c r="M100" s="77"/>
      <c r="N100" s="72"/>
      <c r="O100" s="79" t="s">
        <v>427</v>
      </c>
      <c r="P100" s="81">
        <v>43695.196238425924</v>
      </c>
      <c r="Q100" s="79" t="s">
        <v>435</v>
      </c>
      <c r="R100" s="79" t="s">
        <v>544</v>
      </c>
      <c r="S100" s="79" t="s">
        <v>590</v>
      </c>
      <c r="T100" s="79" t="s">
        <v>616</v>
      </c>
      <c r="U100" s="79"/>
      <c r="V100" s="83" t="s">
        <v>689</v>
      </c>
      <c r="W100" s="81">
        <v>43695.196238425924</v>
      </c>
      <c r="X100" s="83" t="s">
        <v>778</v>
      </c>
      <c r="Y100" s="79"/>
      <c r="Z100" s="79"/>
      <c r="AA100" s="85" t="s">
        <v>935</v>
      </c>
      <c r="AB100" s="85" t="s">
        <v>1080</v>
      </c>
      <c r="AC100" s="79" t="b">
        <v>0</v>
      </c>
      <c r="AD100" s="79">
        <v>0</v>
      </c>
      <c r="AE100" s="85" t="s">
        <v>1092</v>
      </c>
      <c r="AF100" s="79" t="b">
        <v>0</v>
      </c>
      <c r="AG100" s="79" t="s">
        <v>1108</v>
      </c>
      <c r="AH100" s="79"/>
      <c r="AI100" s="85" t="s">
        <v>1091</v>
      </c>
      <c r="AJ100" s="79" t="b">
        <v>0</v>
      </c>
      <c r="AK100" s="79">
        <v>5</v>
      </c>
      <c r="AL100" s="85" t="s">
        <v>1091</v>
      </c>
      <c r="AM100" s="79" t="s">
        <v>1112</v>
      </c>
      <c r="AN100" s="79" t="b">
        <v>0</v>
      </c>
      <c r="AO100" s="85" t="s">
        <v>1080</v>
      </c>
      <c r="AP100" s="79" t="s">
        <v>1129</v>
      </c>
      <c r="AQ100" s="79">
        <v>0</v>
      </c>
      <c r="AR100" s="79">
        <v>0</v>
      </c>
      <c r="AS100" s="79" t="s">
        <v>1130</v>
      </c>
      <c r="AT100" s="79" t="s">
        <v>1132</v>
      </c>
      <c r="AU100" s="79" t="s">
        <v>1134</v>
      </c>
      <c r="AV100" s="79" t="s">
        <v>1136</v>
      </c>
      <c r="AW100" s="79" t="s">
        <v>1138</v>
      </c>
      <c r="AX100" s="79" t="s">
        <v>1140</v>
      </c>
      <c r="AY100" s="79" t="s">
        <v>1142</v>
      </c>
      <c r="AZ100" s="83" t="s">
        <v>1143</v>
      </c>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225</v>
      </c>
      <c r="B101" s="64" t="s">
        <v>382</v>
      </c>
      <c r="C101" s="65" t="s">
        <v>3649</v>
      </c>
      <c r="D101" s="66">
        <v>6.5</v>
      </c>
      <c r="E101" s="67" t="s">
        <v>136</v>
      </c>
      <c r="F101" s="68">
        <v>23.5</v>
      </c>
      <c r="G101" s="65"/>
      <c r="H101" s="69"/>
      <c r="I101" s="70"/>
      <c r="J101" s="70"/>
      <c r="K101" s="34" t="s">
        <v>65</v>
      </c>
      <c r="L101" s="77">
        <v>101</v>
      </c>
      <c r="M101" s="77"/>
      <c r="N101" s="72"/>
      <c r="O101" s="79" t="s">
        <v>427</v>
      </c>
      <c r="P101" s="81">
        <v>43743.65550925926</v>
      </c>
      <c r="Q101" s="79" t="s">
        <v>437</v>
      </c>
      <c r="R101" s="79"/>
      <c r="S101" s="79"/>
      <c r="T101" s="79"/>
      <c r="U101" s="79"/>
      <c r="V101" s="83" t="s">
        <v>689</v>
      </c>
      <c r="W101" s="81">
        <v>43743.65550925926</v>
      </c>
      <c r="X101" s="83" t="s">
        <v>780</v>
      </c>
      <c r="Y101" s="79"/>
      <c r="Z101" s="79"/>
      <c r="AA101" s="85" t="s">
        <v>937</v>
      </c>
      <c r="AB101" s="79"/>
      <c r="AC101" s="79" t="b">
        <v>0</v>
      </c>
      <c r="AD101" s="79">
        <v>0</v>
      </c>
      <c r="AE101" s="85" t="s">
        <v>1091</v>
      </c>
      <c r="AF101" s="79" t="b">
        <v>0</v>
      </c>
      <c r="AG101" s="79" t="s">
        <v>1108</v>
      </c>
      <c r="AH101" s="79"/>
      <c r="AI101" s="85" t="s">
        <v>1091</v>
      </c>
      <c r="AJ101" s="79" t="b">
        <v>0</v>
      </c>
      <c r="AK101" s="79">
        <v>5</v>
      </c>
      <c r="AL101" s="85" t="s">
        <v>935</v>
      </c>
      <c r="AM101" s="79" t="s">
        <v>1112</v>
      </c>
      <c r="AN101" s="79" t="b">
        <v>0</v>
      </c>
      <c r="AO101" s="85" t="s">
        <v>935</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227</v>
      </c>
      <c r="B102" s="64" t="s">
        <v>382</v>
      </c>
      <c r="C102" s="65" t="s">
        <v>3648</v>
      </c>
      <c r="D102" s="66">
        <v>3</v>
      </c>
      <c r="E102" s="67" t="s">
        <v>132</v>
      </c>
      <c r="F102" s="68">
        <v>35</v>
      </c>
      <c r="G102" s="65"/>
      <c r="H102" s="69"/>
      <c r="I102" s="70"/>
      <c r="J102" s="70"/>
      <c r="K102" s="34" t="s">
        <v>65</v>
      </c>
      <c r="L102" s="77">
        <v>102</v>
      </c>
      <c r="M102" s="77"/>
      <c r="N102" s="72"/>
      <c r="O102" s="79" t="s">
        <v>427</v>
      </c>
      <c r="P102" s="81">
        <v>43743.666712962964</v>
      </c>
      <c r="Q102" s="79" t="s">
        <v>437</v>
      </c>
      <c r="R102" s="79"/>
      <c r="S102" s="79"/>
      <c r="T102" s="79"/>
      <c r="U102" s="79"/>
      <c r="V102" s="83" t="s">
        <v>691</v>
      </c>
      <c r="W102" s="81">
        <v>43743.666712962964</v>
      </c>
      <c r="X102" s="83" t="s">
        <v>781</v>
      </c>
      <c r="Y102" s="79"/>
      <c r="Z102" s="79"/>
      <c r="AA102" s="85" t="s">
        <v>938</v>
      </c>
      <c r="AB102" s="79"/>
      <c r="AC102" s="79" t="b">
        <v>0</v>
      </c>
      <c r="AD102" s="79">
        <v>0</v>
      </c>
      <c r="AE102" s="85" t="s">
        <v>1091</v>
      </c>
      <c r="AF102" s="79" t="b">
        <v>0</v>
      </c>
      <c r="AG102" s="79" t="s">
        <v>1108</v>
      </c>
      <c r="AH102" s="79"/>
      <c r="AI102" s="85" t="s">
        <v>1091</v>
      </c>
      <c r="AJ102" s="79" t="b">
        <v>0</v>
      </c>
      <c r="AK102" s="79">
        <v>5</v>
      </c>
      <c r="AL102" s="85" t="s">
        <v>935</v>
      </c>
      <c r="AM102" s="79" t="s">
        <v>1117</v>
      </c>
      <c r="AN102" s="79" t="b">
        <v>0</v>
      </c>
      <c r="AO102" s="85" t="s">
        <v>935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225</v>
      </c>
      <c r="B103" s="64" t="s">
        <v>383</v>
      </c>
      <c r="C103" s="65" t="s">
        <v>3649</v>
      </c>
      <c r="D103" s="66">
        <v>6.5</v>
      </c>
      <c r="E103" s="67" t="s">
        <v>136</v>
      </c>
      <c r="F103" s="68">
        <v>23.5</v>
      </c>
      <c r="G103" s="65"/>
      <c r="H103" s="69"/>
      <c r="I103" s="70"/>
      <c r="J103" s="70"/>
      <c r="K103" s="34" t="s">
        <v>65</v>
      </c>
      <c r="L103" s="77">
        <v>103</v>
      </c>
      <c r="M103" s="77"/>
      <c r="N103" s="72"/>
      <c r="O103" s="79" t="s">
        <v>427</v>
      </c>
      <c r="P103" s="81">
        <v>43695.196238425924</v>
      </c>
      <c r="Q103" s="79" t="s">
        <v>435</v>
      </c>
      <c r="R103" s="79" t="s">
        <v>544</v>
      </c>
      <c r="S103" s="79" t="s">
        <v>590</v>
      </c>
      <c r="T103" s="79" t="s">
        <v>616</v>
      </c>
      <c r="U103" s="79"/>
      <c r="V103" s="83" t="s">
        <v>689</v>
      </c>
      <c r="W103" s="81">
        <v>43695.196238425924</v>
      </c>
      <c r="X103" s="83" t="s">
        <v>778</v>
      </c>
      <c r="Y103" s="79"/>
      <c r="Z103" s="79"/>
      <c r="AA103" s="85" t="s">
        <v>935</v>
      </c>
      <c r="AB103" s="85" t="s">
        <v>1080</v>
      </c>
      <c r="AC103" s="79" t="b">
        <v>0</v>
      </c>
      <c r="AD103" s="79">
        <v>0</v>
      </c>
      <c r="AE103" s="85" t="s">
        <v>1092</v>
      </c>
      <c r="AF103" s="79" t="b">
        <v>0</v>
      </c>
      <c r="AG103" s="79" t="s">
        <v>1108</v>
      </c>
      <c r="AH103" s="79"/>
      <c r="AI103" s="85" t="s">
        <v>1091</v>
      </c>
      <c r="AJ103" s="79" t="b">
        <v>0</v>
      </c>
      <c r="AK103" s="79">
        <v>5</v>
      </c>
      <c r="AL103" s="85" t="s">
        <v>1091</v>
      </c>
      <c r="AM103" s="79" t="s">
        <v>1112</v>
      </c>
      <c r="AN103" s="79" t="b">
        <v>0</v>
      </c>
      <c r="AO103" s="85" t="s">
        <v>1080</v>
      </c>
      <c r="AP103" s="79" t="s">
        <v>1129</v>
      </c>
      <c r="AQ103" s="79">
        <v>0</v>
      </c>
      <c r="AR103" s="79">
        <v>0</v>
      </c>
      <c r="AS103" s="79" t="s">
        <v>1130</v>
      </c>
      <c r="AT103" s="79" t="s">
        <v>1132</v>
      </c>
      <c r="AU103" s="79" t="s">
        <v>1134</v>
      </c>
      <c r="AV103" s="79" t="s">
        <v>1136</v>
      </c>
      <c r="AW103" s="79" t="s">
        <v>1138</v>
      </c>
      <c r="AX103" s="79" t="s">
        <v>1140</v>
      </c>
      <c r="AY103" s="79" t="s">
        <v>1142</v>
      </c>
      <c r="AZ103" s="83" t="s">
        <v>1143</v>
      </c>
      <c r="BA103">
        <v>2</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225</v>
      </c>
      <c r="B104" s="64" t="s">
        <v>383</v>
      </c>
      <c r="C104" s="65" t="s">
        <v>3649</v>
      </c>
      <c r="D104" s="66">
        <v>6.5</v>
      </c>
      <c r="E104" s="67" t="s">
        <v>136</v>
      </c>
      <c r="F104" s="68">
        <v>23.5</v>
      </c>
      <c r="G104" s="65"/>
      <c r="H104" s="69"/>
      <c r="I104" s="70"/>
      <c r="J104" s="70"/>
      <c r="K104" s="34" t="s">
        <v>65</v>
      </c>
      <c r="L104" s="77">
        <v>104</v>
      </c>
      <c r="M104" s="77"/>
      <c r="N104" s="72"/>
      <c r="O104" s="79" t="s">
        <v>427</v>
      </c>
      <c r="P104" s="81">
        <v>43743.65550925926</v>
      </c>
      <c r="Q104" s="79" t="s">
        <v>437</v>
      </c>
      <c r="R104" s="79"/>
      <c r="S104" s="79"/>
      <c r="T104" s="79"/>
      <c r="U104" s="79"/>
      <c r="V104" s="83" t="s">
        <v>689</v>
      </c>
      <c r="W104" s="81">
        <v>43743.65550925926</v>
      </c>
      <c r="X104" s="83" t="s">
        <v>780</v>
      </c>
      <c r="Y104" s="79"/>
      <c r="Z104" s="79"/>
      <c r="AA104" s="85" t="s">
        <v>937</v>
      </c>
      <c r="AB104" s="79"/>
      <c r="AC104" s="79" t="b">
        <v>0</v>
      </c>
      <c r="AD104" s="79">
        <v>0</v>
      </c>
      <c r="AE104" s="85" t="s">
        <v>1091</v>
      </c>
      <c r="AF104" s="79" t="b">
        <v>0</v>
      </c>
      <c r="AG104" s="79" t="s">
        <v>1108</v>
      </c>
      <c r="AH104" s="79"/>
      <c r="AI104" s="85" t="s">
        <v>1091</v>
      </c>
      <c r="AJ104" s="79" t="b">
        <v>0</v>
      </c>
      <c r="AK104" s="79">
        <v>5</v>
      </c>
      <c r="AL104" s="85" t="s">
        <v>935</v>
      </c>
      <c r="AM104" s="79" t="s">
        <v>1112</v>
      </c>
      <c r="AN104" s="79" t="b">
        <v>0</v>
      </c>
      <c r="AO104" s="85" t="s">
        <v>935</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227</v>
      </c>
      <c r="B105" s="64" t="s">
        <v>383</v>
      </c>
      <c r="C105" s="65" t="s">
        <v>3648</v>
      </c>
      <c r="D105" s="66">
        <v>3</v>
      </c>
      <c r="E105" s="67" t="s">
        <v>132</v>
      </c>
      <c r="F105" s="68">
        <v>35</v>
      </c>
      <c r="G105" s="65"/>
      <c r="H105" s="69"/>
      <c r="I105" s="70"/>
      <c r="J105" s="70"/>
      <c r="K105" s="34" t="s">
        <v>65</v>
      </c>
      <c r="L105" s="77">
        <v>105</v>
      </c>
      <c r="M105" s="77"/>
      <c r="N105" s="72"/>
      <c r="O105" s="79" t="s">
        <v>427</v>
      </c>
      <c r="P105" s="81">
        <v>43743.666712962964</v>
      </c>
      <c r="Q105" s="79" t="s">
        <v>437</v>
      </c>
      <c r="R105" s="79"/>
      <c r="S105" s="79"/>
      <c r="T105" s="79"/>
      <c r="U105" s="79"/>
      <c r="V105" s="83" t="s">
        <v>691</v>
      </c>
      <c r="W105" s="81">
        <v>43743.666712962964</v>
      </c>
      <c r="X105" s="83" t="s">
        <v>781</v>
      </c>
      <c r="Y105" s="79"/>
      <c r="Z105" s="79"/>
      <c r="AA105" s="85" t="s">
        <v>938</v>
      </c>
      <c r="AB105" s="79"/>
      <c r="AC105" s="79" t="b">
        <v>0</v>
      </c>
      <c r="AD105" s="79">
        <v>0</v>
      </c>
      <c r="AE105" s="85" t="s">
        <v>1091</v>
      </c>
      <c r="AF105" s="79" t="b">
        <v>0</v>
      </c>
      <c r="AG105" s="79" t="s">
        <v>1108</v>
      </c>
      <c r="AH105" s="79"/>
      <c r="AI105" s="85" t="s">
        <v>1091</v>
      </c>
      <c r="AJ105" s="79" t="b">
        <v>0</v>
      </c>
      <c r="AK105" s="79">
        <v>5</v>
      </c>
      <c r="AL105" s="85" t="s">
        <v>935</v>
      </c>
      <c r="AM105" s="79" t="s">
        <v>1117</v>
      </c>
      <c r="AN105" s="79" t="b">
        <v>0</v>
      </c>
      <c r="AO105" s="85" t="s">
        <v>935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225</v>
      </c>
      <c r="B106" s="64" t="s">
        <v>384</v>
      </c>
      <c r="C106" s="65" t="s">
        <v>3649</v>
      </c>
      <c r="D106" s="66">
        <v>6.5</v>
      </c>
      <c r="E106" s="67" t="s">
        <v>136</v>
      </c>
      <c r="F106" s="68">
        <v>23.5</v>
      </c>
      <c r="G106" s="65"/>
      <c r="H106" s="69"/>
      <c r="I106" s="70"/>
      <c r="J106" s="70"/>
      <c r="K106" s="34" t="s">
        <v>65</v>
      </c>
      <c r="L106" s="77">
        <v>106</v>
      </c>
      <c r="M106" s="77"/>
      <c r="N106" s="72"/>
      <c r="O106" s="79" t="s">
        <v>427</v>
      </c>
      <c r="P106" s="81">
        <v>43695.196238425924</v>
      </c>
      <c r="Q106" s="79" t="s">
        <v>435</v>
      </c>
      <c r="R106" s="79" t="s">
        <v>544</v>
      </c>
      <c r="S106" s="79" t="s">
        <v>590</v>
      </c>
      <c r="T106" s="79" t="s">
        <v>616</v>
      </c>
      <c r="U106" s="79"/>
      <c r="V106" s="83" t="s">
        <v>689</v>
      </c>
      <c r="W106" s="81">
        <v>43695.196238425924</v>
      </c>
      <c r="X106" s="83" t="s">
        <v>778</v>
      </c>
      <c r="Y106" s="79"/>
      <c r="Z106" s="79"/>
      <c r="AA106" s="85" t="s">
        <v>935</v>
      </c>
      <c r="AB106" s="85" t="s">
        <v>1080</v>
      </c>
      <c r="AC106" s="79" t="b">
        <v>0</v>
      </c>
      <c r="AD106" s="79">
        <v>0</v>
      </c>
      <c r="AE106" s="85" t="s">
        <v>1092</v>
      </c>
      <c r="AF106" s="79" t="b">
        <v>0</v>
      </c>
      <c r="AG106" s="79" t="s">
        <v>1108</v>
      </c>
      <c r="AH106" s="79"/>
      <c r="AI106" s="85" t="s">
        <v>1091</v>
      </c>
      <c r="AJ106" s="79" t="b">
        <v>0</v>
      </c>
      <c r="AK106" s="79">
        <v>5</v>
      </c>
      <c r="AL106" s="85" t="s">
        <v>1091</v>
      </c>
      <c r="AM106" s="79" t="s">
        <v>1112</v>
      </c>
      <c r="AN106" s="79" t="b">
        <v>0</v>
      </c>
      <c r="AO106" s="85" t="s">
        <v>1080</v>
      </c>
      <c r="AP106" s="79" t="s">
        <v>1129</v>
      </c>
      <c r="AQ106" s="79">
        <v>0</v>
      </c>
      <c r="AR106" s="79">
        <v>0</v>
      </c>
      <c r="AS106" s="79" t="s">
        <v>1130</v>
      </c>
      <c r="AT106" s="79" t="s">
        <v>1132</v>
      </c>
      <c r="AU106" s="79" t="s">
        <v>1134</v>
      </c>
      <c r="AV106" s="79" t="s">
        <v>1136</v>
      </c>
      <c r="AW106" s="79" t="s">
        <v>1138</v>
      </c>
      <c r="AX106" s="79" t="s">
        <v>1140</v>
      </c>
      <c r="AY106" s="79" t="s">
        <v>1142</v>
      </c>
      <c r="AZ106" s="83" t="s">
        <v>1143</v>
      </c>
      <c r="BA106">
        <v>2</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225</v>
      </c>
      <c r="B107" s="64" t="s">
        <v>384</v>
      </c>
      <c r="C107" s="65" t="s">
        <v>3649</v>
      </c>
      <c r="D107" s="66">
        <v>6.5</v>
      </c>
      <c r="E107" s="67" t="s">
        <v>136</v>
      </c>
      <c r="F107" s="68">
        <v>23.5</v>
      </c>
      <c r="G107" s="65"/>
      <c r="H107" s="69"/>
      <c r="I107" s="70"/>
      <c r="J107" s="70"/>
      <c r="K107" s="34" t="s">
        <v>65</v>
      </c>
      <c r="L107" s="77">
        <v>107</v>
      </c>
      <c r="M107" s="77"/>
      <c r="N107" s="72"/>
      <c r="O107" s="79" t="s">
        <v>427</v>
      </c>
      <c r="P107" s="81">
        <v>43743.65550925926</v>
      </c>
      <c r="Q107" s="79" t="s">
        <v>437</v>
      </c>
      <c r="R107" s="79"/>
      <c r="S107" s="79"/>
      <c r="T107" s="79"/>
      <c r="U107" s="79"/>
      <c r="V107" s="83" t="s">
        <v>689</v>
      </c>
      <c r="W107" s="81">
        <v>43743.65550925926</v>
      </c>
      <c r="X107" s="83" t="s">
        <v>780</v>
      </c>
      <c r="Y107" s="79"/>
      <c r="Z107" s="79"/>
      <c r="AA107" s="85" t="s">
        <v>937</v>
      </c>
      <c r="AB107" s="79"/>
      <c r="AC107" s="79" t="b">
        <v>0</v>
      </c>
      <c r="AD107" s="79">
        <v>0</v>
      </c>
      <c r="AE107" s="85" t="s">
        <v>1091</v>
      </c>
      <c r="AF107" s="79" t="b">
        <v>0</v>
      </c>
      <c r="AG107" s="79" t="s">
        <v>1108</v>
      </c>
      <c r="AH107" s="79"/>
      <c r="AI107" s="85" t="s">
        <v>1091</v>
      </c>
      <c r="AJ107" s="79" t="b">
        <v>0</v>
      </c>
      <c r="AK107" s="79">
        <v>5</v>
      </c>
      <c r="AL107" s="85" t="s">
        <v>935</v>
      </c>
      <c r="AM107" s="79" t="s">
        <v>1112</v>
      </c>
      <c r="AN107" s="79" t="b">
        <v>0</v>
      </c>
      <c r="AO107" s="85" t="s">
        <v>935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227</v>
      </c>
      <c r="B108" s="64" t="s">
        <v>384</v>
      </c>
      <c r="C108" s="65" t="s">
        <v>3648</v>
      </c>
      <c r="D108" s="66">
        <v>3</v>
      </c>
      <c r="E108" s="67" t="s">
        <v>132</v>
      </c>
      <c r="F108" s="68">
        <v>35</v>
      </c>
      <c r="G108" s="65"/>
      <c r="H108" s="69"/>
      <c r="I108" s="70"/>
      <c r="J108" s="70"/>
      <c r="K108" s="34" t="s">
        <v>65</v>
      </c>
      <c r="L108" s="77">
        <v>108</v>
      </c>
      <c r="M108" s="77"/>
      <c r="N108" s="72"/>
      <c r="O108" s="79" t="s">
        <v>427</v>
      </c>
      <c r="P108" s="81">
        <v>43743.666712962964</v>
      </c>
      <c r="Q108" s="79" t="s">
        <v>437</v>
      </c>
      <c r="R108" s="79"/>
      <c r="S108" s="79"/>
      <c r="T108" s="79"/>
      <c r="U108" s="79"/>
      <c r="V108" s="83" t="s">
        <v>691</v>
      </c>
      <c r="W108" s="81">
        <v>43743.666712962964</v>
      </c>
      <c r="X108" s="83" t="s">
        <v>781</v>
      </c>
      <c r="Y108" s="79"/>
      <c r="Z108" s="79"/>
      <c r="AA108" s="85" t="s">
        <v>938</v>
      </c>
      <c r="AB108" s="79"/>
      <c r="AC108" s="79" t="b">
        <v>0</v>
      </c>
      <c r="AD108" s="79">
        <v>0</v>
      </c>
      <c r="AE108" s="85" t="s">
        <v>1091</v>
      </c>
      <c r="AF108" s="79" t="b">
        <v>0</v>
      </c>
      <c r="AG108" s="79" t="s">
        <v>1108</v>
      </c>
      <c r="AH108" s="79"/>
      <c r="AI108" s="85" t="s">
        <v>1091</v>
      </c>
      <c r="AJ108" s="79" t="b">
        <v>0</v>
      </c>
      <c r="AK108" s="79">
        <v>5</v>
      </c>
      <c r="AL108" s="85" t="s">
        <v>935</v>
      </c>
      <c r="AM108" s="79" t="s">
        <v>1117</v>
      </c>
      <c r="AN108" s="79" t="b">
        <v>0</v>
      </c>
      <c r="AO108" s="85" t="s">
        <v>935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225</v>
      </c>
      <c r="B109" s="64" t="s">
        <v>385</v>
      </c>
      <c r="C109" s="65" t="s">
        <v>3648</v>
      </c>
      <c r="D109" s="66">
        <v>3</v>
      </c>
      <c r="E109" s="67" t="s">
        <v>132</v>
      </c>
      <c r="F109" s="68">
        <v>35</v>
      </c>
      <c r="G109" s="65"/>
      <c r="H109" s="69"/>
      <c r="I109" s="70"/>
      <c r="J109" s="70"/>
      <c r="K109" s="34" t="s">
        <v>65</v>
      </c>
      <c r="L109" s="77">
        <v>109</v>
      </c>
      <c r="M109" s="77"/>
      <c r="N109" s="72"/>
      <c r="O109" s="79" t="s">
        <v>428</v>
      </c>
      <c r="P109" s="81">
        <v>43695.196238425924</v>
      </c>
      <c r="Q109" s="79" t="s">
        <v>435</v>
      </c>
      <c r="R109" s="79" t="s">
        <v>544</v>
      </c>
      <c r="S109" s="79" t="s">
        <v>590</v>
      </c>
      <c r="T109" s="79" t="s">
        <v>616</v>
      </c>
      <c r="U109" s="79"/>
      <c r="V109" s="83" t="s">
        <v>689</v>
      </c>
      <c r="W109" s="81">
        <v>43695.196238425924</v>
      </c>
      <c r="X109" s="83" t="s">
        <v>778</v>
      </c>
      <c r="Y109" s="79"/>
      <c r="Z109" s="79"/>
      <c r="AA109" s="85" t="s">
        <v>935</v>
      </c>
      <c r="AB109" s="85" t="s">
        <v>1080</v>
      </c>
      <c r="AC109" s="79" t="b">
        <v>0</v>
      </c>
      <c r="AD109" s="79">
        <v>0</v>
      </c>
      <c r="AE109" s="85" t="s">
        <v>1092</v>
      </c>
      <c r="AF109" s="79" t="b">
        <v>0</v>
      </c>
      <c r="AG109" s="79" t="s">
        <v>1108</v>
      </c>
      <c r="AH109" s="79"/>
      <c r="AI109" s="85" t="s">
        <v>1091</v>
      </c>
      <c r="AJ109" s="79" t="b">
        <v>0</v>
      </c>
      <c r="AK109" s="79">
        <v>5</v>
      </c>
      <c r="AL109" s="85" t="s">
        <v>1091</v>
      </c>
      <c r="AM109" s="79" t="s">
        <v>1112</v>
      </c>
      <c r="AN109" s="79" t="b">
        <v>0</v>
      </c>
      <c r="AO109" s="85" t="s">
        <v>1080</v>
      </c>
      <c r="AP109" s="79" t="s">
        <v>1129</v>
      </c>
      <c r="AQ109" s="79">
        <v>0</v>
      </c>
      <c r="AR109" s="79">
        <v>0</v>
      </c>
      <c r="AS109" s="79" t="s">
        <v>1130</v>
      </c>
      <c r="AT109" s="79" t="s">
        <v>1132</v>
      </c>
      <c r="AU109" s="79" t="s">
        <v>1134</v>
      </c>
      <c r="AV109" s="79" t="s">
        <v>1136</v>
      </c>
      <c r="AW109" s="79" t="s">
        <v>1138</v>
      </c>
      <c r="AX109" s="79" t="s">
        <v>1140</v>
      </c>
      <c r="AY109" s="79" t="s">
        <v>1142</v>
      </c>
      <c r="AZ109" s="83" t="s">
        <v>1143</v>
      </c>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40</v>
      </c>
      <c r="BK109" s="49">
        <v>100</v>
      </c>
      <c r="BL109" s="48">
        <v>40</v>
      </c>
    </row>
    <row r="110" spans="1:64" ht="15">
      <c r="A110" s="64" t="s">
        <v>225</v>
      </c>
      <c r="B110" s="64" t="s">
        <v>385</v>
      </c>
      <c r="C110" s="65" t="s">
        <v>3648</v>
      </c>
      <c r="D110" s="66">
        <v>3</v>
      </c>
      <c r="E110" s="67" t="s">
        <v>132</v>
      </c>
      <c r="F110" s="68">
        <v>35</v>
      </c>
      <c r="G110" s="65"/>
      <c r="H110" s="69"/>
      <c r="I110" s="70"/>
      <c r="J110" s="70"/>
      <c r="K110" s="34" t="s">
        <v>65</v>
      </c>
      <c r="L110" s="77">
        <v>110</v>
      </c>
      <c r="M110" s="77"/>
      <c r="N110" s="72"/>
      <c r="O110" s="79" t="s">
        <v>427</v>
      </c>
      <c r="P110" s="81">
        <v>43743.65550925926</v>
      </c>
      <c r="Q110" s="79" t="s">
        <v>437</v>
      </c>
      <c r="R110" s="79"/>
      <c r="S110" s="79"/>
      <c r="T110" s="79"/>
      <c r="U110" s="79"/>
      <c r="V110" s="83" t="s">
        <v>689</v>
      </c>
      <c r="W110" s="81">
        <v>43743.65550925926</v>
      </c>
      <c r="X110" s="83" t="s">
        <v>780</v>
      </c>
      <c r="Y110" s="79"/>
      <c r="Z110" s="79"/>
      <c r="AA110" s="85" t="s">
        <v>937</v>
      </c>
      <c r="AB110" s="79"/>
      <c r="AC110" s="79" t="b">
        <v>0</v>
      </c>
      <c r="AD110" s="79">
        <v>0</v>
      </c>
      <c r="AE110" s="85" t="s">
        <v>1091</v>
      </c>
      <c r="AF110" s="79" t="b">
        <v>0</v>
      </c>
      <c r="AG110" s="79" t="s">
        <v>1108</v>
      </c>
      <c r="AH110" s="79"/>
      <c r="AI110" s="85" t="s">
        <v>1091</v>
      </c>
      <c r="AJ110" s="79" t="b">
        <v>0</v>
      </c>
      <c r="AK110" s="79">
        <v>5</v>
      </c>
      <c r="AL110" s="85" t="s">
        <v>935</v>
      </c>
      <c r="AM110" s="79" t="s">
        <v>1112</v>
      </c>
      <c r="AN110" s="79" t="b">
        <v>0</v>
      </c>
      <c r="AO110" s="85" t="s">
        <v>935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13</v>
      </c>
      <c r="BK110" s="49">
        <v>100</v>
      </c>
      <c r="BL110" s="48">
        <v>13</v>
      </c>
    </row>
    <row r="111" spans="1:64" ht="15">
      <c r="A111" s="64" t="s">
        <v>227</v>
      </c>
      <c r="B111" s="64" t="s">
        <v>385</v>
      </c>
      <c r="C111" s="65" t="s">
        <v>3648</v>
      </c>
      <c r="D111" s="66">
        <v>3</v>
      </c>
      <c r="E111" s="67" t="s">
        <v>132</v>
      </c>
      <c r="F111" s="68">
        <v>35</v>
      </c>
      <c r="G111" s="65"/>
      <c r="H111" s="69"/>
      <c r="I111" s="70"/>
      <c r="J111" s="70"/>
      <c r="K111" s="34" t="s">
        <v>65</v>
      </c>
      <c r="L111" s="77">
        <v>111</v>
      </c>
      <c r="M111" s="77"/>
      <c r="N111" s="72"/>
      <c r="O111" s="79" t="s">
        <v>427</v>
      </c>
      <c r="P111" s="81">
        <v>43743.666712962964</v>
      </c>
      <c r="Q111" s="79" t="s">
        <v>437</v>
      </c>
      <c r="R111" s="79"/>
      <c r="S111" s="79"/>
      <c r="T111" s="79"/>
      <c r="U111" s="79"/>
      <c r="V111" s="83" t="s">
        <v>691</v>
      </c>
      <c r="W111" s="81">
        <v>43743.666712962964</v>
      </c>
      <c r="X111" s="83" t="s">
        <v>781</v>
      </c>
      <c r="Y111" s="79"/>
      <c r="Z111" s="79"/>
      <c r="AA111" s="85" t="s">
        <v>938</v>
      </c>
      <c r="AB111" s="79"/>
      <c r="AC111" s="79" t="b">
        <v>0</v>
      </c>
      <c r="AD111" s="79">
        <v>0</v>
      </c>
      <c r="AE111" s="85" t="s">
        <v>1091</v>
      </c>
      <c r="AF111" s="79" t="b">
        <v>0</v>
      </c>
      <c r="AG111" s="79" t="s">
        <v>1108</v>
      </c>
      <c r="AH111" s="79"/>
      <c r="AI111" s="85" t="s">
        <v>1091</v>
      </c>
      <c r="AJ111" s="79" t="b">
        <v>0</v>
      </c>
      <c r="AK111" s="79">
        <v>5</v>
      </c>
      <c r="AL111" s="85" t="s">
        <v>935</v>
      </c>
      <c r="AM111" s="79" t="s">
        <v>1117</v>
      </c>
      <c r="AN111" s="79" t="b">
        <v>0</v>
      </c>
      <c r="AO111" s="85" t="s">
        <v>935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0</v>
      </c>
      <c r="BG111" s="49">
        <v>0</v>
      </c>
      <c r="BH111" s="48">
        <v>0</v>
      </c>
      <c r="BI111" s="49">
        <v>0</v>
      </c>
      <c r="BJ111" s="48">
        <v>13</v>
      </c>
      <c r="BK111" s="49">
        <v>100</v>
      </c>
      <c r="BL111" s="48">
        <v>13</v>
      </c>
    </row>
    <row r="112" spans="1:64" ht="15">
      <c r="A112" s="64" t="s">
        <v>225</v>
      </c>
      <c r="B112" s="64" t="s">
        <v>227</v>
      </c>
      <c r="C112" s="65" t="s">
        <v>3649</v>
      </c>
      <c r="D112" s="66">
        <v>6.5</v>
      </c>
      <c r="E112" s="67" t="s">
        <v>136</v>
      </c>
      <c r="F112" s="68">
        <v>23.5</v>
      </c>
      <c r="G112" s="65"/>
      <c r="H112" s="69"/>
      <c r="I112" s="70"/>
      <c r="J112" s="70"/>
      <c r="K112" s="34" t="s">
        <v>66</v>
      </c>
      <c r="L112" s="77">
        <v>112</v>
      </c>
      <c r="M112" s="77"/>
      <c r="N112" s="72"/>
      <c r="O112" s="79" t="s">
        <v>427</v>
      </c>
      <c r="P112" s="81">
        <v>43695.196238425924</v>
      </c>
      <c r="Q112" s="79" t="s">
        <v>435</v>
      </c>
      <c r="R112" s="79" t="s">
        <v>544</v>
      </c>
      <c r="S112" s="79" t="s">
        <v>590</v>
      </c>
      <c r="T112" s="79" t="s">
        <v>616</v>
      </c>
      <c r="U112" s="79"/>
      <c r="V112" s="83" t="s">
        <v>689</v>
      </c>
      <c r="W112" s="81">
        <v>43695.196238425924</v>
      </c>
      <c r="X112" s="83" t="s">
        <v>778</v>
      </c>
      <c r="Y112" s="79"/>
      <c r="Z112" s="79"/>
      <c r="AA112" s="85" t="s">
        <v>935</v>
      </c>
      <c r="AB112" s="85" t="s">
        <v>1080</v>
      </c>
      <c r="AC112" s="79" t="b">
        <v>0</v>
      </c>
      <c r="AD112" s="79">
        <v>0</v>
      </c>
      <c r="AE112" s="85" t="s">
        <v>1092</v>
      </c>
      <c r="AF112" s="79" t="b">
        <v>0</v>
      </c>
      <c r="AG112" s="79" t="s">
        <v>1108</v>
      </c>
      <c r="AH112" s="79"/>
      <c r="AI112" s="85" t="s">
        <v>1091</v>
      </c>
      <c r="AJ112" s="79" t="b">
        <v>0</v>
      </c>
      <c r="AK112" s="79">
        <v>5</v>
      </c>
      <c r="AL112" s="85" t="s">
        <v>1091</v>
      </c>
      <c r="AM112" s="79" t="s">
        <v>1112</v>
      </c>
      <c r="AN112" s="79" t="b">
        <v>0</v>
      </c>
      <c r="AO112" s="85" t="s">
        <v>1080</v>
      </c>
      <c r="AP112" s="79" t="s">
        <v>1129</v>
      </c>
      <c r="AQ112" s="79">
        <v>0</v>
      </c>
      <c r="AR112" s="79">
        <v>0</v>
      </c>
      <c r="AS112" s="79" t="s">
        <v>1130</v>
      </c>
      <c r="AT112" s="79" t="s">
        <v>1132</v>
      </c>
      <c r="AU112" s="79" t="s">
        <v>1134</v>
      </c>
      <c r="AV112" s="79" t="s">
        <v>1136</v>
      </c>
      <c r="AW112" s="79" t="s">
        <v>1138</v>
      </c>
      <c r="AX112" s="79" t="s">
        <v>1140</v>
      </c>
      <c r="AY112" s="79" t="s">
        <v>1142</v>
      </c>
      <c r="AZ112" s="83" t="s">
        <v>1143</v>
      </c>
      <c r="BA112">
        <v>2</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225</v>
      </c>
      <c r="B113" s="64" t="s">
        <v>300</v>
      </c>
      <c r="C113" s="65" t="s">
        <v>3649</v>
      </c>
      <c r="D113" s="66">
        <v>6.5</v>
      </c>
      <c r="E113" s="67" t="s">
        <v>136</v>
      </c>
      <c r="F113" s="68">
        <v>23.5</v>
      </c>
      <c r="G113" s="65"/>
      <c r="H113" s="69"/>
      <c r="I113" s="70"/>
      <c r="J113" s="70"/>
      <c r="K113" s="34" t="s">
        <v>65</v>
      </c>
      <c r="L113" s="77">
        <v>113</v>
      </c>
      <c r="M113" s="77"/>
      <c r="N113" s="72"/>
      <c r="O113" s="79" t="s">
        <v>427</v>
      </c>
      <c r="P113" s="81">
        <v>43695.196238425924</v>
      </c>
      <c r="Q113" s="79" t="s">
        <v>435</v>
      </c>
      <c r="R113" s="79" t="s">
        <v>544</v>
      </c>
      <c r="S113" s="79" t="s">
        <v>590</v>
      </c>
      <c r="T113" s="79" t="s">
        <v>616</v>
      </c>
      <c r="U113" s="79"/>
      <c r="V113" s="83" t="s">
        <v>689</v>
      </c>
      <c r="W113" s="81">
        <v>43695.196238425924</v>
      </c>
      <c r="X113" s="83" t="s">
        <v>778</v>
      </c>
      <c r="Y113" s="79"/>
      <c r="Z113" s="79"/>
      <c r="AA113" s="85" t="s">
        <v>935</v>
      </c>
      <c r="AB113" s="85" t="s">
        <v>1080</v>
      </c>
      <c r="AC113" s="79" t="b">
        <v>0</v>
      </c>
      <c r="AD113" s="79">
        <v>0</v>
      </c>
      <c r="AE113" s="85" t="s">
        <v>1092</v>
      </c>
      <c r="AF113" s="79" t="b">
        <v>0</v>
      </c>
      <c r="AG113" s="79" t="s">
        <v>1108</v>
      </c>
      <c r="AH113" s="79"/>
      <c r="AI113" s="85" t="s">
        <v>1091</v>
      </c>
      <c r="AJ113" s="79" t="b">
        <v>0</v>
      </c>
      <c r="AK113" s="79">
        <v>5</v>
      </c>
      <c r="AL113" s="85" t="s">
        <v>1091</v>
      </c>
      <c r="AM113" s="79" t="s">
        <v>1112</v>
      </c>
      <c r="AN113" s="79" t="b">
        <v>0</v>
      </c>
      <c r="AO113" s="85" t="s">
        <v>1080</v>
      </c>
      <c r="AP113" s="79" t="s">
        <v>1129</v>
      </c>
      <c r="AQ113" s="79">
        <v>0</v>
      </c>
      <c r="AR113" s="79">
        <v>0</v>
      </c>
      <c r="AS113" s="79" t="s">
        <v>1130</v>
      </c>
      <c r="AT113" s="79" t="s">
        <v>1132</v>
      </c>
      <c r="AU113" s="79" t="s">
        <v>1134</v>
      </c>
      <c r="AV113" s="79" t="s">
        <v>1136</v>
      </c>
      <c r="AW113" s="79" t="s">
        <v>1138</v>
      </c>
      <c r="AX113" s="79" t="s">
        <v>1140</v>
      </c>
      <c r="AY113" s="79" t="s">
        <v>1142</v>
      </c>
      <c r="AZ113" s="83" t="s">
        <v>1143</v>
      </c>
      <c r="BA113">
        <v>2</v>
      </c>
      <c r="BB113" s="78" t="str">
        <f>REPLACE(INDEX(GroupVertices[Group],MATCH(Edges[[#This Row],[Vertex 1]],GroupVertices[Vertex],0)),1,1,"")</f>
        <v>3</v>
      </c>
      <c r="BC113" s="78" t="str">
        <f>REPLACE(INDEX(GroupVertices[Group],MATCH(Edges[[#This Row],[Vertex 2]],GroupVertices[Vertex],0)),1,1,"")</f>
        <v>2</v>
      </c>
      <c r="BD113" s="48"/>
      <c r="BE113" s="49"/>
      <c r="BF113" s="48"/>
      <c r="BG113" s="49"/>
      <c r="BH113" s="48"/>
      <c r="BI113" s="49"/>
      <c r="BJ113" s="48"/>
      <c r="BK113" s="49"/>
      <c r="BL113" s="48"/>
    </row>
    <row r="114" spans="1:64" ht="15">
      <c r="A114" s="64" t="s">
        <v>225</v>
      </c>
      <c r="B114" s="64" t="s">
        <v>227</v>
      </c>
      <c r="C114" s="65" t="s">
        <v>3649</v>
      </c>
      <c r="D114" s="66">
        <v>6.5</v>
      </c>
      <c r="E114" s="67" t="s">
        <v>136</v>
      </c>
      <c r="F114" s="68">
        <v>23.5</v>
      </c>
      <c r="G114" s="65"/>
      <c r="H114" s="69"/>
      <c r="I114" s="70"/>
      <c r="J114" s="70"/>
      <c r="K114" s="34" t="s">
        <v>66</v>
      </c>
      <c r="L114" s="77">
        <v>114</v>
      </c>
      <c r="M114" s="77"/>
      <c r="N114" s="72"/>
      <c r="O114" s="79" t="s">
        <v>427</v>
      </c>
      <c r="P114" s="81">
        <v>43743.65550925926</v>
      </c>
      <c r="Q114" s="79" t="s">
        <v>437</v>
      </c>
      <c r="R114" s="79"/>
      <c r="S114" s="79"/>
      <c r="T114" s="79"/>
      <c r="U114" s="79"/>
      <c r="V114" s="83" t="s">
        <v>689</v>
      </c>
      <c r="W114" s="81">
        <v>43743.65550925926</v>
      </c>
      <c r="X114" s="83" t="s">
        <v>780</v>
      </c>
      <c r="Y114" s="79"/>
      <c r="Z114" s="79"/>
      <c r="AA114" s="85" t="s">
        <v>937</v>
      </c>
      <c r="AB114" s="79"/>
      <c r="AC114" s="79" t="b">
        <v>0</v>
      </c>
      <c r="AD114" s="79">
        <v>0</v>
      </c>
      <c r="AE114" s="85" t="s">
        <v>1091</v>
      </c>
      <c r="AF114" s="79" t="b">
        <v>0</v>
      </c>
      <c r="AG114" s="79" t="s">
        <v>1108</v>
      </c>
      <c r="AH114" s="79"/>
      <c r="AI114" s="85" t="s">
        <v>1091</v>
      </c>
      <c r="AJ114" s="79" t="b">
        <v>0</v>
      </c>
      <c r="AK114" s="79">
        <v>5</v>
      </c>
      <c r="AL114" s="85" t="s">
        <v>935</v>
      </c>
      <c r="AM114" s="79" t="s">
        <v>1112</v>
      </c>
      <c r="AN114" s="79" t="b">
        <v>0</v>
      </c>
      <c r="AO114" s="85" t="s">
        <v>935</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225</v>
      </c>
      <c r="B115" s="64" t="s">
        <v>300</v>
      </c>
      <c r="C115" s="65" t="s">
        <v>3649</v>
      </c>
      <c r="D115" s="66">
        <v>6.5</v>
      </c>
      <c r="E115" s="67" t="s">
        <v>136</v>
      </c>
      <c r="F115" s="68">
        <v>23.5</v>
      </c>
      <c r="G115" s="65"/>
      <c r="H115" s="69"/>
      <c r="I115" s="70"/>
      <c r="J115" s="70"/>
      <c r="K115" s="34" t="s">
        <v>65</v>
      </c>
      <c r="L115" s="77">
        <v>115</v>
      </c>
      <c r="M115" s="77"/>
      <c r="N115" s="72"/>
      <c r="O115" s="79" t="s">
        <v>427</v>
      </c>
      <c r="P115" s="81">
        <v>43743.65550925926</v>
      </c>
      <c r="Q115" s="79" t="s">
        <v>437</v>
      </c>
      <c r="R115" s="79"/>
      <c r="S115" s="79"/>
      <c r="T115" s="79"/>
      <c r="U115" s="79"/>
      <c r="V115" s="83" t="s">
        <v>689</v>
      </c>
      <c r="W115" s="81">
        <v>43743.65550925926</v>
      </c>
      <c r="X115" s="83" t="s">
        <v>780</v>
      </c>
      <c r="Y115" s="79"/>
      <c r="Z115" s="79"/>
      <c r="AA115" s="85" t="s">
        <v>937</v>
      </c>
      <c r="AB115" s="79"/>
      <c r="AC115" s="79" t="b">
        <v>0</v>
      </c>
      <c r="AD115" s="79">
        <v>0</v>
      </c>
      <c r="AE115" s="85" t="s">
        <v>1091</v>
      </c>
      <c r="AF115" s="79" t="b">
        <v>0</v>
      </c>
      <c r="AG115" s="79" t="s">
        <v>1108</v>
      </c>
      <c r="AH115" s="79"/>
      <c r="AI115" s="85" t="s">
        <v>1091</v>
      </c>
      <c r="AJ115" s="79" t="b">
        <v>0</v>
      </c>
      <c r="AK115" s="79">
        <v>5</v>
      </c>
      <c r="AL115" s="85" t="s">
        <v>935</v>
      </c>
      <c r="AM115" s="79" t="s">
        <v>1112</v>
      </c>
      <c r="AN115" s="79" t="b">
        <v>0</v>
      </c>
      <c r="AO115" s="85" t="s">
        <v>935</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3</v>
      </c>
      <c r="BC115" s="78" t="str">
        <f>REPLACE(INDEX(GroupVertices[Group],MATCH(Edges[[#This Row],[Vertex 2]],GroupVertices[Vertex],0)),1,1,"")</f>
        <v>2</v>
      </c>
      <c r="BD115" s="48"/>
      <c r="BE115" s="49"/>
      <c r="BF115" s="48"/>
      <c r="BG115" s="49"/>
      <c r="BH115" s="48"/>
      <c r="BI115" s="49"/>
      <c r="BJ115" s="48"/>
      <c r="BK115" s="49"/>
      <c r="BL115" s="48"/>
    </row>
    <row r="116" spans="1:64" ht="15">
      <c r="A116" s="64" t="s">
        <v>227</v>
      </c>
      <c r="B116" s="64" t="s">
        <v>225</v>
      </c>
      <c r="C116" s="65" t="s">
        <v>3648</v>
      </c>
      <c r="D116" s="66">
        <v>3</v>
      </c>
      <c r="E116" s="67" t="s">
        <v>132</v>
      </c>
      <c r="F116" s="68">
        <v>35</v>
      </c>
      <c r="G116" s="65"/>
      <c r="H116" s="69"/>
      <c r="I116" s="70"/>
      <c r="J116" s="70"/>
      <c r="K116" s="34" t="s">
        <v>66</v>
      </c>
      <c r="L116" s="77">
        <v>116</v>
      </c>
      <c r="M116" s="77"/>
      <c r="N116" s="72"/>
      <c r="O116" s="79" t="s">
        <v>427</v>
      </c>
      <c r="P116" s="81">
        <v>43743.666712962964</v>
      </c>
      <c r="Q116" s="79" t="s">
        <v>437</v>
      </c>
      <c r="R116" s="79"/>
      <c r="S116" s="79"/>
      <c r="T116" s="79"/>
      <c r="U116" s="79"/>
      <c r="V116" s="83" t="s">
        <v>691</v>
      </c>
      <c r="W116" s="81">
        <v>43743.666712962964</v>
      </c>
      <c r="X116" s="83" t="s">
        <v>781</v>
      </c>
      <c r="Y116" s="79"/>
      <c r="Z116" s="79"/>
      <c r="AA116" s="85" t="s">
        <v>938</v>
      </c>
      <c r="AB116" s="79"/>
      <c r="AC116" s="79" t="b">
        <v>0</v>
      </c>
      <c r="AD116" s="79">
        <v>0</v>
      </c>
      <c r="AE116" s="85" t="s">
        <v>1091</v>
      </c>
      <c r="AF116" s="79" t="b">
        <v>0</v>
      </c>
      <c r="AG116" s="79" t="s">
        <v>1108</v>
      </c>
      <c r="AH116" s="79"/>
      <c r="AI116" s="85" t="s">
        <v>1091</v>
      </c>
      <c r="AJ116" s="79" t="b">
        <v>0</v>
      </c>
      <c r="AK116" s="79">
        <v>5</v>
      </c>
      <c r="AL116" s="85" t="s">
        <v>935</v>
      </c>
      <c r="AM116" s="79" t="s">
        <v>1117</v>
      </c>
      <c r="AN116" s="79" t="b">
        <v>0</v>
      </c>
      <c r="AO116" s="85" t="s">
        <v>935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227</v>
      </c>
      <c r="B117" s="64" t="s">
        <v>300</v>
      </c>
      <c r="C117" s="65" t="s">
        <v>3648</v>
      </c>
      <c r="D117" s="66">
        <v>3</v>
      </c>
      <c r="E117" s="67" t="s">
        <v>132</v>
      </c>
      <c r="F117" s="68">
        <v>35</v>
      </c>
      <c r="G117" s="65"/>
      <c r="H117" s="69"/>
      <c r="I117" s="70"/>
      <c r="J117" s="70"/>
      <c r="K117" s="34" t="s">
        <v>65</v>
      </c>
      <c r="L117" s="77">
        <v>117</v>
      </c>
      <c r="M117" s="77"/>
      <c r="N117" s="72"/>
      <c r="O117" s="79" t="s">
        <v>427</v>
      </c>
      <c r="P117" s="81">
        <v>43743.666712962964</v>
      </c>
      <c r="Q117" s="79" t="s">
        <v>437</v>
      </c>
      <c r="R117" s="79"/>
      <c r="S117" s="79"/>
      <c r="T117" s="79"/>
      <c r="U117" s="79"/>
      <c r="V117" s="83" t="s">
        <v>691</v>
      </c>
      <c r="W117" s="81">
        <v>43743.666712962964</v>
      </c>
      <c r="X117" s="83" t="s">
        <v>781</v>
      </c>
      <c r="Y117" s="79"/>
      <c r="Z117" s="79"/>
      <c r="AA117" s="85" t="s">
        <v>938</v>
      </c>
      <c r="AB117" s="79"/>
      <c r="AC117" s="79" t="b">
        <v>0</v>
      </c>
      <c r="AD117" s="79">
        <v>0</v>
      </c>
      <c r="AE117" s="85" t="s">
        <v>1091</v>
      </c>
      <c r="AF117" s="79" t="b">
        <v>0</v>
      </c>
      <c r="AG117" s="79" t="s">
        <v>1108</v>
      </c>
      <c r="AH117" s="79"/>
      <c r="AI117" s="85" t="s">
        <v>1091</v>
      </c>
      <c r="AJ117" s="79" t="b">
        <v>0</v>
      </c>
      <c r="AK117" s="79">
        <v>5</v>
      </c>
      <c r="AL117" s="85" t="s">
        <v>935</v>
      </c>
      <c r="AM117" s="79" t="s">
        <v>1117</v>
      </c>
      <c r="AN117" s="79" t="b">
        <v>0</v>
      </c>
      <c r="AO117" s="85" t="s">
        <v>935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2</v>
      </c>
      <c r="BD117" s="48"/>
      <c r="BE117" s="49"/>
      <c r="BF117" s="48"/>
      <c r="BG117" s="49"/>
      <c r="BH117" s="48"/>
      <c r="BI117" s="49"/>
      <c r="BJ117" s="48"/>
      <c r="BK117" s="49"/>
      <c r="BL117" s="48"/>
    </row>
    <row r="118" spans="1:64" ht="15">
      <c r="A118" s="64" t="s">
        <v>228</v>
      </c>
      <c r="B118" s="64" t="s">
        <v>298</v>
      </c>
      <c r="C118" s="65" t="s">
        <v>3648</v>
      </c>
      <c r="D118" s="66">
        <v>3</v>
      </c>
      <c r="E118" s="67" t="s">
        <v>132</v>
      </c>
      <c r="F118" s="68">
        <v>35</v>
      </c>
      <c r="G118" s="65"/>
      <c r="H118" s="69"/>
      <c r="I118" s="70"/>
      <c r="J118" s="70"/>
      <c r="K118" s="34" t="s">
        <v>65</v>
      </c>
      <c r="L118" s="77">
        <v>118</v>
      </c>
      <c r="M118" s="77"/>
      <c r="N118" s="72"/>
      <c r="O118" s="79" t="s">
        <v>427</v>
      </c>
      <c r="P118" s="81">
        <v>43743.668761574074</v>
      </c>
      <c r="Q118" s="79" t="s">
        <v>438</v>
      </c>
      <c r="R118" s="79"/>
      <c r="S118" s="79"/>
      <c r="T118" s="79" t="s">
        <v>617</v>
      </c>
      <c r="U118" s="79"/>
      <c r="V118" s="83" t="s">
        <v>692</v>
      </c>
      <c r="W118" s="81">
        <v>43743.668761574074</v>
      </c>
      <c r="X118" s="83" t="s">
        <v>782</v>
      </c>
      <c r="Y118" s="79"/>
      <c r="Z118" s="79"/>
      <c r="AA118" s="85" t="s">
        <v>939</v>
      </c>
      <c r="AB118" s="79"/>
      <c r="AC118" s="79" t="b">
        <v>0</v>
      </c>
      <c r="AD118" s="79">
        <v>0</v>
      </c>
      <c r="AE118" s="85" t="s">
        <v>1091</v>
      </c>
      <c r="AF118" s="79" t="b">
        <v>0</v>
      </c>
      <c r="AG118" s="79" t="s">
        <v>1106</v>
      </c>
      <c r="AH118" s="79"/>
      <c r="AI118" s="85" t="s">
        <v>1091</v>
      </c>
      <c r="AJ118" s="79" t="b">
        <v>0</v>
      </c>
      <c r="AK118" s="79">
        <v>1</v>
      </c>
      <c r="AL118" s="85" t="s">
        <v>1054</v>
      </c>
      <c r="AM118" s="79" t="s">
        <v>1118</v>
      </c>
      <c r="AN118" s="79" t="b">
        <v>0</v>
      </c>
      <c r="AO118" s="85" t="s">
        <v>1054</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0</v>
      </c>
      <c r="BE118" s="49">
        <v>0</v>
      </c>
      <c r="BF118" s="48">
        <v>0</v>
      </c>
      <c r="BG118" s="49">
        <v>0</v>
      </c>
      <c r="BH118" s="48">
        <v>0</v>
      </c>
      <c r="BI118" s="49">
        <v>0</v>
      </c>
      <c r="BJ118" s="48">
        <v>23</v>
      </c>
      <c r="BK118" s="49">
        <v>100</v>
      </c>
      <c r="BL118" s="48">
        <v>23</v>
      </c>
    </row>
    <row r="119" spans="1:64" ht="15">
      <c r="A119" s="64" t="s">
        <v>228</v>
      </c>
      <c r="B119" s="64" t="s">
        <v>300</v>
      </c>
      <c r="C119" s="65" t="s">
        <v>3648</v>
      </c>
      <c r="D119" s="66">
        <v>3</v>
      </c>
      <c r="E119" s="67" t="s">
        <v>132</v>
      </c>
      <c r="F119" s="68">
        <v>35</v>
      </c>
      <c r="G119" s="65"/>
      <c r="H119" s="69"/>
      <c r="I119" s="70"/>
      <c r="J119" s="70"/>
      <c r="K119" s="34" t="s">
        <v>65</v>
      </c>
      <c r="L119" s="77">
        <v>119</v>
      </c>
      <c r="M119" s="77"/>
      <c r="N119" s="72"/>
      <c r="O119" s="79" t="s">
        <v>427</v>
      </c>
      <c r="P119" s="81">
        <v>43743.668761574074</v>
      </c>
      <c r="Q119" s="79" t="s">
        <v>438</v>
      </c>
      <c r="R119" s="79"/>
      <c r="S119" s="79"/>
      <c r="T119" s="79" t="s">
        <v>617</v>
      </c>
      <c r="U119" s="79"/>
      <c r="V119" s="83" t="s">
        <v>692</v>
      </c>
      <c r="W119" s="81">
        <v>43743.668761574074</v>
      </c>
      <c r="X119" s="83" t="s">
        <v>782</v>
      </c>
      <c r="Y119" s="79"/>
      <c r="Z119" s="79"/>
      <c r="AA119" s="85" t="s">
        <v>939</v>
      </c>
      <c r="AB119" s="79"/>
      <c r="AC119" s="79" t="b">
        <v>0</v>
      </c>
      <c r="AD119" s="79">
        <v>0</v>
      </c>
      <c r="AE119" s="85" t="s">
        <v>1091</v>
      </c>
      <c r="AF119" s="79" t="b">
        <v>0</v>
      </c>
      <c r="AG119" s="79" t="s">
        <v>1106</v>
      </c>
      <c r="AH119" s="79"/>
      <c r="AI119" s="85" t="s">
        <v>1091</v>
      </c>
      <c r="AJ119" s="79" t="b">
        <v>0</v>
      </c>
      <c r="AK119" s="79">
        <v>1</v>
      </c>
      <c r="AL119" s="85" t="s">
        <v>1054</v>
      </c>
      <c r="AM119" s="79" t="s">
        <v>1118</v>
      </c>
      <c r="AN119" s="79" t="b">
        <v>0</v>
      </c>
      <c r="AO119" s="85" t="s">
        <v>1054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2</v>
      </c>
      <c r="BD119" s="48"/>
      <c r="BE119" s="49"/>
      <c r="BF119" s="48"/>
      <c r="BG119" s="49"/>
      <c r="BH119" s="48"/>
      <c r="BI119" s="49"/>
      <c r="BJ119" s="48"/>
      <c r="BK119" s="49"/>
      <c r="BL119" s="48"/>
    </row>
    <row r="120" spans="1:64" ht="15">
      <c r="A120" s="64" t="s">
        <v>229</v>
      </c>
      <c r="B120" s="64" t="s">
        <v>229</v>
      </c>
      <c r="C120" s="65" t="s">
        <v>3649</v>
      </c>
      <c r="D120" s="66">
        <v>6.5</v>
      </c>
      <c r="E120" s="67" t="s">
        <v>136</v>
      </c>
      <c r="F120" s="68">
        <v>23.5</v>
      </c>
      <c r="G120" s="65"/>
      <c r="H120" s="69"/>
      <c r="I120" s="70"/>
      <c r="J120" s="70"/>
      <c r="K120" s="34" t="s">
        <v>65</v>
      </c>
      <c r="L120" s="77">
        <v>120</v>
      </c>
      <c r="M120" s="77"/>
      <c r="N120" s="72"/>
      <c r="O120" s="79" t="s">
        <v>176</v>
      </c>
      <c r="P120" s="81">
        <v>43742.52916666667</v>
      </c>
      <c r="Q120" s="79" t="s">
        <v>439</v>
      </c>
      <c r="R120" s="79" t="s">
        <v>546</v>
      </c>
      <c r="S120" s="79" t="s">
        <v>592</v>
      </c>
      <c r="T120" s="79"/>
      <c r="U120" s="79"/>
      <c r="V120" s="83" t="s">
        <v>693</v>
      </c>
      <c r="W120" s="81">
        <v>43742.52916666667</v>
      </c>
      <c r="X120" s="83" t="s">
        <v>783</v>
      </c>
      <c r="Y120" s="79"/>
      <c r="Z120" s="79"/>
      <c r="AA120" s="85" t="s">
        <v>940</v>
      </c>
      <c r="AB120" s="79"/>
      <c r="AC120" s="79" t="b">
        <v>0</v>
      </c>
      <c r="AD120" s="79">
        <v>5</v>
      </c>
      <c r="AE120" s="85" t="s">
        <v>1091</v>
      </c>
      <c r="AF120" s="79" t="b">
        <v>0</v>
      </c>
      <c r="AG120" s="79" t="s">
        <v>1107</v>
      </c>
      <c r="AH120" s="79"/>
      <c r="AI120" s="85" t="s">
        <v>1091</v>
      </c>
      <c r="AJ120" s="79" t="b">
        <v>0</v>
      </c>
      <c r="AK120" s="79">
        <v>3</v>
      </c>
      <c r="AL120" s="85" t="s">
        <v>1091</v>
      </c>
      <c r="AM120" s="79" t="s">
        <v>1111</v>
      </c>
      <c r="AN120" s="79" t="b">
        <v>0</v>
      </c>
      <c r="AO120" s="85" t="s">
        <v>940</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9</v>
      </c>
      <c r="BC120" s="78" t="str">
        <f>REPLACE(INDEX(GroupVertices[Group],MATCH(Edges[[#This Row],[Vertex 2]],GroupVertices[Vertex],0)),1,1,"")</f>
        <v>9</v>
      </c>
      <c r="BD120" s="48">
        <v>0</v>
      </c>
      <c r="BE120" s="49">
        <v>0</v>
      </c>
      <c r="BF120" s="48">
        <v>0</v>
      </c>
      <c r="BG120" s="49">
        <v>0</v>
      </c>
      <c r="BH120" s="48">
        <v>0</v>
      </c>
      <c r="BI120" s="49">
        <v>0</v>
      </c>
      <c r="BJ120" s="48">
        <v>11</v>
      </c>
      <c r="BK120" s="49">
        <v>100</v>
      </c>
      <c r="BL120" s="48">
        <v>11</v>
      </c>
    </row>
    <row r="121" spans="1:64" ht="15">
      <c r="A121" s="64" t="s">
        <v>229</v>
      </c>
      <c r="B121" s="64" t="s">
        <v>229</v>
      </c>
      <c r="C121" s="65" t="s">
        <v>3649</v>
      </c>
      <c r="D121" s="66">
        <v>6.5</v>
      </c>
      <c r="E121" s="67" t="s">
        <v>136</v>
      </c>
      <c r="F121" s="68">
        <v>23.5</v>
      </c>
      <c r="G121" s="65"/>
      <c r="H121" s="69"/>
      <c r="I121" s="70"/>
      <c r="J121" s="70"/>
      <c r="K121" s="34" t="s">
        <v>65</v>
      </c>
      <c r="L121" s="77">
        <v>121</v>
      </c>
      <c r="M121" s="77"/>
      <c r="N121" s="72"/>
      <c r="O121" s="79" t="s">
        <v>176</v>
      </c>
      <c r="P121" s="81">
        <v>43743.56875</v>
      </c>
      <c r="Q121" s="79" t="s">
        <v>440</v>
      </c>
      <c r="R121" s="79" t="s">
        <v>546</v>
      </c>
      <c r="S121" s="79" t="s">
        <v>592</v>
      </c>
      <c r="T121" s="79"/>
      <c r="U121" s="79"/>
      <c r="V121" s="83" t="s">
        <v>693</v>
      </c>
      <c r="W121" s="81">
        <v>43743.56875</v>
      </c>
      <c r="X121" s="83" t="s">
        <v>784</v>
      </c>
      <c r="Y121" s="79"/>
      <c r="Z121" s="79"/>
      <c r="AA121" s="85" t="s">
        <v>941</v>
      </c>
      <c r="AB121" s="79"/>
      <c r="AC121" s="79" t="b">
        <v>0</v>
      </c>
      <c r="AD121" s="79">
        <v>3</v>
      </c>
      <c r="AE121" s="85" t="s">
        <v>1091</v>
      </c>
      <c r="AF121" s="79" t="b">
        <v>0</v>
      </c>
      <c r="AG121" s="79" t="s">
        <v>1107</v>
      </c>
      <c r="AH121" s="79"/>
      <c r="AI121" s="85" t="s">
        <v>1091</v>
      </c>
      <c r="AJ121" s="79" t="b">
        <v>0</v>
      </c>
      <c r="AK121" s="79">
        <v>0</v>
      </c>
      <c r="AL121" s="85" t="s">
        <v>1091</v>
      </c>
      <c r="AM121" s="79" t="s">
        <v>1111</v>
      </c>
      <c r="AN121" s="79" t="b">
        <v>0</v>
      </c>
      <c r="AO121" s="85" t="s">
        <v>941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9</v>
      </c>
      <c r="BC121" s="78" t="str">
        <f>REPLACE(INDEX(GroupVertices[Group],MATCH(Edges[[#This Row],[Vertex 2]],GroupVertices[Vertex],0)),1,1,"")</f>
        <v>9</v>
      </c>
      <c r="BD121" s="48">
        <v>0</v>
      </c>
      <c r="BE121" s="49">
        <v>0</v>
      </c>
      <c r="BF121" s="48">
        <v>0</v>
      </c>
      <c r="BG121" s="49">
        <v>0</v>
      </c>
      <c r="BH121" s="48">
        <v>0</v>
      </c>
      <c r="BI121" s="49">
        <v>0</v>
      </c>
      <c r="BJ121" s="48">
        <v>12</v>
      </c>
      <c r="BK121" s="49">
        <v>100</v>
      </c>
      <c r="BL121" s="48">
        <v>12</v>
      </c>
    </row>
    <row r="122" spans="1:64" ht="15">
      <c r="A122" s="64" t="s">
        <v>230</v>
      </c>
      <c r="B122" s="64" t="s">
        <v>229</v>
      </c>
      <c r="C122" s="65" t="s">
        <v>3649</v>
      </c>
      <c r="D122" s="66">
        <v>6.5</v>
      </c>
      <c r="E122" s="67" t="s">
        <v>136</v>
      </c>
      <c r="F122" s="68">
        <v>23.5</v>
      </c>
      <c r="G122" s="65"/>
      <c r="H122" s="69"/>
      <c r="I122" s="70"/>
      <c r="J122" s="70"/>
      <c r="K122" s="34" t="s">
        <v>65</v>
      </c>
      <c r="L122" s="77">
        <v>122</v>
      </c>
      <c r="M122" s="77"/>
      <c r="N122" s="72"/>
      <c r="O122" s="79" t="s">
        <v>427</v>
      </c>
      <c r="P122" s="81">
        <v>43742.553773148145</v>
      </c>
      <c r="Q122" s="79" t="s">
        <v>430</v>
      </c>
      <c r="R122" s="79" t="s">
        <v>542</v>
      </c>
      <c r="S122" s="79" t="s">
        <v>588</v>
      </c>
      <c r="T122" s="79"/>
      <c r="U122" s="79"/>
      <c r="V122" s="83" t="s">
        <v>694</v>
      </c>
      <c r="W122" s="81">
        <v>43742.553773148145</v>
      </c>
      <c r="X122" s="83" t="s">
        <v>785</v>
      </c>
      <c r="Y122" s="79"/>
      <c r="Z122" s="79"/>
      <c r="AA122" s="85" t="s">
        <v>942</v>
      </c>
      <c r="AB122" s="79"/>
      <c r="AC122" s="79" t="b">
        <v>0</v>
      </c>
      <c r="AD122" s="79">
        <v>0</v>
      </c>
      <c r="AE122" s="85" t="s">
        <v>1091</v>
      </c>
      <c r="AF122" s="79" t="b">
        <v>0</v>
      </c>
      <c r="AG122" s="79" t="s">
        <v>1107</v>
      </c>
      <c r="AH122" s="79"/>
      <c r="AI122" s="85" t="s">
        <v>1091</v>
      </c>
      <c r="AJ122" s="79" t="b">
        <v>0</v>
      </c>
      <c r="AK122" s="79">
        <v>3</v>
      </c>
      <c r="AL122" s="85" t="s">
        <v>940</v>
      </c>
      <c r="AM122" s="79" t="s">
        <v>1111</v>
      </c>
      <c r="AN122" s="79" t="b">
        <v>0</v>
      </c>
      <c r="AO122" s="85" t="s">
        <v>940</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9</v>
      </c>
      <c r="BC122" s="78" t="str">
        <f>REPLACE(INDEX(GroupVertices[Group],MATCH(Edges[[#This Row],[Vertex 2]],GroupVertices[Vertex],0)),1,1,"")</f>
        <v>9</v>
      </c>
      <c r="BD122" s="48">
        <v>0</v>
      </c>
      <c r="BE122" s="49">
        <v>0</v>
      </c>
      <c r="BF122" s="48">
        <v>0</v>
      </c>
      <c r="BG122" s="49">
        <v>0</v>
      </c>
      <c r="BH122" s="48">
        <v>0</v>
      </c>
      <c r="BI122" s="49">
        <v>0</v>
      </c>
      <c r="BJ122" s="48">
        <v>13</v>
      </c>
      <c r="BK122" s="49">
        <v>100</v>
      </c>
      <c r="BL122" s="48">
        <v>13</v>
      </c>
    </row>
    <row r="123" spans="1:64" ht="15">
      <c r="A123" s="64" t="s">
        <v>230</v>
      </c>
      <c r="B123" s="64" t="s">
        <v>229</v>
      </c>
      <c r="C123" s="65" t="s">
        <v>3649</v>
      </c>
      <c r="D123" s="66">
        <v>6.5</v>
      </c>
      <c r="E123" s="67" t="s">
        <v>136</v>
      </c>
      <c r="F123" s="68">
        <v>23.5</v>
      </c>
      <c r="G123" s="65"/>
      <c r="H123" s="69"/>
      <c r="I123" s="70"/>
      <c r="J123" s="70"/>
      <c r="K123" s="34" t="s">
        <v>65</v>
      </c>
      <c r="L123" s="77">
        <v>123</v>
      </c>
      <c r="M123" s="77"/>
      <c r="N123" s="72"/>
      <c r="O123" s="79" t="s">
        <v>427</v>
      </c>
      <c r="P123" s="81">
        <v>43744.00115740741</v>
      </c>
      <c r="Q123" s="79" t="s">
        <v>441</v>
      </c>
      <c r="R123" s="79" t="s">
        <v>542</v>
      </c>
      <c r="S123" s="79" t="s">
        <v>588</v>
      </c>
      <c r="T123" s="79"/>
      <c r="U123" s="79"/>
      <c r="V123" s="83" t="s">
        <v>694</v>
      </c>
      <c r="W123" s="81">
        <v>43744.00115740741</v>
      </c>
      <c r="X123" s="83" t="s">
        <v>786</v>
      </c>
      <c r="Y123" s="79"/>
      <c r="Z123" s="79"/>
      <c r="AA123" s="85" t="s">
        <v>943</v>
      </c>
      <c r="AB123" s="79"/>
      <c r="AC123" s="79" t="b">
        <v>0</v>
      </c>
      <c r="AD123" s="79">
        <v>0</v>
      </c>
      <c r="AE123" s="85" t="s">
        <v>1091</v>
      </c>
      <c r="AF123" s="79" t="b">
        <v>0</v>
      </c>
      <c r="AG123" s="79" t="s">
        <v>1107</v>
      </c>
      <c r="AH123" s="79"/>
      <c r="AI123" s="85" t="s">
        <v>1091</v>
      </c>
      <c r="AJ123" s="79" t="b">
        <v>0</v>
      </c>
      <c r="AK123" s="79">
        <v>1</v>
      </c>
      <c r="AL123" s="85" t="s">
        <v>941</v>
      </c>
      <c r="AM123" s="79" t="s">
        <v>1111</v>
      </c>
      <c r="AN123" s="79" t="b">
        <v>0</v>
      </c>
      <c r="AO123" s="85" t="s">
        <v>941</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9</v>
      </c>
      <c r="BC123" s="78" t="str">
        <f>REPLACE(INDEX(GroupVertices[Group],MATCH(Edges[[#This Row],[Vertex 2]],GroupVertices[Vertex],0)),1,1,"")</f>
        <v>9</v>
      </c>
      <c r="BD123" s="48">
        <v>0</v>
      </c>
      <c r="BE123" s="49">
        <v>0</v>
      </c>
      <c r="BF123" s="48">
        <v>0</v>
      </c>
      <c r="BG123" s="49">
        <v>0</v>
      </c>
      <c r="BH123" s="48">
        <v>0</v>
      </c>
      <c r="BI123" s="49">
        <v>0</v>
      </c>
      <c r="BJ123" s="48">
        <v>14</v>
      </c>
      <c r="BK123" s="49">
        <v>100</v>
      </c>
      <c r="BL123" s="48">
        <v>14</v>
      </c>
    </row>
    <row r="124" spans="1:64" ht="15">
      <c r="A124" s="64" t="s">
        <v>231</v>
      </c>
      <c r="B124" s="64" t="s">
        <v>301</v>
      </c>
      <c r="C124" s="65" t="s">
        <v>3648</v>
      </c>
      <c r="D124" s="66">
        <v>3</v>
      </c>
      <c r="E124" s="67" t="s">
        <v>132</v>
      </c>
      <c r="F124" s="68">
        <v>35</v>
      </c>
      <c r="G124" s="65"/>
      <c r="H124" s="69"/>
      <c r="I124" s="70"/>
      <c r="J124" s="70"/>
      <c r="K124" s="34" t="s">
        <v>65</v>
      </c>
      <c r="L124" s="77">
        <v>124</v>
      </c>
      <c r="M124" s="77"/>
      <c r="N124" s="72"/>
      <c r="O124" s="79" t="s">
        <v>427</v>
      </c>
      <c r="P124" s="81">
        <v>43744.15282407407</v>
      </c>
      <c r="Q124" s="79" t="s">
        <v>431</v>
      </c>
      <c r="R124" s="79"/>
      <c r="S124" s="79"/>
      <c r="T124" s="79"/>
      <c r="U124" s="79"/>
      <c r="V124" s="83" t="s">
        <v>695</v>
      </c>
      <c r="W124" s="81">
        <v>43744.15282407407</v>
      </c>
      <c r="X124" s="83" t="s">
        <v>787</v>
      </c>
      <c r="Y124" s="79"/>
      <c r="Z124" s="79"/>
      <c r="AA124" s="85" t="s">
        <v>944</v>
      </c>
      <c r="AB124" s="79"/>
      <c r="AC124" s="79" t="b">
        <v>0</v>
      </c>
      <c r="AD124" s="79">
        <v>0</v>
      </c>
      <c r="AE124" s="85" t="s">
        <v>1091</v>
      </c>
      <c r="AF124" s="79" t="b">
        <v>0</v>
      </c>
      <c r="AG124" s="79" t="s">
        <v>1106</v>
      </c>
      <c r="AH124" s="79"/>
      <c r="AI124" s="85" t="s">
        <v>1091</v>
      </c>
      <c r="AJ124" s="79" t="b">
        <v>0</v>
      </c>
      <c r="AK124" s="79">
        <v>6</v>
      </c>
      <c r="AL124" s="85" t="s">
        <v>1030</v>
      </c>
      <c r="AM124" s="79" t="s">
        <v>1112</v>
      </c>
      <c r="AN124" s="79" t="b">
        <v>0</v>
      </c>
      <c r="AO124" s="85" t="s">
        <v>1030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231</v>
      </c>
      <c r="B125" s="64" t="s">
        <v>300</v>
      </c>
      <c r="C125" s="65" t="s">
        <v>3648</v>
      </c>
      <c r="D125" s="66">
        <v>3</v>
      </c>
      <c r="E125" s="67" t="s">
        <v>132</v>
      </c>
      <c r="F125" s="68">
        <v>35</v>
      </c>
      <c r="G125" s="65"/>
      <c r="H125" s="69"/>
      <c r="I125" s="70"/>
      <c r="J125" s="70"/>
      <c r="K125" s="34" t="s">
        <v>65</v>
      </c>
      <c r="L125" s="77">
        <v>125</v>
      </c>
      <c r="M125" s="77"/>
      <c r="N125" s="72"/>
      <c r="O125" s="79" t="s">
        <v>427</v>
      </c>
      <c r="P125" s="81">
        <v>43744.15282407407</v>
      </c>
      <c r="Q125" s="79" t="s">
        <v>431</v>
      </c>
      <c r="R125" s="79"/>
      <c r="S125" s="79"/>
      <c r="T125" s="79"/>
      <c r="U125" s="79"/>
      <c r="V125" s="83" t="s">
        <v>695</v>
      </c>
      <c r="W125" s="81">
        <v>43744.15282407407</v>
      </c>
      <c r="X125" s="83" t="s">
        <v>787</v>
      </c>
      <c r="Y125" s="79"/>
      <c r="Z125" s="79"/>
      <c r="AA125" s="85" t="s">
        <v>944</v>
      </c>
      <c r="AB125" s="79"/>
      <c r="AC125" s="79" t="b">
        <v>0</v>
      </c>
      <c r="AD125" s="79">
        <v>0</v>
      </c>
      <c r="AE125" s="85" t="s">
        <v>1091</v>
      </c>
      <c r="AF125" s="79" t="b">
        <v>0</v>
      </c>
      <c r="AG125" s="79" t="s">
        <v>1106</v>
      </c>
      <c r="AH125" s="79"/>
      <c r="AI125" s="85" t="s">
        <v>1091</v>
      </c>
      <c r="AJ125" s="79" t="b">
        <v>0</v>
      </c>
      <c r="AK125" s="79">
        <v>6</v>
      </c>
      <c r="AL125" s="85" t="s">
        <v>1030</v>
      </c>
      <c r="AM125" s="79" t="s">
        <v>1112</v>
      </c>
      <c r="AN125" s="79" t="b">
        <v>0</v>
      </c>
      <c r="AO125" s="85" t="s">
        <v>1030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19</v>
      </c>
      <c r="BK125" s="49">
        <v>100</v>
      </c>
      <c r="BL125" s="48">
        <v>19</v>
      </c>
    </row>
    <row r="126" spans="1:64" ht="15">
      <c r="A126" s="64" t="s">
        <v>232</v>
      </c>
      <c r="B126" s="64" t="s">
        <v>386</v>
      </c>
      <c r="C126" s="65" t="s">
        <v>3648</v>
      </c>
      <c r="D126" s="66">
        <v>3</v>
      </c>
      <c r="E126" s="67" t="s">
        <v>132</v>
      </c>
      <c r="F126" s="68">
        <v>35</v>
      </c>
      <c r="G126" s="65"/>
      <c r="H126" s="69"/>
      <c r="I126" s="70"/>
      <c r="J126" s="70"/>
      <c r="K126" s="34" t="s">
        <v>65</v>
      </c>
      <c r="L126" s="77">
        <v>126</v>
      </c>
      <c r="M126" s="77"/>
      <c r="N126" s="72"/>
      <c r="O126" s="79" t="s">
        <v>427</v>
      </c>
      <c r="P126" s="81">
        <v>43744.779131944444</v>
      </c>
      <c r="Q126" s="79" t="s">
        <v>442</v>
      </c>
      <c r="R126" s="79"/>
      <c r="S126" s="79"/>
      <c r="T126" s="79"/>
      <c r="U126" s="79"/>
      <c r="V126" s="83" t="s">
        <v>696</v>
      </c>
      <c r="W126" s="81">
        <v>43744.779131944444</v>
      </c>
      <c r="X126" s="83" t="s">
        <v>788</v>
      </c>
      <c r="Y126" s="79"/>
      <c r="Z126" s="79"/>
      <c r="AA126" s="85" t="s">
        <v>945</v>
      </c>
      <c r="AB126" s="79"/>
      <c r="AC126" s="79" t="b">
        <v>0</v>
      </c>
      <c r="AD126" s="79">
        <v>0</v>
      </c>
      <c r="AE126" s="85" t="s">
        <v>1091</v>
      </c>
      <c r="AF126" s="79" t="b">
        <v>0</v>
      </c>
      <c r="AG126" s="79" t="s">
        <v>1106</v>
      </c>
      <c r="AH126" s="79"/>
      <c r="AI126" s="85" t="s">
        <v>1091</v>
      </c>
      <c r="AJ126" s="79" t="b">
        <v>0</v>
      </c>
      <c r="AK126" s="79">
        <v>3</v>
      </c>
      <c r="AL126" s="85" t="s">
        <v>922</v>
      </c>
      <c r="AM126" s="79" t="s">
        <v>1113</v>
      </c>
      <c r="AN126" s="79" t="b">
        <v>0</v>
      </c>
      <c r="AO126" s="85" t="s">
        <v>922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212</v>
      </c>
      <c r="B127" s="64" t="s">
        <v>387</v>
      </c>
      <c r="C127" s="65" t="s">
        <v>3648</v>
      </c>
      <c r="D127" s="66">
        <v>3</v>
      </c>
      <c r="E127" s="67" t="s">
        <v>132</v>
      </c>
      <c r="F127" s="68">
        <v>35</v>
      </c>
      <c r="G127" s="65"/>
      <c r="H127" s="69"/>
      <c r="I127" s="70"/>
      <c r="J127" s="70"/>
      <c r="K127" s="34" t="s">
        <v>65</v>
      </c>
      <c r="L127" s="77">
        <v>127</v>
      </c>
      <c r="M127" s="77"/>
      <c r="N127" s="72"/>
      <c r="O127" s="79" t="s">
        <v>427</v>
      </c>
      <c r="P127" s="81">
        <v>43669.58819444444</v>
      </c>
      <c r="Q127" s="79" t="s">
        <v>429</v>
      </c>
      <c r="R127" s="83" t="s">
        <v>541</v>
      </c>
      <c r="S127" s="79" t="s">
        <v>587</v>
      </c>
      <c r="T127" s="79" t="s">
        <v>614</v>
      </c>
      <c r="U127" s="79"/>
      <c r="V127" s="83" t="s">
        <v>676</v>
      </c>
      <c r="W127" s="81">
        <v>43669.58819444444</v>
      </c>
      <c r="X127" s="83" t="s">
        <v>765</v>
      </c>
      <c r="Y127" s="79"/>
      <c r="Z127" s="79"/>
      <c r="AA127" s="85" t="s">
        <v>922</v>
      </c>
      <c r="AB127" s="85" t="s">
        <v>1079</v>
      </c>
      <c r="AC127" s="79" t="b">
        <v>0</v>
      </c>
      <c r="AD127" s="79">
        <v>8</v>
      </c>
      <c r="AE127" s="85" t="s">
        <v>1090</v>
      </c>
      <c r="AF127" s="79" t="b">
        <v>0</v>
      </c>
      <c r="AG127" s="79" t="s">
        <v>1106</v>
      </c>
      <c r="AH127" s="79"/>
      <c r="AI127" s="85" t="s">
        <v>1091</v>
      </c>
      <c r="AJ127" s="79" t="b">
        <v>0</v>
      </c>
      <c r="AK127" s="79">
        <v>3</v>
      </c>
      <c r="AL127" s="85" t="s">
        <v>1091</v>
      </c>
      <c r="AM127" s="79" t="s">
        <v>1111</v>
      </c>
      <c r="AN127" s="79" t="b">
        <v>0</v>
      </c>
      <c r="AO127" s="85" t="s">
        <v>1079</v>
      </c>
      <c r="AP127" s="79" t="s">
        <v>1129</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232</v>
      </c>
      <c r="B128" s="64" t="s">
        <v>387</v>
      </c>
      <c r="C128" s="65" t="s">
        <v>3648</v>
      </c>
      <c r="D128" s="66">
        <v>3</v>
      </c>
      <c r="E128" s="67" t="s">
        <v>132</v>
      </c>
      <c r="F128" s="68">
        <v>35</v>
      </c>
      <c r="G128" s="65"/>
      <c r="H128" s="69"/>
      <c r="I128" s="70"/>
      <c r="J128" s="70"/>
      <c r="K128" s="34" t="s">
        <v>65</v>
      </c>
      <c r="L128" s="77">
        <v>128</v>
      </c>
      <c r="M128" s="77"/>
      <c r="N128" s="72"/>
      <c r="O128" s="79" t="s">
        <v>427</v>
      </c>
      <c r="P128" s="81">
        <v>43744.779131944444</v>
      </c>
      <c r="Q128" s="79" t="s">
        <v>442</v>
      </c>
      <c r="R128" s="79"/>
      <c r="S128" s="79"/>
      <c r="T128" s="79"/>
      <c r="U128" s="79"/>
      <c r="V128" s="83" t="s">
        <v>696</v>
      </c>
      <c r="W128" s="81">
        <v>43744.779131944444</v>
      </c>
      <c r="X128" s="83" t="s">
        <v>788</v>
      </c>
      <c r="Y128" s="79"/>
      <c r="Z128" s="79"/>
      <c r="AA128" s="85" t="s">
        <v>945</v>
      </c>
      <c r="AB128" s="79"/>
      <c r="AC128" s="79" t="b">
        <v>0</v>
      </c>
      <c r="AD128" s="79">
        <v>0</v>
      </c>
      <c r="AE128" s="85" t="s">
        <v>1091</v>
      </c>
      <c r="AF128" s="79" t="b">
        <v>0</v>
      </c>
      <c r="AG128" s="79" t="s">
        <v>1106</v>
      </c>
      <c r="AH128" s="79"/>
      <c r="AI128" s="85" t="s">
        <v>1091</v>
      </c>
      <c r="AJ128" s="79" t="b">
        <v>0</v>
      </c>
      <c r="AK128" s="79">
        <v>3</v>
      </c>
      <c r="AL128" s="85" t="s">
        <v>922</v>
      </c>
      <c r="AM128" s="79" t="s">
        <v>1113</v>
      </c>
      <c r="AN128" s="79" t="b">
        <v>0</v>
      </c>
      <c r="AO128" s="85" t="s">
        <v>922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212</v>
      </c>
      <c r="B129" s="64" t="s">
        <v>388</v>
      </c>
      <c r="C129" s="65" t="s">
        <v>3648</v>
      </c>
      <c r="D129" s="66">
        <v>3</v>
      </c>
      <c r="E129" s="67" t="s">
        <v>132</v>
      </c>
      <c r="F129" s="68">
        <v>35</v>
      </c>
      <c r="G129" s="65"/>
      <c r="H129" s="69"/>
      <c r="I129" s="70"/>
      <c r="J129" s="70"/>
      <c r="K129" s="34" t="s">
        <v>65</v>
      </c>
      <c r="L129" s="77">
        <v>129</v>
      </c>
      <c r="M129" s="77"/>
      <c r="N129" s="72"/>
      <c r="O129" s="79" t="s">
        <v>427</v>
      </c>
      <c r="P129" s="81">
        <v>43669.58819444444</v>
      </c>
      <c r="Q129" s="79" t="s">
        <v>429</v>
      </c>
      <c r="R129" s="83" t="s">
        <v>541</v>
      </c>
      <c r="S129" s="79" t="s">
        <v>587</v>
      </c>
      <c r="T129" s="79" t="s">
        <v>614</v>
      </c>
      <c r="U129" s="79"/>
      <c r="V129" s="83" t="s">
        <v>676</v>
      </c>
      <c r="W129" s="81">
        <v>43669.58819444444</v>
      </c>
      <c r="X129" s="83" t="s">
        <v>765</v>
      </c>
      <c r="Y129" s="79"/>
      <c r="Z129" s="79"/>
      <c r="AA129" s="85" t="s">
        <v>922</v>
      </c>
      <c r="AB129" s="85" t="s">
        <v>1079</v>
      </c>
      <c r="AC129" s="79" t="b">
        <v>0</v>
      </c>
      <c r="AD129" s="79">
        <v>8</v>
      </c>
      <c r="AE129" s="85" t="s">
        <v>1090</v>
      </c>
      <c r="AF129" s="79" t="b">
        <v>0</v>
      </c>
      <c r="AG129" s="79" t="s">
        <v>1106</v>
      </c>
      <c r="AH129" s="79"/>
      <c r="AI129" s="85" t="s">
        <v>1091</v>
      </c>
      <c r="AJ129" s="79" t="b">
        <v>0</v>
      </c>
      <c r="AK129" s="79">
        <v>3</v>
      </c>
      <c r="AL129" s="85" t="s">
        <v>1091</v>
      </c>
      <c r="AM129" s="79" t="s">
        <v>1111</v>
      </c>
      <c r="AN129" s="79" t="b">
        <v>0</v>
      </c>
      <c r="AO129" s="85" t="s">
        <v>1079</v>
      </c>
      <c r="AP129" s="79" t="s">
        <v>1129</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232</v>
      </c>
      <c r="B130" s="64" t="s">
        <v>388</v>
      </c>
      <c r="C130" s="65" t="s">
        <v>3648</v>
      </c>
      <c r="D130" s="66">
        <v>3</v>
      </c>
      <c r="E130" s="67" t="s">
        <v>132</v>
      </c>
      <c r="F130" s="68">
        <v>35</v>
      </c>
      <c r="G130" s="65"/>
      <c r="H130" s="69"/>
      <c r="I130" s="70"/>
      <c r="J130" s="70"/>
      <c r="K130" s="34" t="s">
        <v>65</v>
      </c>
      <c r="L130" s="77">
        <v>130</v>
      </c>
      <c r="M130" s="77"/>
      <c r="N130" s="72"/>
      <c r="O130" s="79" t="s">
        <v>427</v>
      </c>
      <c r="P130" s="81">
        <v>43744.779131944444</v>
      </c>
      <c r="Q130" s="79" t="s">
        <v>442</v>
      </c>
      <c r="R130" s="79"/>
      <c r="S130" s="79"/>
      <c r="T130" s="79"/>
      <c r="U130" s="79"/>
      <c r="V130" s="83" t="s">
        <v>696</v>
      </c>
      <c r="W130" s="81">
        <v>43744.779131944444</v>
      </c>
      <c r="X130" s="83" t="s">
        <v>788</v>
      </c>
      <c r="Y130" s="79"/>
      <c r="Z130" s="79"/>
      <c r="AA130" s="85" t="s">
        <v>945</v>
      </c>
      <c r="AB130" s="79"/>
      <c r="AC130" s="79" t="b">
        <v>0</v>
      </c>
      <c r="AD130" s="79">
        <v>0</v>
      </c>
      <c r="AE130" s="85" t="s">
        <v>1091</v>
      </c>
      <c r="AF130" s="79" t="b">
        <v>0</v>
      </c>
      <c r="AG130" s="79" t="s">
        <v>1106</v>
      </c>
      <c r="AH130" s="79"/>
      <c r="AI130" s="85" t="s">
        <v>1091</v>
      </c>
      <c r="AJ130" s="79" t="b">
        <v>0</v>
      </c>
      <c r="AK130" s="79">
        <v>3</v>
      </c>
      <c r="AL130" s="85" t="s">
        <v>922</v>
      </c>
      <c r="AM130" s="79" t="s">
        <v>1113</v>
      </c>
      <c r="AN130" s="79" t="b">
        <v>0</v>
      </c>
      <c r="AO130" s="85" t="s">
        <v>922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212</v>
      </c>
      <c r="B131" s="64" t="s">
        <v>389</v>
      </c>
      <c r="C131" s="65" t="s">
        <v>3648</v>
      </c>
      <c r="D131" s="66">
        <v>3</v>
      </c>
      <c r="E131" s="67" t="s">
        <v>132</v>
      </c>
      <c r="F131" s="68">
        <v>35</v>
      </c>
      <c r="G131" s="65"/>
      <c r="H131" s="69"/>
      <c r="I131" s="70"/>
      <c r="J131" s="70"/>
      <c r="K131" s="34" t="s">
        <v>65</v>
      </c>
      <c r="L131" s="77">
        <v>131</v>
      </c>
      <c r="M131" s="77"/>
      <c r="N131" s="72"/>
      <c r="O131" s="79" t="s">
        <v>427</v>
      </c>
      <c r="P131" s="81">
        <v>43669.58819444444</v>
      </c>
      <c r="Q131" s="79" t="s">
        <v>429</v>
      </c>
      <c r="R131" s="83" t="s">
        <v>541</v>
      </c>
      <c r="S131" s="79" t="s">
        <v>587</v>
      </c>
      <c r="T131" s="79" t="s">
        <v>614</v>
      </c>
      <c r="U131" s="79"/>
      <c r="V131" s="83" t="s">
        <v>676</v>
      </c>
      <c r="W131" s="81">
        <v>43669.58819444444</v>
      </c>
      <c r="X131" s="83" t="s">
        <v>765</v>
      </c>
      <c r="Y131" s="79"/>
      <c r="Z131" s="79"/>
      <c r="AA131" s="85" t="s">
        <v>922</v>
      </c>
      <c r="AB131" s="85" t="s">
        <v>1079</v>
      </c>
      <c r="AC131" s="79" t="b">
        <v>0</v>
      </c>
      <c r="AD131" s="79">
        <v>8</v>
      </c>
      <c r="AE131" s="85" t="s">
        <v>1090</v>
      </c>
      <c r="AF131" s="79" t="b">
        <v>0</v>
      </c>
      <c r="AG131" s="79" t="s">
        <v>1106</v>
      </c>
      <c r="AH131" s="79"/>
      <c r="AI131" s="85" t="s">
        <v>1091</v>
      </c>
      <c r="AJ131" s="79" t="b">
        <v>0</v>
      </c>
      <c r="AK131" s="79">
        <v>3</v>
      </c>
      <c r="AL131" s="85" t="s">
        <v>1091</v>
      </c>
      <c r="AM131" s="79" t="s">
        <v>1111</v>
      </c>
      <c r="AN131" s="79" t="b">
        <v>0</v>
      </c>
      <c r="AO131" s="85" t="s">
        <v>1079</v>
      </c>
      <c r="AP131" s="79" t="s">
        <v>1129</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232</v>
      </c>
      <c r="B132" s="64" t="s">
        <v>389</v>
      </c>
      <c r="C132" s="65" t="s">
        <v>3648</v>
      </c>
      <c r="D132" s="66">
        <v>3</v>
      </c>
      <c r="E132" s="67" t="s">
        <v>132</v>
      </c>
      <c r="F132" s="68">
        <v>35</v>
      </c>
      <c r="G132" s="65"/>
      <c r="H132" s="69"/>
      <c r="I132" s="70"/>
      <c r="J132" s="70"/>
      <c r="K132" s="34" t="s">
        <v>65</v>
      </c>
      <c r="L132" s="77">
        <v>132</v>
      </c>
      <c r="M132" s="77"/>
      <c r="N132" s="72"/>
      <c r="O132" s="79" t="s">
        <v>427</v>
      </c>
      <c r="P132" s="81">
        <v>43744.779131944444</v>
      </c>
      <c r="Q132" s="79" t="s">
        <v>442</v>
      </c>
      <c r="R132" s="79"/>
      <c r="S132" s="79"/>
      <c r="T132" s="79"/>
      <c r="U132" s="79"/>
      <c r="V132" s="83" t="s">
        <v>696</v>
      </c>
      <c r="W132" s="81">
        <v>43744.779131944444</v>
      </c>
      <c r="X132" s="83" t="s">
        <v>788</v>
      </c>
      <c r="Y132" s="79"/>
      <c r="Z132" s="79"/>
      <c r="AA132" s="85" t="s">
        <v>945</v>
      </c>
      <c r="AB132" s="79"/>
      <c r="AC132" s="79" t="b">
        <v>0</v>
      </c>
      <c r="AD132" s="79">
        <v>0</v>
      </c>
      <c r="AE132" s="85" t="s">
        <v>1091</v>
      </c>
      <c r="AF132" s="79" t="b">
        <v>0</v>
      </c>
      <c r="AG132" s="79" t="s">
        <v>1106</v>
      </c>
      <c r="AH132" s="79"/>
      <c r="AI132" s="85" t="s">
        <v>1091</v>
      </c>
      <c r="AJ132" s="79" t="b">
        <v>0</v>
      </c>
      <c r="AK132" s="79">
        <v>3</v>
      </c>
      <c r="AL132" s="85" t="s">
        <v>922</v>
      </c>
      <c r="AM132" s="79" t="s">
        <v>1113</v>
      </c>
      <c r="AN132" s="79" t="b">
        <v>0</v>
      </c>
      <c r="AO132" s="85" t="s">
        <v>922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212</v>
      </c>
      <c r="B133" s="64" t="s">
        <v>390</v>
      </c>
      <c r="C133" s="65" t="s">
        <v>3648</v>
      </c>
      <c r="D133" s="66">
        <v>3</v>
      </c>
      <c r="E133" s="67" t="s">
        <v>132</v>
      </c>
      <c r="F133" s="68">
        <v>35</v>
      </c>
      <c r="G133" s="65"/>
      <c r="H133" s="69"/>
      <c r="I133" s="70"/>
      <c r="J133" s="70"/>
      <c r="K133" s="34" t="s">
        <v>65</v>
      </c>
      <c r="L133" s="77">
        <v>133</v>
      </c>
      <c r="M133" s="77"/>
      <c r="N133" s="72"/>
      <c r="O133" s="79" t="s">
        <v>427</v>
      </c>
      <c r="P133" s="81">
        <v>43669.58819444444</v>
      </c>
      <c r="Q133" s="79" t="s">
        <v>429</v>
      </c>
      <c r="R133" s="83" t="s">
        <v>541</v>
      </c>
      <c r="S133" s="79" t="s">
        <v>587</v>
      </c>
      <c r="T133" s="79" t="s">
        <v>614</v>
      </c>
      <c r="U133" s="79"/>
      <c r="V133" s="83" t="s">
        <v>676</v>
      </c>
      <c r="W133" s="81">
        <v>43669.58819444444</v>
      </c>
      <c r="X133" s="83" t="s">
        <v>765</v>
      </c>
      <c r="Y133" s="79"/>
      <c r="Z133" s="79"/>
      <c r="AA133" s="85" t="s">
        <v>922</v>
      </c>
      <c r="AB133" s="85" t="s">
        <v>1079</v>
      </c>
      <c r="AC133" s="79" t="b">
        <v>0</v>
      </c>
      <c r="AD133" s="79">
        <v>8</v>
      </c>
      <c r="AE133" s="85" t="s">
        <v>1090</v>
      </c>
      <c r="AF133" s="79" t="b">
        <v>0</v>
      </c>
      <c r="AG133" s="79" t="s">
        <v>1106</v>
      </c>
      <c r="AH133" s="79"/>
      <c r="AI133" s="85" t="s">
        <v>1091</v>
      </c>
      <c r="AJ133" s="79" t="b">
        <v>0</v>
      </c>
      <c r="AK133" s="79">
        <v>3</v>
      </c>
      <c r="AL133" s="85" t="s">
        <v>1091</v>
      </c>
      <c r="AM133" s="79" t="s">
        <v>1111</v>
      </c>
      <c r="AN133" s="79" t="b">
        <v>0</v>
      </c>
      <c r="AO133" s="85" t="s">
        <v>1079</v>
      </c>
      <c r="AP133" s="79" t="s">
        <v>1129</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232</v>
      </c>
      <c r="B134" s="64" t="s">
        <v>390</v>
      </c>
      <c r="C134" s="65" t="s">
        <v>3648</v>
      </c>
      <c r="D134" s="66">
        <v>3</v>
      </c>
      <c r="E134" s="67" t="s">
        <v>132</v>
      </c>
      <c r="F134" s="68">
        <v>35</v>
      </c>
      <c r="G134" s="65"/>
      <c r="H134" s="69"/>
      <c r="I134" s="70"/>
      <c r="J134" s="70"/>
      <c r="K134" s="34" t="s">
        <v>65</v>
      </c>
      <c r="L134" s="77">
        <v>134</v>
      </c>
      <c r="M134" s="77"/>
      <c r="N134" s="72"/>
      <c r="O134" s="79" t="s">
        <v>427</v>
      </c>
      <c r="P134" s="81">
        <v>43744.779131944444</v>
      </c>
      <c r="Q134" s="79" t="s">
        <v>442</v>
      </c>
      <c r="R134" s="79"/>
      <c r="S134" s="79"/>
      <c r="T134" s="79"/>
      <c r="U134" s="79"/>
      <c r="V134" s="83" t="s">
        <v>696</v>
      </c>
      <c r="W134" s="81">
        <v>43744.779131944444</v>
      </c>
      <c r="X134" s="83" t="s">
        <v>788</v>
      </c>
      <c r="Y134" s="79"/>
      <c r="Z134" s="79"/>
      <c r="AA134" s="85" t="s">
        <v>945</v>
      </c>
      <c r="AB134" s="79"/>
      <c r="AC134" s="79" t="b">
        <v>0</v>
      </c>
      <c r="AD134" s="79">
        <v>0</v>
      </c>
      <c r="AE134" s="85" t="s">
        <v>1091</v>
      </c>
      <c r="AF134" s="79" t="b">
        <v>0</v>
      </c>
      <c r="AG134" s="79" t="s">
        <v>1106</v>
      </c>
      <c r="AH134" s="79"/>
      <c r="AI134" s="85" t="s">
        <v>1091</v>
      </c>
      <c r="AJ134" s="79" t="b">
        <v>0</v>
      </c>
      <c r="AK134" s="79">
        <v>3</v>
      </c>
      <c r="AL134" s="85" t="s">
        <v>922</v>
      </c>
      <c r="AM134" s="79" t="s">
        <v>1113</v>
      </c>
      <c r="AN134" s="79" t="b">
        <v>0</v>
      </c>
      <c r="AO134" s="85" t="s">
        <v>922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212</v>
      </c>
      <c r="B135" s="64" t="s">
        <v>391</v>
      </c>
      <c r="C135" s="65" t="s">
        <v>3648</v>
      </c>
      <c r="D135" s="66">
        <v>3</v>
      </c>
      <c r="E135" s="67" t="s">
        <v>132</v>
      </c>
      <c r="F135" s="68">
        <v>35</v>
      </c>
      <c r="G135" s="65"/>
      <c r="H135" s="69"/>
      <c r="I135" s="70"/>
      <c r="J135" s="70"/>
      <c r="K135" s="34" t="s">
        <v>65</v>
      </c>
      <c r="L135" s="77">
        <v>135</v>
      </c>
      <c r="M135" s="77"/>
      <c r="N135" s="72"/>
      <c r="O135" s="79" t="s">
        <v>427</v>
      </c>
      <c r="P135" s="81">
        <v>43669.58819444444</v>
      </c>
      <c r="Q135" s="79" t="s">
        <v>429</v>
      </c>
      <c r="R135" s="83" t="s">
        <v>541</v>
      </c>
      <c r="S135" s="79" t="s">
        <v>587</v>
      </c>
      <c r="T135" s="79" t="s">
        <v>614</v>
      </c>
      <c r="U135" s="79"/>
      <c r="V135" s="83" t="s">
        <v>676</v>
      </c>
      <c r="W135" s="81">
        <v>43669.58819444444</v>
      </c>
      <c r="X135" s="83" t="s">
        <v>765</v>
      </c>
      <c r="Y135" s="79"/>
      <c r="Z135" s="79"/>
      <c r="AA135" s="85" t="s">
        <v>922</v>
      </c>
      <c r="AB135" s="85" t="s">
        <v>1079</v>
      </c>
      <c r="AC135" s="79" t="b">
        <v>0</v>
      </c>
      <c r="AD135" s="79">
        <v>8</v>
      </c>
      <c r="AE135" s="85" t="s">
        <v>1090</v>
      </c>
      <c r="AF135" s="79" t="b">
        <v>0</v>
      </c>
      <c r="AG135" s="79" t="s">
        <v>1106</v>
      </c>
      <c r="AH135" s="79"/>
      <c r="AI135" s="85" t="s">
        <v>1091</v>
      </c>
      <c r="AJ135" s="79" t="b">
        <v>0</v>
      </c>
      <c r="AK135" s="79">
        <v>3</v>
      </c>
      <c r="AL135" s="85" t="s">
        <v>1091</v>
      </c>
      <c r="AM135" s="79" t="s">
        <v>1111</v>
      </c>
      <c r="AN135" s="79" t="b">
        <v>0</v>
      </c>
      <c r="AO135" s="85" t="s">
        <v>1079</v>
      </c>
      <c r="AP135" s="79" t="s">
        <v>1129</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232</v>
      </c>
      <c r="B136" s="64" t="s">
        <v>391</v>
      </c>
      <c r="C136" s="65" t="s">
        <v>3648</v>
      </c>
      <c r="D136" s="66">
        <v>3</v>
      </c>
      <c r="E136" s="67" t="s">
        <v>132</v>
      </c>
      <c r="F136" s="68">
        <v>35</v>
      </c>
      <c r="G136" s="65"/>
      <c r="H136" s="69"/>
      <c r="I136" s="70"/>
      <c r="J136" s="70"/>
      <c r="K136" s="34" t="s">
        <v>65</v>
      </c>
      <c r="L136" s="77">
        <v>136</v>
      </c>
      <c r="M136" s="77"/>
      <c r="N136" s="72"/>
      <c r="O136" s="79" t="s">
        <v>427</v>
      </c>
      <c r="P136" s="81">
        <v>43744.779131944444</v>
      </c>
      <c r="Q136" s="79" t="s">
        <v>442</v>
      </c>
      <c r="R136" s="79"/>
      <c r="S136" s="79"/>
      <c r="T136" s="79"/>
      <c r="U136" s="79"/>
      <c r="V136" s="83" t="s">
        <v>696</v>
      </c>
      <c r="W136" s="81">
        <v>43744.779131944444</v>
      </c>
      <c r="X136" s="83" t="s">
        <v>788</v>
      </c>
      <c r="Y136" s="79"/>
      <c r="Z136" s="79"/>
      <c r="AA136" s="85" t="s">
        <v>945</v>
      </c>
      <c r="AB136" s="79"/>
      <c r="AC136" s="79" t="b">
        <v>0</v>
      </c>
      <c r="AD136" s="79">
        <v>0</v>
      </c>
      <c r="AE136" s="85" t="s">
        <v>1091</v>
      </c>
      <c r="AF136" s="79" t="b">
        <v>0</v>
      </c>
      <c r="AG136" s="79" t="s">
        <v>1106</v>
      </c>
      <c r="AH136" s="79"/>
      <c r="AI136" s="85" t="s">
        <v>1091</v>
      </c>
      <c r="AJ136" s="79" t="b">
        <v>0</v>
      </c>
      <c r="AK136" s="79">
        <v>3</v>
      </c>
      <c r="AL136" s="85" t="s">
        <v>922</v>
      </c>
      <c r="AM136" s="79" t="s">
        <v>1113</v>
      </c>
      <c r="AN136" s="79" t="b">
        <v>0</v>
      </c>
      <c r="AO136" s="85" t="s">
        <v>922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212</v>
      </c>
      <c r="B137" s="64" t="s">
        <v>392</v>
      </c>
      <c r="C137" s="65" t="s">
        <v>3648</v>
      </c>
      <c r="D137" s="66">
        <v>3</v>
      </c>
      <c r="E137" s="67" t="s">
        <v>132</v>
      </c>
      <c r="F137" s="68">
        <v>35</v>
      </c>
      <c r="G137" s="65"/>
      <c r="H137" s="69"/>
      <c r="I137" s="70"/>
      <c r="J137" s="70"/>
      <c r="K137" s="34" t="s">
        <v>65</v>
      </c>
      <c r="L137" s="77">
        <v>137</v>
      </c>
      <c r="M137" s="77"/>
      <c r="N137" s="72"/>
      <c r="O137" s="79" t="s">
        <v>427</v>
      </c>
      <c r="P137" s="81">
        <v>43669.58819444444</v>
      </c>
      <c r="Q137" s="79" t="s">
        <v>429</v>
      </c>
      <c r="R137" s="83" t="s">
        <v>541</v>
      </c>
      <c r="S137" s="79" t="s">
        <v>587</v>
      </c>
      <c r="T137" s="79" t="s">
        <v>614</v>
      </c>
      <c r="U137" s="79"/>
      <c r="V137" s="83" t="s">
        <v>676</v>
      </c>
      <c r="W137" s="81">
        <v>43669.58819444444</v>
      </c>
      <c r="X137" s="83" t="s">
        <v>765</v>
      </c>
      <c r="Y137" s="79"/>
      <c r="Z137" s="79"/>
      <c r="AA137" s="85" t="s">
        <v>922</v>
      </c>
      <c r="AB137" s="85" t="s">
        <v>1079</v>
      </c>
      <c r="AC137" s="79" t="b">
        <v>0</v>
      </c>
      <c r="AD137" s="79">
        <v>8</v>
      </c>
      <c r="AE137" s="85" t="s">
        <v>1090</v>
      </c>
      <c r="AF137" s="79" t="b">
        <v>0</v>
      </c>
      <c r="AG137" s="79" t="s">
        <v>1106</v>
      </c>
      <c r="AH137" s="79"/>
      <c r="AI137" s="85" t="s">
        <v>1091</v>
      </c>
      <c r="AJ137" s="79" t="b">
        <v>0</v>
      </c>
      <c r="AK137" s="79">
        <v>3</v>
      </c>
      <c r="AL137" s="85" t="s">
        <v>1091</v>
      </c>
      <c r="AM137" s="79" t="s">
        <v>1111</v>
      </c>
      <c r="AN137" s="79" t="b">
        <v>0</v>
      </c>
      <c r="AO137" s="85" t="s">
        <v>1079</v>
      </c>
      <c r="AP137" s="79" t="s">
        <v>1129</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232</v>
      </c>
      <c r="B138" s="64" t="s">
        <v>392</v>
      </c>
      <c r="C138" s="65" t="s">
        <v>3648</v>
      </c>
      <c r="D138" s="66">
        <v>3</v>
      </c>
      <c r="E138" s="67" t="s">
        <v>132</v>
      </c>
      <c r="F138" s="68">
        <v>35</v>
      </c>
      <c r="G138" s="65"/>
      <c r="H138" s="69"/>
      <c r="I138" s="70"/>
      <c r="J138" s="70"/>
      <c r="K138" s="34" t="s">
        <v>65</v>
      </c>
      <c r="L138" s="77">
        <v>138</v>
      </c>
      <c r="M138" s="77"/>
      <c r="N138" s="72"/>
      <c r="O138" s="79" t="s">
        <v>427</v>
      </c>
      <c r="P138" s="81">
        <v>43744.779131944444</v>
      </c>
      <c r="Q138" s="79" t="s">
        <v>442</v>
      </c>
      <c r="R138" s="79"/>
      <c r="S138" s="79"/>
      <c r="T138" s="79"/>
      <c r="U138" s="79"/>
      <c r="V138" s="83" t="s">
        <v>696</v>
      </c>
      <c r="W138" s="81">
        <v>43744.779131944444</v>
      </c>
      <c r="X138" s="83" t="s">
        <v>788</v>
      </c>
      <c r="Y138" s="79"/>
      <c r="Z138" s="79"/>
      <c r="AA138" s="85" t="s">
        <v>945</v>
      </c>
      <c r="AB138" s="79"/>
      <c r="AC138" s="79" t="b">
        <v>0</v>
      </c>
      <c r="AD138" s="79">
        <v>0</v>
      </c>
      <c r="AE138" s="85" t="s">
        <v>1091</v>
      </c>
      <c r="AF138" s="79" t="b">
        <v>0</v>
      </c>
      <c r="AG138" s="79" t="s">
        <v>1106</v>
      </c>
      <c r="AH138" s="79"/>
      <c r="AI138" s="85" t="s">
        <v>1091</v>
      </c>
      <c r="AJ138" s="79" t="b">
        <v>0</v>
      </c>
      <c r="AK138" s="79">
        <v>3</v>
      </c>
      <c r="AL138" s="85" t="s">
        <v>922</v>
      </c>
      <c r="AM138" s="79" t="s">
        <v>1113</v>
      </c>
      <c r="AN138" s="79" t="b">
        <v>0</v>
      </c>
      <c r="AO138" s="85" t="s">
        <v>922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212</v>
      </c>
      <c r="B139" s="64" t="s">
        <v>393</v>
      </c>
      <c r="C139" s="65" t="s">
        <v>3648</v>
      </c>
      <c r="D139" s="66">
        <v>3</v>
      </c>
      <c r="E139" s="67" t="s">
        <v>132</v>
      </c>
      <c r="F139" s="68">
        <v>35</v>
      </c>
      <c r="G139" s="65"/>
      <c r="H139" s="69"/>
      <c r="I139" s="70"/>
      <c r="J139" s="70"/>
      <c r="K139" s="34" t="s">
        <v>65</v>
      </c>
      <c r="L139" s="77">
        <v>139</v>
      </c>
      <c r="M139" s="77"/>
      <c r="N139" s="72"/>
      <c r="O139" s="79" t="s">
        <v>428</v>
      </c>
      <c r="P139" s="81">
        <v>43669.58819444444</v>
      </c>
      <c r="Q139" s="79" t="s">
        <v>429</v>
      </c>
      <c r="R139" s="83" t="s">
        <v>541</v>
      </c>
      <c r="S139" s="79" t="s">
        <v>587</v>
      </c>
      <c r="T139" s="79" t="s">
        <v>614</v>
      </c>
      <c r="U139" s="79"/>
      <c r="V139" s="83" t="s">
        <v>676</v>
      </c>
      <c r="W139" s="81">
        <v>43669.58819444444</v>
      </c>
      <c r="X139" s="83" t="s">
        <v>765</v>
      </c>
      <c r="Y139" s="79"/>
      <c r="Z139" s="79"/>
      <c r="AA139" s="85" t="s">
        <v>922</v>
      </c>
      <c r="AB139" s="85" t="s">
        <v>1079</v>
      </c>
      <c r="AC139" s="79" t="b">
        <v>0</v>
      </c>
      <c r="AD139" s="79">
        <v>8</v>
      </c>
      <c r="AE139" s="85" t="s">
        <v>1090</v>
      </c>
      <c r="AF139" s="79" t="b">
        <v>0</v>
      </c>
      <c r="AG139" s="79" t="s">
        <v>1106</v>
      </c>
      <c r="AH139" s="79"/>
      <c r="AI139" s="85" t="s">
        <v>1091</v>
      </c>
      <c r="AJ139" s="79" t="b">
        <v>0</v>
      </c>
      <c r="AK139" s="79">
        <v>3</v>
      </c>
      <c r="AL139" s="85" t="s">
        <v>1091</v>
      </c>
      <c r="AM139" s="79" t="s">
        <v>1111</v>
      </c>
      <c r="AN139" s="79" t="b">
        <v>0</v>
      </c>
      <c r="AO139" s="85" t="s">
        <v>1079</v>
      </c>
      <c r="AP139" s="79" t="s">
        <v>1129</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1.2195121951219512</v>
      </c>
      <c r="BF139" s="48">
        <v>0</v>
      </c>
      <c r="BG139" s="49">
        <v>0</v>
      </c>
      <c r="BH139" s="48">
        <v>0</v>
      </c>
      <c r="BI139" s="49">
        <v>0</v>
      </c>
      <c r="BJ139" s="48">
        <v>81</v>
      </c>
      <c r="BK139" s="49">
        <v>98.78048780487805</v>
      </c>
      <c r="BL139" s="48">
        <v>82</v>
      </c>
    </row>
    <row r="140" spans="1:64" ht="15">
      <c r="A140" s="64" t="s">
        <v>232</v>
      </c>
      <c r="B140" s="64" t="s">
        <v>393</v>
      </c>
      <c r="C140" s="65" t="s">
        <v>3648</v>
      </c>
      <c r="D140" s="66">
        <v>3</v>
      </c>
      <c r="E140" s="67" t="s">
        <v>132</v>
      </c>
      <c r="F140" s="68">
        <v>35</v>
      </c>
      <c r="G140" s="65"/>
      <c r="H140" s="69"/>
      <c r="I140" s="70"/>
      <c r="J140" s="70"/>
      <c r="K140" s="34" t="s">
        <v>65</v>
      </c>
      <c r="L140" s="77">
        <v>140</v>
      </c>
      <c r="M140" s="77"/>
      <c r="N140" s="72"/>
      <c r="O140" s="79" t="s">
        <v>427</v>
      </c>
      <c r="P140" s="81">
        <v>43744.779131944444</v>
      </c>
      <c r="Q140" s="79" t="s">
        <v>442</v>
      </c>
      <c r="R140" s="79"/>
      <c r="S140" s="79"/>
      <c r="T140" s="79"/>
      <c r="U140" s="79"/>
      <c r="V140" s="83" t="s">
        <v>696</v>
      </c>
      <c r="W140" s="81">
        <v>43744.779131944444</v>
      </c>
      <c r="X140" s="83" t="s">
        <v>788</v>
      </c>
      <c r="Y140" s="79"/>
      <c r="Z140" s="79"/>
      <c r="AA140" s="85" t="s">
        <v>945</v>
      </c>
      <c r="AB140" s="79"/>
      <c r="AC140" s="79" t="b">
        <v>0</v>
      </c>
      <c r="AD140" s="79">
        <v>0</v>
      </c>
      <c r="AE140" s="85" t="s">
        <v>1091</v>
      </c>
      <c r="AF140" s="79" t="b">
        <v>0</v>
      </c>
      <c r="AG140" s="79" t="s">
        <v>1106</v>
      </c>
      <c r="AH140" s="79"/>
      <c r="AI140" s="85" t="s">
        <v>1091</v>
      </c>
      <c r="AJ140" s="79" t="b">
        <v>0</v>
      </c>
      <c r="AK140" s="79">
        <v>3</v>
      </c>
      <c r="AL140" s="85" t="s">
        <v>922</v>
      </c>
      <c r="AM140" s="79" t="s">
        <v>1113</v>
      </c>
      <c r="AN140" s="79" t="b">
        <v>0</v>
      </c>
      <c r="AO140" s="85" t="s">
        <v>922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11</v>
      </c>
      <c r="BK140" s="49">
        <v>100</v>
      </c>
      <c r="BL140" s="48">
        <v>11</v>
      </c>
    </row>
    <row r="141" spans="1:64" ht="15">
      <c r="A141" s="64" t="s">
        <v>212</v>
      </c>
      <c r="B141" s="64" t="s">
        <v>300</v>
      </c>
      <c r="C141" s="65" t="s">
        <v>3648</v>
      </c>
      <c r="D141" s="66">
        <v>3</v>
      </c>
      <c r="E141" s="67" t="s">
        <v>132</v>
      </c>
      <c r="F141" s="68">
        <v>35</v>
      </c>
      <c r="G141" s="65"/>
      <c r="H141" s="69"/>
      <c r="I141" s="70"/>
      <c r="J141" s="70"/>
      <c r="K141" s="34" t="s">
        <v>65</v>
      </c>
      <c r="L141" s="77">
        <v>141</v>
      </c>
      <c r="M141" s="77"/>
      <c r="N141" s="72"/>
      <c r="O141" s="79" t="s">
        <v>427</v>
      </c>
      <c r="P141" s="81">
        <v>43669.58819444444</v>
      </c>
      <c r="Q141" s="79" t="s">
        <v>429</v>
      </c>
      <c r="R141" s="83" t="s">
        <v>541</v>
      </c>
      <c r="S141" s="79" t="s">
        <v>587</v>
      </c>
      <c r="T141" s="79" t="s">
        <v>614</v>
      </c>
      <c r="U141" s="79"/>
      <c r="V141" s="83" t="s">
        <v>676</v>
      </c>
      <c r="W141" s="81">
        <v>43669.58819444444</v>
      </c>
      <c r="X141" s="83" t="s">
        <v>765</v>
      </c>
      <c r="Y141" s="79"/>
      <c r="Z141" s="79"/>
      <c r="AA141" s="85" t="s">
        <v>922</v>
      </c>
      <c r="AB141" s="85" t="s">
        <v>1079</v>
      </c>
      <c r="AC141" s="79" t="b">
        <v>0</v>
      </c>
      <c r="AD141" s="79">
        <v>8</v>
      </c>
      <c r="AE141" s="85" t="s">
        <v>1090</v>
      </c>
      <c r="AF141" s="79" t="b">
        <v>0</v>
      </c>
      <c r="AG141" s="79" t="s">
        <v>1106</v>
      </c>
      <c r="AH141" s="79"/>
      <c r="AI141" s="85" t="s">
        <v>1091</v>
      </c>
      <c r="AJ141" s="79" t="b">
        <v>0</v>
      </c>
      <c r="AK141" s="79">
        <v>3</v>
      </c>
      <c r="AL141" s="85" t="s">
        <v>1091</v>
      </c>
      <c r="AM141" s="79" t="s">
        <v>1111</v>
      </c>
      <c r="AN141" s="79" t="b">
        <v>0</v>
      </c>
      <c r="AO141" s="85" t="s">
        <v>1079</v>
      </c>
      <c r="AP141" s="79" t="s">
        <v>1129</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2</v>
      </c>
      <c r="BD141" s="48"/>
      <c r="BE141" s="49"/>
      <c r="BF141" s="48"/>
      <c r="BG141" s="49"/>
      <c r="BH141" s="48"/>
      <c r="BI141" s="49"/>
      <c r="BJ141" s="48"/>
      <c r="BK141" s="49"/>
      <c r="BL141" s="48"/>
    </row>
    <row r="142" spans="1:64" ht="15">
      <c r="A142" s="64" t="s">
        <v>212</v>
      </c>
      <c r="B142" s="64" t="s">
        <v>232</v>
      </c>
      <c r="C142" s="65" t="s">
        <v>3648</v>
      </c>
      <c r="D142" s="66">
        <v>3</v>
      </c>
      <c r="E142" s="67" t="s">
        <v>132</v>
      </c>
      <c r="F142" s="68">
        <v>35</v>
      </c>
      <c r="G142" s="65"/>
      <c r="H142" s="69"/>
      <c r="I142" s="70"/>
      <c r="J142" s="70"/>
      <c r="K142" s="34" t="s">
        <v>66</v>
      </c>
      <c r="L142" s="77">
        <v>142</v>
      </c>
      <c r="M142" s="77"/>
      <c r="N142" s="72"/>
      <c r="O142" s="79" t="s">
        <v>427</v>
      </c>
      <c r="P142" s="81">
        <v>43669.58819444444</v>
      </c>
      <c r="Q142" s="79" t="s">
        <v>429</v>
      </c>
      <c r="R142" s="83" t="s">
        <v>541</v>
      </c>
      <c r="S142" s="79" t="s">
        <v>587</v>
      </c>
      <c r="T142" s="79" t="s">
        <v>614</v>
      </c>
      <c r="U142" s="79"/>
      <c r="V142" s="83" t="s">
        <v>676</v>
      </c>
      <c r="W142" s="81">
        <v>43669.58819444444</v>
      </c>
      <c r="X142" s="83" t="s">
        <v>765</v>
      </c>
      <c r="Y142" s="79"/>
      <c r="Z142" s="79"/>
      <c r="AA142" s="85" t="s">
        <v>922</v>
      </c>
      <c r="AB142" s="85" t="s">
        <v>1079</v>
      </c>
      <c r="AC142" s="79" t="b">
        <v>0</v>
      </c>
      <c r="AD142" s="79">
        <v>8</v>
      </c>
      <c r="AE142" s="85" t="s">
        <v>1090</v>
      </c>
      <c r="AF142" s="79" t="b">
        <v>0</v>
      </c>
      <c r="AG142" s="79" t="s">
        <v>1106</v>
      </c>
      <c r="AH142" s="79"/>
      <c r="AI142" s="85" t="s">
        <v>1091</v>
      </c>
      <c r="AJ142" s="79" t="b">
        <v>0</v>
      </c>
      <c r="AK142" s="79">
        <v>3</v>
      </c>
      <c r="AL142" s="85" t="s">
        <v>1091</v>
      </c>
      <c r="AM142" s="79" t="s">
        <v>1111</v>
      </c>
      <c r="AN142" s="79" t="b">
        <v>0</v>
      </c>
      <c r="AO142" s="85" t="s">
        <v>1079</v>
      </c>
      <c r="AP142" s="79" t="s">
        <v>1129</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232</v>
      </c>
      <c r="B143" s="64" t="s">
        <v>212</v>
      </c>
      <c r="C143" s="65" t="s">
        <v>3648</v>
      </c>
      <c r="D143" s="66">
        <v>3</v>
      </c>
      <c r="E143" s="67" t="s">
        <v>132</v>
      </c>
      <c r="F143" s="68">
        <v>35</v>
      </c>
      <c r="G143" s="65"/>
      <c r="H143" s="69"/>
      <c r="I143" s="70"/>
      <c r="J143" s="70"/>
      <c r="K143" s="34" t="s">
        <v>66</v>
      </c>
      <c r="L143" s="77">
        <v>143</v>
      </c>
      <c r="M143" s="77"/>
      <c r="N143" s="72"/>
      <c r="O143" s="79" t="s">
        <v>427</v>
      </c>
      <c r="P143" s="81">
        <v>43744.779131944444</v>
      </c>
      <c r="Q143" s="79" t="s">
        <v>442</v>
      </c>
      <c r="R143" s="79"/>
      <c r="S143" s="79"/>
      <c r="T143" s="79"/>
      <c r="U143" s="79"/>
      <c r="V143" s="83" t="s">
        <v>696</v>
      </c>
      <c r="W143" s="81">
        <v>43744.779131944444</v>
      </c>
      <c r="X143" s="83" t="s">
        <v>788</v>
      </c>
      <c r="Y143" s="79"/>
      <c r="Z143" s="79"/>
      <c r="AA143" s="85" t="s">
        <v>945</v>
      </c>
      <c r="AB143" s="79"/>
      <c r="AC143" s="79" t="b">
        <v>0</v>
      </c>
      <c r="AD143" s="79">
        <v>0</v>
      </c>
      <c r="AE143" s="85" t="s">
        <v>1091</v>
      </c>
      <c r="AF143" s="79" t="b">
        <v>0</v>
      </c>
      <c r="AG143" s="79" t="s">
        <v>1106</v>
      </c>
      <c r="AH143" s="79"/>
      <c r="AI143" s="85" t="s">
        <v>1091</v>
      </c>
      <c r="AJ143" s="79" t="b">
        <v>0</v>
      </c>
      <c r="AK143" s="79">
        <v>3</v>
      </c>
      <c r="AL143" s="85" t="s">
        <v>922</v>
      </c>
      <c r="AM143" s="79" t="s">
        <v>1113</v>
      </c>
      <c r="AN143" s="79" t="b">
        <v>0</v>
      </c>
      <c r="AO143" s="85" t="s">
        <v>922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233</v>
      </c>
      <c r="B144" s="64" t="s">
        <v>300</v>
      </c>
      <c r="C144" s="65" t="s">
        <v>3648</v>
      </c>
      <c r="D144" s="66">
        <v>3</v>
      </c>
      <c r="E144" s="67" t="s">
        <v>132</v>
      </c>
      <c r="F144" s="68">
        <v>35</v>
      </c>
      <c r="G144" s="65"/>
      <c r="H144" s="69"/>
      <c r="I144" s="70"/>
      <c r="J144" s="70"/>
      <c r="K144" s="34" t="s">
        <v>65</v>
      </c>
      <c r="L144" s="77">
        <v>144</v>
      </c>
      <c r="M144" s="77"/>
      <c r="N144" s="72"/>
      <c r="O144" s="79" t="s">
        <v>427</v>
      </c>
      <c r="P144" s="81">
        <v>43745.038148148145</v>
      </c>
      <c r="Q144" s="79" t="s">
        <v>443</v>
      </c>
      <c r="R144" s="79"/>
      <c r="S144" s="79"/>
      <c r="T144" s="79" t="s">
        <v>618</v>
      </c>
      <c r="U144" s="79"/>
      <c r="V144" s="83" t="s">
        <v>697</v>
      </c>
      <c r="W144" s="81">
        <v>43745.038148148145</v>
      </c>
      <c r="X144" s="83" t="s">
        <v>789</v>
      </c>
      <c r="Y144" s="79"/>
      <c r="Z144" s="79"/>
      <c r="AA144" s="85" t="s">
        <v>946</v>
      </c>
      <c r="AB144" s="79"/>
      <c r="AC144" s="79" t="b">
        <v>0</v>
      </c>
      <c r="AD144" s="79">
        <v>0</v>
      </c>
      <c r="AE144" s="85" t="s">
        <v>1091</v>
      </c>
      <c r="AF144" s="79" t="b">
        <v>0</v>
      </c>
      <c r="AG144" s="79" t="s">
        <v>1106</v>
      </c>
      <c r="AH144" s="79"/>
      <c r="AI144" s="85" t="s">
        <v>1091</v>
      </c>
      <c r="AJ144" s="79" t="b">
        <v>0</v>
      </c>
      <c r="AK144" s="79">
        <v>1</v>
      </c>
      <c r="AL144" s="85" t="s">
        <v>1043</v>
      </c>
      <c r="AM144" s="79" t="s">
        <v>1112</v>
      </c>
      <c r="AN144" s="79" t="b">
        <v>0</v>
      </c>
      <c r="AO144" s="85" t="s">
        <v>1043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2</v>
      </c>
      <c r="BD144" s="48"/>
      <c r="BE144" s="49"/>
      <c r="BF144" s="48"/>
      <c r="BG144" s="49"/>
      <c r="BH144" s="48"/>
      <c r="BI144" s="49"/>
      <c r="BJ144" s="48"/>
      <c r="BK144" s="49"/>
      <c r="BL144" s="48"/>
    </row>
    <row r="145" spans="1:64" ht="15">
      <c r="A145" s="64" t="s">
        <v>233</v>
      </c>
      <c r="B145" s="64" t="s">
        <v>306</v>
      </c>
      <c r="C145" s="65" t="s">
        <v>3648</v>
      </c>
      <c r="D145" s="66">
        <v>3</v>
      </c>
      <c r="E145" s="67" t="s">
        <v>132</v>
      </c>
      <c r="F145" s="68">
        <v>35</v>
      </c>
      <c r="G145" s="65"/>
      <c r="H145" s="69"/>
      <c r="I145" s="70"/>
      <c r="J145" s="70"/>
      <c r="K145" s="34" t="s">
        <v>65</v>
      </c>
      <c r="L145" s="77">
        <v>145</v>
      </c>
      <c r="M145" s="77"/>
      <c r="N145" s="72"/>
      <c r="O145" s="79" t="s">
        <v>427</v>
      </c>
      <c r="P145" s="81">
        <v>43745.038148148145</v>
      </c>
      <c r="Q145" s="79" t="s">
        <v>443</v>
      </c>
      <c r="R145" s="79"/>
      <c r="S145" s="79"/>
      <c r="T145" s="79" t="s">
        <v>618</v>
      </c>
      <c r="U145" s="79"/>
      <c r="V145" s="83" t="s">
        <v>697</v>
      </c>
      <c r="W145" s="81">
        <v>43745.038148148145</v>
      </c>
      <c r="X145" s="83" t="s">
        <v>789</v>
      </c>
      <c r="Y145" s="79"/>
      <c r="Z145" s="79"/>
      <c r="AA145" s="85" t="s">
        <v>946</v>
      </c>
      <c r="AB145" s="79"/>
      <c r="AC145" s="79" t="b">
        <v>0</v>
      </c>
      <c r="AD145" s="79">
        <v>0</v>
      </c>
      <c r="AE145" s="85" t="s">
        <v>1091</v>
      </c>
      <c r="AF145" s="79" t="b">
        <v>0</v>
      </c>
      <c r="AG145" s="79" t="s">
        <v>1106</v>
      </c>
      <c r="AH145" s="79"/>
      <c r="AI145" s="85" t="s">
        <v>1091</v>
      </c>
      <c r="AJ145" s="79" t="b">
        <v>0</v>
      </c>
      <c r="AK145" s="79">
        <v>1</v>
      </c>
      <c r="AL145" s="85" t="s">
        <v>1043</v>
      </c>
      <c r="AM145" s="79" t="s">
        <v>1112</v>
      </c>
      <c r="AN145" s="79" t="b">
        <v>0</v>
      </c>
      <c r="AO145" s="85" t="s">
        <v>1043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v>2</v>
      </c>
      <c r="BE145" s="49">
        <v>9.090909090909092</v>
      </c>
      <c r="BF145" s="48">
        <v>0</v>
      </c>
      <c r="BG145" s="49">
        <v>0</v>
      </c>
      <c r="BH145" s="48">
        <v>0</v>
      </c>
      <c r="BI145" s="49">
        <v>0</v>
      </c>
      <c r="BJ145" s="48">
        <v>20</v>
      </c>
      <c r="BK145" s="49">
        <v>90.9090909090909</v>
      </c>
      <c r="BL145" s="48">
        <v>22</v>
      </c>
    </row>
    <row r="146" spans="1:64" ht="15">
      <c r="A146" s="64" t="s">
        <v>234</v>
      </c>
      <c r="B146" s="64" t="s">
        <v>394</v>
      </c>
      <c r="C146" s="65" t="s">
        <v>3648</v>
      </c>
      <c r="D146" s="66">
        <v>3</v>
      </c>
      <c r="E146" s="67" t="s">
        <v>132</v>
      </c>
      <c r="F146" s="68">
        <v>35</v>
      </c>
      <c r="G146" s="65"/>
      <c r="H146" s="69"/>
      <c r="I146" s="70"/>
      <c r="J146" s="70"/>
      <c r="K146" s="34" t="s">
        <v>65</v>
      </c>
      <c r="L146" s="77">
        <v>146</v>
      </c>
      <c r="M146" s="77"/>
      <c r="N146" s="72"/>
      <c r="O146" s="79" t="s">
        <v>428</v>
      </c>
      <c r="P146" s="81">
        <v>43622.79759259259</v>
      </c>
      <c r="Q146" s="79" t="s">
        <v>444</v>
      </c>
      <c r="R146" s="83" t="s">
        <v>547</v>
      </c>
      <c r="S146" s="79" t="s">
        <v>593</v>
      </c>
      <c r="T146" s="79"/>
      <c r="U146" s="79"/>
      <c r="V146" s="83" t="s">
        <v>698</v>
      </c>
      <c r="W146" s="81">
        <v>43622.79759259259</v>
      </c>
      <c r="X146" s="83" t="s">
        <v>790</v>
      </c>
      <c r="Y146" s="79"/>
      <c r="Z146" s="79"/>
      <c r="AA146" s="85" t="s">
        <v>947</v>
      </c>
      <c r="AB146" s="79"/>
      <c r="AC146" s="79" t="b">
        <v>0</v>
      </c>
      <c r="AD146" s="79">
        <v>2</v>
      </c>
      <c r="AE146" s="85" t="s">
        <v>1091</v>
      </c>
      <c r="AF146" s="79" t="b">
        <v>0</v>
      </c>
      <c r="AG146" s="79" t="s">
        <v>1106</v>
      </c>
      <c r="AH146" s="79"/>
      <c r="AI146" s="85" t="s">
        <v>1091</v>
      </c>
      <c r="AJ146" s="79" t="b">
        <v>0</v>
      </c>
      <c r="AK146" s="79">
        <v>1</v>
      </c>
      <c r="AL146" s="85" t="s">
        <v>1091</v>
      </c>
      <c r="AM146" s="79" t="s">
        <v>1119</v>
      </c>
      <c r="AN146" s="79" t="b">
        <v>0</v>
      </c>
      <c r="AO146" s="85" t="s">
        <v>947</v>
      </c>
      <c r="AP146" s="79" t="s">
        <v>1129</v>
      </c>
      <c r="AQ146" s="79">
        <v>0</v>
      </c>
      <c r="AR146" s="79">
        <v>0</v>
      </c>
      <c r="AS146" s="79"/>
      <c r="AT146" s="79"/>
      <c r="AU146" s="79"/>
      <c r="AV146" s="79"/>
      <c r="AW146" s="79"/>
      <c r="AX146" s="79"/>
      <c r="AY146" s="79"/>
      <c r="AZ146" s="79"/>
      <c r="BA146">
        <v>1</v>
      </c>
      <c r="BB146" s="78" t="str">
        <f>REPLACE(INDEX(GroupVertices[Group],MATCH(Edges[[#This Row],[Vertex 1]],GroupVertices[Vertex],0)),1,1,"")</f>
        <v>12</v>
      </c>
      <c r="BC146" s="78" t="str">
        <f>REPLACE(INDEX(GroupVertices[Group],MATCH(Edges[[#This Row],[Vertex 2]],GroupVertices[Vertex],0)),1,1,"")</f>
        <v>12</v>
      </c>
      <c r="BD146" s="48">
        <v>1</v>
      </c>
      <c r="BE146" s="49">
        <v>4.761904761904762</v>
      </c>
      <c r="BF146" s="48">
        <v>0</v>
      </c>
      <c r="BG146" s="49">
        <v>0</v>
      </c>
      <c r="BH146" s="48">
        <v>0</v>
      </c>
      <c r="BI146" s="49">
        <v>0</v>
      </c>
      <c r="BJ146" s="48">
        <v>20</v>
      </c>
      <c r="BK146" s="49">
        <v>95.23809523809524</v>
      </c>
      <c r="BL146" s="48">
        <v>21</v>
      </c>
    </row>
    <row r="147" spans="1:64" ht="15">
      <c r="A147" s="64" t="s">
        <v>235</v>
      </c>
      <c r="B147" s="64" t="s">
        <v>394</v>
      </c>
      <c r="C147" s="65" t="s">
        <v>3648</v>
      </c>
      <c r="D147" s="66">
        <v>3</v>
      </c>
      <c r="E147" s="67" t="s">
        <v>132</v>
      </c>
      <c r="F147" s="68">
        <v>35</v>
      </c>
      <c r="G147" s="65"/>
      <c r="H147" s="69"/>
      <c r="I147" s="70"/>
      <c r="J147" s="70"/>
      <c r="K147" s="34" t="s">
        <v>65</v>
      </c>
      <c r="L147" s="77">
        <v>147</v>
      </c>
      <c r="M147" s="77"/>
      <c r="N147" s="72"/>
      <c r="O147" s="79" t="s">
        <v>427</v>
      </c>
      <c r="P147" s="81">
        <v>43745.142905092594</v>
      </c>
      <c r="Q147" s="79" t="s">
        <v>445</v>
      </c>
      <c r="R147" s="79"/>
      <c r="S147" s="79"/>
      <c r="T147" s="79"/>
      <c r="U147" s="79"/>
      <c r="V147" s="83" t="s">
        <v>699</v>
      </c>
      <c r="W147" s="81">
        <v>43745.142905092594</v>
      </c>
      <c r="X147" s="83" t="s">
        <v>791</v>
      </c>
      <c r="Y147" s="79"/>
      <c r="Z147" s="79"/>
      <c r="AA147" s="85" t="s">
        <v>948</v>
      </c>
      <c r="AB147" s="79"/>
      <c r="AC147" s="79" t="b">
        <v>0</v>
      </c>
      <c r="AD147" s="79">
        <v>0</v>
      </c>
      <c r="AE147" s="85" t="s">
        <v>1091</v>
      </c>
      <c r="AF147" s="79" t="b">
        <v>0</v>
      </c>
      <c r="AG147" s="79" t="s">
        <v>1106</v>
      </c>
      <c r="AH147" s="79"/>
      <c r="AI147" s="85" t="s">
        <v>1091</v>
      </c>
      <c r="AJ147" s="79" t="b">
        <v>0</v>
      </c>
      <c r="AK147" s="79">
        <v>1</v>
      </c>
      <c r="AL147" s="85" t="s">
        <v>947</v>
      </c>
      <c r="AM147" s="79" t="s">
        <v>1112</v>
      </c>
      <c r="AN147" s="79" t="b">
        <v>0</v>
      </c>
      <c r="AO147" s="85" t="s">
        <v>947</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12</v>
      </c>
      <c r="BC147" s="78" t="str">
        <f>REPLACE(INDEX(GroupVertices[Group],MATCH(Edges[[#This Row],[Vertex 2]],GroupVertices[Vertex],0)),1,1,"")</f>
        <v>12</v>
      </c>
      <c r="BD147" s="48"/>
      <c r="BE147" s="49"/>
      <c r="BF147" s="48"/>
      <c r="BG147" s="49"/>
      <c r="BH147" s="48"/>
      <c r="BI147" s="49"/>
      <c r="BJ147" s="48"/>
      <c r="BK147" s="49"/>
      <c r="BL147" s="48"/>
    </row>
    <row r="148" spans="1:64" ht="15">
      <c r="A148" s="64" t="s">
        <v>235</v>
      </c>
      <c r="B148" s="64" t="s">
        <v>234</v>
      </c>
      <c r="C148" s="65" t="s">
        <v>3648</v>
      </c>
      <c r="D148" s="66">
        <v>3</v>
      </c>
      <c r="E148" s="67" t="s">
        <v>132</v>
      </c>
      <c r="F148" s="68">
        <v>35</v>
      </c>
      <c r="G148" s="65"/>
      <c r="H148" s="69"/>
      <c r="I148" s="70"/>
      <c r="J148" s="70"/>
      <c r="K148" s="34" t="s">
        <v>65</v>
      </c>
      <c r="L148" s="77">
        <v>148</v>
      </c>
      <c r="M148" s="77"/>
      <c r="N148" s="72"/>
      <c r="O148" s="79" t="s">
        <v>427</v>
      </c>
      <c r="P148" s="81">
        <v>43745.142905092594</v>
      </c>
      <c r="Q148" s="79" t="s">
        <v>445</v>
      </c>
      <c r="R148" s="79"/>
      <c r="S148" s="79"/>
      <c r="T148" s="79"/>
      <c r="U148" s="79"/>
      <c r="V148" s="83" t="s">
        <v>699</v>
      </c>
      <c r="W148" s="81">
        <v>43745.142905092594</v>
      </c>
      <c r="X148" s="83" t="s">
        <v>791</v>
      </c>
      <c r="Y148" s="79"/>
      <c r="Z148" s="79"/>
      <c r="AA148" s="85" t="s">
        <v>948</v>
      </c>
      <c r="AB148" s="79"/>
      <c r="AC148" s="79" t="b">
        <v>0</v>
      </c>
      <c r="AD148" s="79">
        <v>0</v>
      </c>
      <c r="AE148" s="85" t="s">
        <v>1091</v>
      </c>
      <c r="AF148" s="79" t="b">
        <v>0</v>
      </c>
      <c r="AG148" s="79" t="s">
        <v>1106</v>
      </c>
      <c r="AH148" s="79"/>
      <c r="AI148" s="85" t="s">
        <v>1091</v>
      </c>
      <c r="AJ148" s="79" t="b">
        <v>0</v>
      </c>
      <c r="AK148" s="79">
        <v>1</v>
      </c>
      <c r="AL148" s="85" t="s">
        <v>947</v>
      </c>
      <c r="AM148" s="79" t="s">
        <v>1112</v>
      </c>
      <c r="AN148" s="79" t="b">
        <v>0</v>
      </c>
      <c r="AO148" s="85" t="s">
        <v>947</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12</v>
      </c>
      <c r="BC148" s="78" t="str">
        <f>REPLACE(INDEX(GroupVertices[Group],MATCH(Edges[[#This Row],[Vertex 2]],GroupVertices[Vertex],0)),1,1,"")</f>
        <v>12</v>
      </c>
      <c r="BD148" s="48">
        <v>1</v>
      </c>
      <c r="BE148" s="49">
        <v>5</v>
      </c>
      <c r="BF148" s="48">
        <v>0</v>
      </c>
      <c r="BG148" s="49">
        <v>0</v>
      </c>
      <c r="BH148" s="48">
        <v>0</v>
      </c>
      <c r="BI148" s="49">
        <v>0</v>
      </c>
      <c r="BJ148" s="48">
        <v>19</v>
      </c>
      <c r="BK148" s="49">
        <v>95</v>
      </c>
      <c r="BL148" s="48">
        <v>20</v>
      </c>
    </row>
    <row r="149" spans="1:64" ht="15">
      <c r="A149" s="64" t="s">
        <v>236</v>
      </c>
      <c r="B149" s="64" t="s">
        <v>236</v>
      </c>
      <c r="C149" s="65" t="s">
        <v>3650</v>
      </c>
      <c r="D149" s="66">
        <v>10</v>
      </c>
      <c r="E149" s="67" t="s">
        <v>136</v>
      </c>
      <c r="F149" s="68">
        <v>12</v>
      </c>
      <c r="G149" s="65"/>
      <c r="H149" s="69"/>
      <c r="I149" s="70"/>
      <c r="J149" s="70"/>
      <c r="K149" s="34" t="s">
        <v>65</v>
      </c>
      <c r="L149" s="77">
        <v>149</v>
      </c>
      <c r="M149" s="77"/>
      <c r="N149" s="72"/>
      <c r="O149" s="79" t="s">
        <v>176</v>
      </c>
      <c r="P149" s="81">
        <v>43743.11461805556</v>
      </c>
      <c r="Q149" s="79" t="s">
        <v>446</v>
      </c>
      <c r="R149" s="79"/>
      <c r="S149" s="79"/>
      <c r="T149" s="79"/>
      <c r="U149" s="79"/>
      <c r="V149" s="83" t="s">
        <v>700</v>
      </c>
      <c r="W149" s="81">
        <v>43743.11461805556</v>
      </c>
      <c r="X149" s="83" t="s">
        <v>792</v>
      </c>
      <c r="Y149" s="79"/>
      <c r="Z149" s="79"/>
      <c r="AA149" s="85" t="s">
        <v>949</v>
      </c>
      <c r="AB149" s="85" t="s">
        <v>1082</v>
      </c>
      <c r="AC149" s="79" t="b">
        <v>0</v>
      </c>
      <c r="AD149" s="79">
        <v>0</v>
      </c>
      <c r="AE149" s="85" t="s">
        <v>1094</v>
      </c>
      <c r="AF149" s="79" t="b">
        <v>0</v>
      </c>
      <c r="AG149" s="79" t="s">
        <v>1107</v>
      </c>
      <c r="AH149" s="79"/>
      <c r="AI149" s="85" t="s">
        <v>1091</v>
      </c>
      <c r="AJ149" s="79" t="b">
        <v>0</v>
      </c>
      <c r="AK149" s="79">
        <v>0</v>
      </c>
      <c r="AL149" s="85" t="s">
        <v>1091</v>
      </c>
      <c r="AM149" s="79" t="s">
        <v>1113</v>
      </c>
      <c r="AN149" s="79" t="b">
        <v>0</v>
      </c>
      <c r="AO149" s="85" t="s">
        <v>1082</v>
      </c>
      <c r="AP149" s="79" t="s">
        <v>176</v>
      </c>
      <c r="AQ149" s="79">
        <v>0</v>
      </c>
      <c r="AR149" s="79">
        <v>0</v>
      </c>
      <c r="AS149" s="79"/>
      <c r="AT149" s="79"/>
      <c r="AU149" s="79"/>
      <c r="AV149" s="79"/>
      <c r="AW149" s="79"/>
      <c r="AX149" s="79"/>
      <c r="AY149" s="79"/>
      <c r="AZ149" s="79"/>
      <c r="BA149">
        <v>5</v>
      </c>
      <c r="BB149" s="78" t="str">
        <f>REPLACE(INDEX(GroupVertices[Group],MATCH(Edges[[#This Row],[Vertex 1]],GroupVertices[Vertex],0)),1,1,"")</f>
        <v>7</v>
      </c>
      <c r="BC149" s="78" t="str">
        <f>REPLACE(INDEX(GroupVertices[Group],MATCH(Edges[[#This Row],[Vertex 2]],GroupVertices[Vertex],0)),1,1,"")</f>
        <v>7</v>
      </c>
      <c r="BD149" s="48">
        <v>0</v>
      </c>
      <c r="BE149" s="49">
        <v>0</v>
      </c>
      <c r="BF149" s="48">
        <v>0</v>
      </c>
      <c r="BG149" s="49">
        <v>0</v>
      </c>
      <c r="BH149" s="48">
        <v>0</v>
      </c>
      <c r="BI149" s="49">
        <v>0</v>
      </c>
      <c r="BJ149" s="48">
        <v>10</v>
      </c>
      <c r="BK149" s="49">
        <v>100</v>
      </c>
      <c r="BL149" s="48">
        <v>10</v>
      </c>
    </row>
    <row r="150" spans="1:64" ht="15">
      <c r="A150" s="64" t="s">
        <v>236</v>
      </c>
      <c r="B150" s="64" t="s">
        <v>236</v>
      </c>
      <c r="C150" s="65" t="s">
        <v>3650</v>
      </c>
      <c r="D150" s="66">
        <v>10</v>
      </c>
      <c r="E150" s="67" t="s">
        <v>136</v>
      </c>
      <c r="F150" s="68">
        <v>12</v>
      </c>
      <c r="G150" s="65"/>
      <c r="H150" s="69"/>
      <c r="I150" s="70"/>
      <c r="J150" s="70"/>
      <c r="K150" s="34" t="s">
        <v>65</v>
      </c>
      <c r="L150" s="77">
        <v>150</v>
      </c>
      <c r="M150" s="77"/>
      <c r="N150" s="72"/>
      <c r="O150" s="79" t="s">
        <v>176</v>
      </c>
      <c r="P150" s="81">
        <v>43743.11693287037</v>
      </c>
      <c r="Q150" s="79" t="s">
        <v>447</v>
      </c>
      <c r="R150" s="83" t="s">
        <v>548</v>
      </c>
      <c r="S150" s="79" t="s">
        <v>594</v>
      </c>
      <c r="T150" s="79" t="s">
        <v>619</v>
      </c>
      <c r="U150" s="79"/>
      <c r="V150" s="83" t="s">
        <v>700</v>
      </c>
      <c r="W150" s="81">
        <v>43743.11693287037</v>
      </c>
      <c r="X150" s="83" t="s">
        <v>793</v>
      </c>
      <c r="Y150" s="79"/>
      <c r="Z150" s="79"/>
      <c r="AA150" s="85" t="s">
        <v>950</v>
      </c>
      <c r="AB150" s="85" t="s">
        <v>1083</v>
      </c>
      <c r="AC150" s="79" t="b">
        <v>0</v>
      </c>
      <c r="AD150" s="79">
        <v>0</v>
      </c>
      <c r="AE150" s="85" t="s">
        <v>1094</v>
      </c>
      <c r="AF150" s="79" t="b">
        <v>0</v>
      </c>
      <c r="AG150" s="79" t="s">
        <v>1107</v>
      </c>
      <c r="AH150" s="79"/>
      <c r="AI150" s="85" t="s">
        <v>1091</v>
      </c>
      <c r="AJ150" s="79" t="b">
        <v>0</v>
      </c>
      <c r="AK150" s="79">
        <v>0</v>
      </c>
      <c r="AL150" s="85" t="s">
        <v>1091</v>
      </c>
      <c r="AM150" s="79" t="s">
        <v>1113</v>
      </c>
      <c r="AN150" s="79" t="b">
        <v>0</v>
      </c>
      <c r="AO150" s="85" t="s">
        <v>1083</v>
      </c>
      <c r="AP150" s="79" t="s">
        <v>176</v>
      </c>
      <c r="AQ150" s="79">
        <v>0</v>
      </c>
      <c r="AR150" s="79">
        <v>0</v>
      </c>
      <c r="AS150" s="79"/>
      <c r="AT150" s="79"/>
      <c r="AU150" s="79"/>
      <c r="AV150" s="79"/>
      <c r="AW150" s="79"/>
      <c r="AX150" s="79"/>
      <c r="AY150" s="79"/>
      <c r="AZ150" s="79"/>
      <c r="BA150">
        <v>5</v>
      </c>
      <c r="BB150" s="78" t="str">
        <f>REPLACE(INDEX(GroupVertices[Group],MATCH(Edges[[#This Row],[Vertex 1]],GroupVertices[Vertex],0)),1,1,"")</f>
        <v>7</v>
      </c>
      <c r="BC150" s="78" t="str">
        <f>REPLACE(INDEX(GroupVertices[Group],MATCH(Edges[[#This Row],[Vertex 2]],GroupVertices[Vertex],0)),1,1,"")</f>
        <v>7</v>
      </c>
      <c r="BD150" s="48">
        <v>0</v>
      </c>
      <c r="BE150" s="49">
        <v>0</v>
      </c>
      <c r="BF150" s="48">
        <v>0</v>
      </c>
      <c r="BG150" s="49">
        <v>0</v>
      </c>
      <c r="BH150" s="48">
        <v>0</v>
      </c>
      <c r="BI150" s="49">
        <v>0</v>
      </c>
      <c r="BJ150" s="48">
        <v>18</v>
      </c>
      <c r="BK150" s="49">
        <v>100</v>
      </c>
      <c r="BL150" s="48">
        <v>18</v>
      </c>
    </row>
    <row r="151" spans="1:64" ht="15">
      <c r="A151" s="64" t="s">
        <v>236</v>
      </c>
      <c r="B151" s="64" t="s">
        <v>236</v>
      </c>
      <c r="C151" s="65" t="s">
        <v>3650</v>
      </c>
      <c r="D151" s="66">
        <v>10</v>
      </c>
      <c r="E151" s="67" t="s">
        <v>136</v>
      </c>
      <c r="F151" s="68">
        <v>12</v>
      </c>
      <c r="G151" s="65"/>
      <c r="H151" s="69"/>
      <c r="I151" s="70"/>
      <c r="J151" s="70"/>
      <c r="K151" s="34" t="s">
        <v>65</v>
      </c>
      <c r="L151" s="77">
        <v>151</v>
      </c>
      <c r="M151" s="77"/>
      <c r="N151" s="72"/>
      <c r="O151" s="79" t="s">
        <v>176</v>
      </c>
      <c r="P151" s="81">
        <v>43744.08505787037</v>
      </c>
      <c r="Q151" s="79" t="s">
        <v>448</v>
      </c>
      <c r="R151" s="79"/>
      <c r="S151" s="79"/>
      <c r="T151" s="79" t="s">
        <v>620</v>
      </c>
      <c r="U151" s="83" t="s">
        <v>647</v>
      </c>
      <c r="V151" s="83" t="s">
        <v>647</v>
      </c>
      <c r="W151" s="81">
        <v>43744.08505787037</v>
      </c>
      <c r="X151" s="83" t="s">
        <v>794</v>
      </c>
      <c r="Y151" s="79"/>
      <c r="Z151" s="79"/>
      <c r="AA151" s="85" t="s">
        <v>951</v>
      </c>
      <c r="AB151" s="79"/>
      <c r="AC151" s="79" t="b">
        <v>0</v>
      </c>
      <c r="AD151" s="79">
        <v>4</v>
      </c>
      <c r="AE151" s="85" t="s">
        <v>1091</v>
      </c>
      <c r="AF151" s="79" t="b">
        <v>0</v>
      </c>
      <c r="AG151" s="79" t="s">
        <v>1107</v>
      </c>
      <c r="AH151" s="79"/>
      <c r="AI151" s="85" t="s">
        <v>1091</v>
      </c>
      <c r="AJ151" s="79" t="b">
        <v>0</v>
      </c>
      <c r="AK151" s="79">
        <v>3</v>
      </c>
      <c r="AL151" s="85" t="s">
        <v>1091</v>
      </c>
      <c r="AM151" s="79" t="s">
        <v>1113</v>
      </c>
      <c r="AN151" s="79" t="b">
        <v>0</v>
      </c>
      <c r="AO151" s="85" t="s">
        <v>951</v>
      </c>
      <c r="AP151" s="79" t="s">
        <v>176</v>
      </c>
      <c r="AQ151" s="79">
        <v>0</v>
      </c>
      <c r="AR151" s="79">
        <v>0</v>
      </c>
      <c r="AS151" s="79"/>
      <c r="AT151" s="79"/>
      <c r="AU151" s="79"/>
      <c r="AV151" s="79"/>
      <c r="AW151" s="79"/>
      <c r="AX151" s="79"/>
      <c r="AY151" s="79"/>
      <c r="AZ151" s="79"/>
      <c r="BA151">
        <v>5</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10</v>
      </c>
      <c r="BK151" s="49">
        <v>100</v>
      </c>
      <c r="BL151" s="48">
        <v>10</v>
      </c>
    </row>
    <row r="152" spans="1:64" ht="15">
      <c r="A152" s="64" t="s">
        <v>236</v>
      </c>
      <c r="B152" s="64" t="s">
        <v>236</v>
      </c>
      <c r="C152" s="65" t="s">
        <v>3650</v>
      </c>
      <c r="D152" s="66">
        <v>10</v>
      </c>
      <c r="E152" s="67" t="s">
        <v>136</v>
      </c>
      <c r="F152" s="68">
        <v>12</v>
      </c>
      <c r="G152" s="65"/>
      <c r="H152" s="69"/>
      <c r="I152" s="70"/>
      <c r="J152" s="70"/>
      <c r="K152" s="34" t="s">
        <v>65</v>
      </c>
      <c r="L152" s="77">
        <v>152</v>
      </c>
      <c r="M152" s="77"/>
      <c r="N152" s="72"/>
      <c r="O152" s="79" t="s">
        <v>176</v>
      </c>
      <c r="P152" s="81">
        <v>43745.25337962963</v>
      </c>
      <c r="Q152" s="79" t="s">
        <v>449</v>
      </c>
      <c r="R152" s="83" t="s">
        <v>549</v>
      </c>
      <c r="S152" s="79" t="s">
        <v>595</v>
      </c>
      <c r="T152" s="79"/>
      <c r="U152" s="83" t="s">
        <v>648</v>
      </c>
      <c r="V152" s="83" t="s">
        <v>648</v>
      </c>
      <c r="W152" s="81">
        <v>43745.25337962963</v>
      </c>
      <c r="X152" s="83" t="s">
        <v>795</v>
      </c>
      <c r="Y152" s="79"/>
      <c r="Z152" s="79"/>
      <c r="AA152" s="85" t="s">
        <v>952</v>
      </c>
      <c r="AB152" s="79"/>
      <c r="AC152" s="79" t="b">
        <v>0</v>
      </c>
      <c r="AD152" s="79">
        <v>0</v>
      </c>
      <c r="AE152" s="85" t="s">
        <v>1091</v>
      </c>
      <c r="AF152" s="79" t="b">
        <v>0</v>
      </c>
      <c r="AG152" s="79" t="s">
        <v>1107</v>
      </c>
      <c r="AH152" s="79"/>
      <c r="AI152" s="85" t="s">
        <v>1091</v>
      </c>
      <c r="AJ152" s="79" t="b">
        <v>0</v>
      </c>
      <c r="AK152" s="79">
        <v>0</v>
      </c>
      <c r="AL152" s="85" t="s">
        <v>1091</v>
      </c>
      <c r="AM152" s="79" t="s">
        <v>1113</v>
      </c>
      <c r="AN152" s="79" t="b">
        <v>0</v>
      </c>
      <c r="AO152" s="85" t="s">
        <v>952</v>
      </c>
      <c r="AP152" s="79" t="s">
        <v>176</v>
      </c>
      <c r="AQ152" s="79">
        <v>0</v>
      </c>
      <c r="AR152" s="79">
        <v>0</v>
      </c>
      <c r="AS152" s="79"/>
      <c r="AT152" s="79"/>
      <c r="AU152" s="79"/>
      <c r="AV152" s="79"/>
      <c r="AW152" s="79"/>
      <c r="AX152" s="79"/>
      <c r="AY152" s="79"/>
      <c r="AZ152" s="79"/>
      <c r="BA152">
        <v>5</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26</v>
      </c>
      <c r="BK152" s="49">
        <v>100</v>
      </c>
      <c r="BL152" s="48">
        <v>26</v>
      </c>
    </row>
    <row r="153" spans="1:64" ht="15">
      <c r="A153" s="64" t="s">
        <v>236</v>
      </c>
      <c r="B153" s="64" t="s">
        <v>236</v>
      </c>
      <c r="C153" s="65" t="s">
        <v>3650</v>
      </c>
      <c r="D153" s="66">
        <v>10</v>
      </c>
      <c r="E153" s="67" t="s">
        <v>136</v>
      </c>
      <c r="F153" s="68">
        <v>12</v>
      </c>
      <c r="G153" s="65"/>
      <c r="H153" s="69"/>
      <c r="I153" s="70"/>
      <c r="J153" s="70"/>
      <c r="K153" s="34" t="s">
        <v>65</v>
      </c>
      <c r="L153" s="77">
        <v>153</v>
      </c>
      <c r="M153" s="77"/>
      <c r="N153" s="72"/>
      <c r="O153" s="79" t="s">
        <v>176</v>
      </c>
      <c r="P153" s="81">
        <v>43745.26269675926</v>
      </c>
      <c r="Q153" s="79" t="s">
        <v>450</v>
      </c>
      <c r="R153" s="79"/>
      <c r="S153" s="79"/>
      <c r="T153" s="79"/>
      <c r="U153" s="79"/>
      <c r="V153" s="83" t="s">
        <v>700</v>
      </c>
      <c r="W153" s="81">
        <v>43745.26269675926</v>
      </c>
      <c r="X153" s="83" t="s">
        <v>796</v>
      </c>
      <c r="Y153" s="79"/>
      <c r="Z153" s="79"/>
      <c r="AA153" s="85" t="s">
        <v>953</v>
      </c>
      <c r="AB153" s="85" t="s">
        <v>1082</v>
      </c>
      <c r="AC153" s="79" t="b">
        <v>0</v>
      </c>
      <c r="AD153" s="79">
        <v>0</v>
      </c>
      <c r="AE153" s="85" t="s">
        <v>1094</v>
      </c>
      <c r="AF153" s="79" t="b">
        <v>0</v>
      </c>
      <c r="AG153" s="79" t="s">
        <v>1107</v>
      </c>
      <c r="AH153" s="79"/>
      <c r="AI153" s="85" t="s">
        <v>1091</v>
      </c>
      <c r="AJ153" s="79" t="b">
        <v>0</v>
      </c>
      <c r="AK153" s="79">
        <v>0</v>
      </c>
      <c r="AL153" s="85" t="s">
        <v>1091</v>
      </c>
      <c r="AM153" s="79" t="s">
        <v>1113</v>
      </c>
      <c r="AN153" s="79" t="b">
        <v>0</v>
      </c>
      <c r="AO153" s="85" t="s">
        <v>1082</v>
      </c>
      <c r="AP153" s="79" t="s">
        <v>176</v>
      </c>
      <c r="AQ153" s="79">
        <v>0</v>
      </c>
      <c r="AR153" s="79">
        <v>0</v>
      </c>
      <c r="AS153" s="79"/>
      <c r="AT153" s="79"/>
      <c r="AU153" s="79"/>
      <c r="AV153" s="79"/>
      <c r="AW153" s="79"/>
      <c r="AX153" s="79"/>
      <c r="AY153" s="79"/>
      <c r="AZ153" s="79"/>
      <c r="BA153">
        <v>5</v>
      </c>
      <c r="BB153" s="78" t="str">
        <f>REPLACE(INDEX(GroupVertices[Group],MATCH(Edges[[#This Row],[Vertex 1]],GroupVertices[Vertex],0)),1,1,"")</f>
        <v>7</v>
      </c>
      <c r="BC153" s="78" t="str">
        <f>REPLACE(INDEX(GroupVertices[Group],MATCH(Edges[[#This Row],[Vertex 2]],GroupVertices[Vertex],0)),1,1,"")</f>
        <v>7</v>
      </c>
      <c r="BD153" s="48">
        <v>0</v>
      </c>
      <c r="BE153" s="49">
        <v>0</v>
      </c>
      <c r="BF153" s="48">
        <v>0</v>
      </c>
      <c r="BG153" s="49">
        <v>0</v>
      </c>
      <c r="BH153" s="48">
        <v>0</v>
      </c>
      <c r="BI153" s="49">
        <v>0</v>
      </c>
      <c r="BJ153" s="48">
        <v>10</v>
      </c>
      <c r="BK153" s="49">
        <v>100</v>
      </c>
      <c r="BL153" s="48">
        <v>10</v>
      </c>
    </row>
    <row r="154" spans="1:64" ht="15">
      <c r="A154" s="64" t="s">
        <v>237</v>
      </c>
      <c r="B154" s="64" t="s">
        <v>237</v>
      </c>
      <c r="C154" s="65" t="s">
        <v>3648</v>
      </c>
      <c r="D154" s="66">
        <v>3</v>
      </c>
      <c r="E154" s="67" t="s">
        <v>132</v>
      </c>
      <c r="F154" s="68">
        <v>35</v>
      </c>
      <c r="G154" s="65"/>
      <c r="H154" s="69"/>
      <c r="I154" s="70"/>
      <c r="J154" s="70"/>
      <c r="K154" s="34" t="s">
        <v>65</v>
      </c>
      <c r="L154" s="77">
        <v>154</v>
      </c>
      <c r="M154" s="77"/>
      <c r="N154" s="72"/>
      <c r="O154" s="79" t="s">
        <v>176</v>
      </c>
      <c r="P154" s="81">
        <v>43745.522199074076</v>
      </c>
      <c r="Q154" s="79" t="s">
        <v>451</v>
      </c>
      <c r="R154" s="83" t="s">
        <v>550</v>
      </c>
      <c r="S154" s="79" t="s">
        <v>593</v>
      </c>
      <c r="T154" s="79" t="s">
        <v>621</v>
      </c>
      <c r="U154" s="83" t="s">
        <v>649</v>
      </c>
      <c r="V154" s="83" t="s">
        <v>649</v>
      </c>
      <c r="W154" s="81">
        <v>43745.522199074076</v>
      </c>
      <c r="X154" s="83" t="s">
        <v>797</v>
      </c>
      <c r="Y154" s="79"/>
      <c r="Z154" s="79"/>
      <c r="AA154" s="85" t="s">
        <v>954</v>
      </c>
      <c r="AB154" s="79"/>
      <c r="AC154" s="79" t="b">
        <v>0</v>
      </c>
      <c r="AD154" s="79">
        <v>0</v>
      </c>
      <c r="AE154" s="85" t="s">
        <v>1091</v>
      </c>
      <c r="AF154" s="79" t="b">
        <v>0</v>
      </c>
      <c r="AG154" s="79" t="s">
        <v>1106</v>
      </c>
      <c r="AH154" s="79"/>
      <c r="AI154" s="85" t="s">
        <v>1091</v>
      </c>
      <c r="AJ154" s="79" t="b">
        <v>0</v>
      </c>
      <c r="AK154" s="79">
        <v>0</v>
      </c>
      <c r="AL154" s="85" t="s">
        <v>1091</v>
      </c>
      <c r="AM154" s="79" t="s">
        <v>1113</v>
      </c>
      <c r="AN154" s="79" t="b">
        <v>0</v>
      </c>
      <c r="AO154" s="85" t="s">
        <v>954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7</v>
      </c>
      <c r="BC154" s="78" t="str">
        <f>REPLACE(INDEX(GroupVertices[Group],MATCH(Edges[[#This Row],[Vertex 2]],GroupVertices[Vertex],0)),1,1,"")</f>
        <v>7</v>
      </c>
      <c r="BD154" s="48">
        <v>0</v>
      </c>
      <c r="BE154" s="49">
        <v>0</v>
      </c>
      <c r="BF154" s="48">
        <v>0</v>
      </c>
      <c r="BG154" s="49">
        <v>0</v>
      </c>
      <c r="BH154" s="48">
        <v>0</v>
      </c>
      <c r="BI154" s="49">
        <v>0</v>
      </c>
      <c r="BJ154" s="48">
        <v>34</v>
      </c>
      <c r="BK154" s="49">
        <v>100</v>
      </c>
      <c r="BL154" s="48">
        <v>34</v>
      </c>
    </row>
    <row r="155" spans="1:64" ht="15">
      <c r="A155" s="64" t="s">
        <v>238</v>
      </c>
      <c r="B155" s="64" t="s">
        <v>299</v>
      </c>
      <c r="C155" s="65" t="s">
        <v>3648</v>
      </c>
      <c r="D155" s="66">
        <v>3</v>
      </c>
      <c r="E155" s="67" t="s">
        <v>132</v>
      </c>
      <c r="F155" s="68">
        <v>35</v>
      </c>
      <c r="G155" s="65"/>
      <c r="H155" s="69"/>
      <c r="I155" s="70"/>
      <c r="J155" s="70"/>
      <c r="K155" s="34" t="s">
        <v>65</v>
      </c>
      <c r="L155" s="77">
        <v>155</v>
      </c>
      <c r="M155" s="77"/>
      <c r="N155" s="72"/>
      <c r="O155" s="79" t="s">
        <v>427</v>
      </c>
      <c r="P155" s="81">
        <v>43745.61800925926</v>
      </c>
      <c r="Q155" s="79" t="s">
        <v>452</v>
      </c>
      <c r="R155" s="79"/>
      <c r="S155" s="79"/>
      <c r="T155" s="79"/>
      <c r="U155" s="79"/>
      <c r="V155" s="83" t="s">
        <v>701</v>
      </c>
      <c r="W155" s="81">
        <v>43745.61800925926</v>
      </c>
      <c r="X155" s="83" t="s">
        <v>798</v>
      </c>
      <c r="Y155" s="79"/>
      <c r="Z155" s="79"/>
      <c r="AA155" s="85" t="s">
        <v>955</v>
      </c>
      <c r="AB155" s="79"/>
      <c r="AC155" s="79" t="b">
        <v>0</v>
      </c>
      <c r="AD155" s="79">
        <v>0</v>
      </c>
      <c r="AE155" s="85" t="s">
        <v>1091</v>
      </c>
      <c r="AF155" s="79" t="b">
        <v>0</v>
      </c>
      <c r="AG155" s="79" t="s">
        <v>1106</v>
      </c>
      <c r="AH155" s="79"/>
      <c r="AI155" s="85" t="s">
        <v>1091</v>
      </c>
      <c r="AJ155" s="79" t="b">
        <v>0</v>
      </c>
      <c r="AK155" s="79">
        <v>4</v>
      </c>
      <c r="AL155" s="85" t="s">
        <v>1029</v>
      </c>
      <c r="AM155" s="79" t="s">
        <v>1111</v>
      </c>
      <c r="AN155" s="79" t="b">
        <v>0</v>
      </c>
      <c r="AO155" s="85" t="s">
        <v>1029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1</v>
      </c>
      <c r="BE155" s="49">
        <v>4.545454545454546</v>
      </c>
      <c r="BF155" s="48">
        <v>0</v>
      </c>
      <c r="BG155" s="49">
        <v>0</v>
      </c>
      <c r="BH155" s="48">
        <v>0</v>
      </c>
      <c r="BI155" s="49">
        <v>0</v>
      </c>
      <c r="BJ155" s="48">
        <v>21</v>
      </c>
      <c r="BK155" s="49">
        <v>95.45454545454545</v>
      </c>
      <c r="BL155" s="48">
        <v>22</v>
      </c>
    </row>
    <row r="156" spans="1:64" ht="15">
      <c r="A156" s="64" t="s">
        <v>238</v>
      </c>
      <c r="B156" s="64" t="s">
        <v>300</v>
      </c>
      <c r="C156" s="65" t="s">
        <v>3648</v>
      </c>
      <c r="D156" s="66">
        <v>3</v>
      </c>
      <c r="E156" s="67" t="s">
        <v>132</v>
      </c>
      <c r="F156" s="68">
        <v>35</v>
      </c>
      <c r="G156" s="65"/>
      <c r="H156" s="69"/>
      <c r="I156" s="70"/>
      <c r="J156" s="70"/>
      <c r="K156" s="34" t="s">
        <v>65</v>
      </c>
      <c r="L156" s="77">
        <v>156</v>
      </c>
      <c r="M156" s="77"/>
      <c r="N156" s="72"/>
      <c r="O156" s="79" t="s">
        <v>427</v>
      </c>
      <c r="P156" s="81">
        <v>43745.61800925926</v>
      </c>
      <c r="Q156" s="79" t="s">
        <v>452</v>
      </c>
      <c r="R156" s="79"/>
      <c r="S156" s="79"/>
      <c r="T156" s="79"/>
      <c r="U156" s="79"/>
      <c r="V156" s="83" t="s">
        <v>701</v>
      </c>
      <c r="W156" s="81">
        <v>43745.61800925926</v>
      </c>
      <c r="X156" s="83" t="s">
        <v>798</v>
      </c>
      <c r="Y156" s="79"/>
      <c r="Z156" s="79"/>
      <c r="AA156" s="85" t="s">
        <v>955</v>
      </c>
      <c r="AB156" s="79"/>
      <c r="AC156" s="79" t="b">
        <v>0</v>
      </c>
      <c r="AD156" s="79">
        <v>0</v>
      </c>
      <c r="AE156" s="85" t="s">
        <v>1091</v>
      </c>
      <c r="AF156" s="79" t="b">
        <v>0</v>
      </c>
      <c r="AG156" s="79" t="s">
        <v>1106</v>
      </c>
      <c r="AH156" s="79"/>
      <c r="AI156" s="85" t="s">
        <v>1091</v>
      </c>
      <c r="AJ156" s="79" t="b">
        <v>0</v>
      </c>
      <c r="AK156" s="79">
        <v>4</v>
      </c>
      <c r="AL156" s="85" t="s">
        <v>1029</v>
      </c>
      <c r="AM156" s="79" t="s">
        <v>1111</v>
      </c>
      <c r="AN156" s="79" t="b">
        <v>0</v>
      </c>
      <c r="AO156" s="85" t="s">
        <v>1029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239</v>
      </c>
      <c r="B157" s="64" t="s">
        <v>239</v>
      </c>
      <c r="C157" s="65" t="s">
        <v>3648</v>
      </c>
      <c r="D157" s="66">
        <v>3</v>
      </c>
      <c r="E157" s="67" t="s">
        <v>132</v>
      </c>
      <c r="F157" s="68">
        <v>35</v>
      </c>
      <c r="G157" s="65"/>
      <c r="H157" s="69"/>
      <c r="I157" s="70"/>
      <c r="J157" s="70"/>
      <c r="K157" s="34" t="s">
        <v>65</v>
      </c>
      <c r="L157" s="77">
        <v>157</v>
      </c>
      <c r="M157" s="77"/>
      <c r="N157" s="72"/>
      <c r="O157" s="79" t="s">
        <v>176</v>
      </c>
      <c r="P157" s="81">
        <v>43745.712060185186</v>
      </c>
      <c r="Q157" s="79" t="s">
        <v>453</v>
      </c>
      <c r="R157" s="79" t="s">
        <v>551</v>
      </c>
      <c r="S157" s="79" t="s">
        <v>596</v>
      </c>
      <c r="T157" s="79" t="s">
        <v>622</v>
      </c>
      <c r="U157" s="83" t="s">
        <v>650</v>
      </c>
      <c r="V157" s="83" t="s">
        <v>650</v>
      </c>
      <c r="W157" s="81">
        <v>43745.712060185186</v>
      </c>
      <c r="X157" s="83" t="s">
        <v>799</v>
      </c>
      <c r="Y157" s="79"/>
      <c r="Z157" s="79"/>
      <c r="AA157" s="85" t="s">
        <v>956</v>
      </c>
      <c r="AB157" s="79"/>
      <c r="AC157" s="79" t="b">
        <v>0</v>
      </c>
      <c r="AD157" s="79">
        <v>0</v>
      </c>
      <c r="AE157" s="85" t="s">
        <v>1091</v>
      </c>
      <c r="AF157" s="79" t="b">
        <v>0</v>
      </c>
      <c r="AG157" s="79" t="s">
        <v>1106</v>
      </c>
      <c r="AH157" s="79"/>
      <c r="AI157" s="85" t="s">
        <v>1091</v>
      </c>
      <c r="AJ157" s="79" t="b">
        <v>0</v>
      </c>
      <c r="AK157" s="79">
        <v>0</v>
      </c>
      <c r="AL157" s="85" t="s">
        <v>1091</v>
      </c>
      <c r="AM157" s="79" t="s">
        <v>1111</v>
      </c>
      <c r="AN157" s="79" t="b">
        <v>0</v>
      </c>
      <c r="AO157" s="85" t="s">
        <v>956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7</v>
      </c>
      <c r="BC157" s="78" t="str">
        <f>REPLACE(INDEX(GroupVertices[Group],MATCH(Edges[[#This Row],[Vertex 2]],GroupVertices[Vertex],0)),1,1,"")</f>
        <v>7</v>
      </c>
      <c r="BD157" s="48">
        <v>1</v>
      </c>
      <c r="BE157" s="49">
        <v>3.225806451612903</v>
      </c>
      <c r="BF157" s="48">
        <v>0</v>
      </c>
      <c r="BG157" s="49">
        <v>0</v>
      </c>
      <c r="BH157" s="48">
        <v>0</v>
      </c>
      <c r="BI157" s="49">
        <v>0</v>
      </c>
      <c r="BJ157" s="48">
        <v>30</v>
      </c>
      <c r="BK157" s="49">
        <v>96.7741935483871</v>
      </c>
      <c r="BL157" s="48">
        <v>31</v>
      </c>
    </row>
    <row r="158" spans="1:64" ht="15">
      <c r="A158" s="64" t="s">
        <v>240</v>
      </c>
      <c r="B158" s="64" t="s">
        <v>298</v>
      </c>
      <c r="C158" s="65" t="s">
        <v>3648</v>
      </c>
      <c r="D158" s="66">
        <v>3</v>
      </c>
      <c r="E158" s="67" t="s">
        <v>132</v>
      </c>
      <c r="F158" s="68">
        <v>35</v>
      </c>
      <c r="G158" s="65"/>
      <c r="H158" s="69"/>
      <c r="I158" s="70"/>
      <c r="J158" s="70"/>
      <c r="K158" s="34" t="s">
        <v>65</v>
      </c>
      <c r="L158" s="77">
        <v>158</v>
      </c>
      <c r="M158" s="77"/>
      <c r="N158" s="72"/>
      <c r="O158" s="79" t="s">
        <v>427</v>
      </c>
      <c r="P158" s="81">
        <v>43746.150196759256</v>
      </c>
      <c r="Q158" s="79" t="s">
        <v>438</v>
      </c>
      <c r="R158" s="79"/>
      <c r="S158" s="79"/>
      <c r="T158" s="79" t="s">
        <v>617</v>
      </c>
      <c r="U158" s="79"/>
      <c r="V158" s="83" t="s">
        <v>702</v>
      </c>
      <c r="W158" s="81">
        <v>43746.150196759256</v>
      </c>
      <c r="X158" s="83" t="s">
        <v>800</v>
      </c>
      <c r="Y158" s="79"/>
      <c r="Z158" s="79"/>
      <c r="AA158" s="85" t="s">
        <v>957</v>
      </c>
      <c r="AB158" s="79"/>
      <c r="AC158" s="79" t="b">
        <v>0</v>
      </c>
      <c r="AD158" s="79">
        <v>0</v>
      </c>
      <c r="AE158" s="85" t="s">
        <v>1091</v>
      </c>
      <c r="AF158" s="79" t="b">
        <v>0</v>
      </c>
      <c r="AG158" s="79" t="s">
        <v>1106</v>
      </c>
      <c r="AH158" s="79"/>
      <c r="AI158" s="85" t="s">
        <v>1091</v>
      </c>
      <c r="AJ158" s="79" t="b">
        <v>0</v>
      </c>
      <c r="AK158" s="79">
        <v>4</v>
      </c>
      <c r="AL158" s="85" t="s">
        <v>1054</v>
      </c>
      <c r="AM158" s="79" t="s">
        <v>1120</v>
      </c>
      <c r="AN158" s="79" t="b">
        <v>0</v>
      </c>
      <c r="AO158" s="85" t="s">
        <v>1054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240</v>
      </c>
      <c r="B159" s="64" t="s">
        <v>300</v>
      </c>
      <c r="C159" s="65" t="s">
        <v>3648</v>
      </c>
      <c r="D159" s="66">
        <v>3</v>
      </c>
      <c r="E159" s="67" t="s">
        <v>132</v>
      </c>
      <c r="F159" s="68">
        <v>35</v>
      </c>
      <c r="G159" s="65"/>
      <c r="H159" s="69"/>
      <c r="I159" s="70"/>
      <c r="J159" s="70"/>
      <c r="K159" s="34" t="s">
        <v>65</v>
      </c>
      <c r="L159" s="77">
        <v>159</v>
      </c>
      <c r="M159" s="77"/>
      <c r="N159" s="72"/>
      <c r="O159" s="79" t="s">
        <v>427</v>
      </c>
      <c r="P159" s="81">
        <v>43746.150196759256</v>
      </c>
      <c r="Q159" s="79" t="s">
        <v>438</v>
      </c>
      <c r="R159" s="79"/>
      <c r="S159" s="79"/>
      <c r="T159" s="79" t="s">
        <v>617</v>
      </c>
      <c r="U159" s="79"/>
      <c r="V159" s="83" t="s">
        <v>702</v>
      </c>
      <c r="W159" s="81">
        <v>43746.150196759256</v>
      </c>
      <c r="X159" s="83" t="s">
        <v>800</v>
      </c>
      <c r="Y159" s="79"/>
      <c r="Z159" s="79"/>
      <c r="AA159" s="85" t="s">
        <v>957</v>
      </c>
      <c r="AB159" s="79"/>
      <c r="AC159" s="79" t="b">
        <v>0</v>
      </c>
      <c r="AD159" s="79">
        <v>0</v>
      </c>
      <c r="AE159" s="85" t="s">
        <v>1091</v>
      </c>
      <c r="AF159" s="79" t="b">
        <v>0</v>
      </c>
      <c r="AG159" s="79" t="s">
        <v>1106</v>
      </c>
      <c r="AH159" s="79"/>
      <c r="AI159" s="85" t="s">
        <v>1091</v>
      </c>
      <c r="AJ159" s="79" t="b">
        <v>0</v>
      </c>
      <c r="AK159" s="79">
        <v>4</v>
      </c>
      <c r="AL159" s="85" t="s">
        <v>1054</v>
      </c>
      <c r="AM159" s="79" t="s">
        <v>1120</v>
      </c>
      <c r="AN159" s="79" t="b">
        <v>0</v>
      </c>
      <c r="AO159" s="85" t="s">
        <v>1054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241</v>
      </c>
      <c r="B160" s="64" t="s">
        <v>241</v>
      </c>
      <c r="C160" s="65" t="s">
        <v>3648</v>
      </c>
      <c r="D160" s="66">
        <v>3</v>
      </c>
      <c r="E160" s="67" t="s">
        <v>132</v>
      </c>
      <c r="F160" s="68">
        <v>35</v>
      </c>
      <c r="G160" s="65"/>
      <c r="H160" s="69"/>
      <c r="I160" s="70"/>
      <c r="J160" s="70"/>
      <c r="K160" s="34" t="s">
        <v>65</v>
      </c>
      <c r="L160" s="77">
        <v>160</v>
      </c>
      <c r="M160" s="77"/>
      <c r="N160" s="72"/>
      <c r="O160" s="79" t="s">
        <v>176</v>
      </c>
      <c r="P160" s="81">
        <v>43746.50042824074</v>
      </c>
      <c r="Q160" s="79" t="s">
        <v>454</v>
      </c>
      <c r="R160" s="79"/>
      <c r="S160" s="79"/>
      <c r="T160" s="79" t="s">
        <v>623</v>
      </c>
      <c r="U160" s="83" t="s">
        <v>651</v>
      </c>
      <c r="V160" s="83" t="s">
        <v>651</v>
      </c>
      <c r="W160" s="81">
        <v>43746.50042824074</v>
      </c>
      <c r="X160" s="83" t="s">
        <v>801</v>
      </c>
      <c r="Y160" s="79"/>
      <c r="Z160" s="79"/>
      <c r="AA160" s="85" t="s">
        <v>958</v>
      </c>
      <c r="AB160" s="79"/>
      <c r="AC160" s="79" t="b">
        <v>0</v>
      </c>
      <c r="AD160" s="79">
        <v>0</v>
      </c>
      <c r="AE160" s="85" t="s">
        <v>1091</v>
      </c>
      <c r="AF160" s="79" t="b">
        <v>0</v>
      </c>
      <c r="AG160" s="79" t="s">
        <v>1106</v>
      </c>
      <c r="AH160" s="79"/>
      <c r="AI160" s="85" t="s">
        <v>1091</v>
      </c>
      <c r="AJ160" s="79" t="b">
        <v>0</v>
      </c>
      <c r="AK160" s="79">
        <v>0</v>
      </c>
      <c r="AL160" s="85" t="s">
        <v>1091</v>
      </c>
      <c r="AM160" s="79" t="s">
        <v>1121</v>
      </c>
      <c r="AN160" s="79" t="b">
        <v>0</v>
      </c>
      <c r="AO160" s="85" t="s">
        <v>958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37</v>
      </c>
      <c r="BK160" s="49">
        <v>100</v>
      </c>
      <c r="BL160" s="48">
        <v>37</v>
      </c>
    </row>
    <row r="161" spans="1:64" ht="15">
      <c r="A161" s="64" t="s">
        <v>242</v>
      </c>
      <c r="B161" s="64" t="s">
        <v>298</v>
      </c>
      <c r="C161" s="65" t="s">
        <v>3648</v>
      </c>
      <c r="D161" s="66">
        <v>3</v>
      </c>
      <c r="E161" s="67" t="s">
        <v>132</v>
      </c>
      <c r="F161" s="68">
        <v>35</v>
      </c>
      <c r="G161" s="65"/>
      <c r="H161" s="69"/>
      <c r="I161" s="70"/>
      <c r="J161" s="70"/>
      <c r="K161" s="34" t="s">
        <v>65</v>
      </c>
      <c r="L161" s="77">
        <v>161</v>
      </c>
      <c r="M161" s="77"/>
      <c r="N161" s="72"/>
      <c r="O161" s="79" t="s">
        <v>427</v>
      </c>
      <c r="P161" s="81">
        <v>43747.161886574075</v>
      </c>
      <c r="Q161" s="79" t="s">
        <v>438</v>
      </c>
      <c r="R161" s="79"/>
      <c r="S161" s="79"/>
      <c r="T161" s="79" t="s">
        <v>617</v>
      </c>
      <c r="U161" s="79"/>
      <c r="V161" s="83" t="s">
        <v>703</v>
      </c>
      <c r="W161" s="81">
        <v>43747.161886574075</v>
      </c>
      <c r="X161" s="83" t="s">
        <v>802</v>
      </c>
      <c r="Y161" s="79"/>
      <c r="Z161" s="79"/>
      <c r="AA161" s="85" t="s">
        <v>959</v>
      </c>
      <c r="AB161" s="79"/>
      <c r="AC161" s="79" t="b">
        <v>0</v>
      </c>
      <c r="AD161" s="79">
        <v>0</v>
      </c>
      <c r="AE161" s="85" t="s">
        <v>1091</v>
      </c>
      <c r="AF161" s="79" t="b">
        <v>0</v>
      </c>
      <c r="AG161" s="79" t="s">
        <v>1106</v>
      </c>
      <c r="AH161" s="79"/>
      <c r="AI161" s="85" t="s">
        <v>1091</v>
      </c>
      <c r="AJ161" s="79" t="b">
        <v>0</v>
      </c>
      <c r="AK161" s="79">
        <v>5</v>
      </c>
      <c r="AL161" s="85" t="s">
        <v>1054</v>
      </c>
      <c r="AM161" s="79" t="s">
        <v>1113</v>
      </c>
      <c r="AN161" s="79" t="b">
        <v>0</v>
      </c>
      <c r="AO161" s="85" t="s">
        <v>1054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242</v>
      </c>
      <c r="B162" s="64" t="s">
        <v>300</v>
      </c>
      <c r="C162" s="65" t="s">
        <v>3648</v>
      </c>
      <c r="D162" s="66">
        <v>3</v>
      </c>
      <c r="E162" s="67" t="s">
        <v>132</v>
      </c>
      <c r="F162" s="68">
        <v>35</v>
      </c>
      <c r="G162" s="65"/>
      <c r="H162" s="69"/>
      <c r="I162" s="70"/>
      <c r="J162" s="70"/>
      <c r="K162" s="34" t="s">
        <v>65</v>
      </c>
      <c r="L162" s="77">
        <v>162</v>
      </c>
      <c r="M162" s="77"/>
      <c r="N162" s="72"/>
      <c r="O162" s="79" t="s">
        <v>427</v>
      </c>
      <c r="P162" s="81">
        <v>43747.161886574075</v>
      </c>
      <c r="Q162" s="79" t="s">
        <v>438</v>
      </c>
      <c r="R162" s="79"/>
      <c r="S162" s="79"/>
      <c r="T162" s="79" t="s">
        <v>617</v>
      </c>
      <c r="U162" s="79"/>
      <c r="V162" s="83" t="s">
        <v>703</v>
      </c>
      <c r="W162" s="81">
        <v>43747.161886574075</v>
      </c>
      <c r="X162" s="83" t="s">
        <v>802</v>
      </c>
      <c r="Y162" s="79"/>
      <c r="Z162" s="79"/>
      <c r="AA162" s="85" t="s">
        <v>959</v>
      </c>
      <c r="AB162" s="79"/>
      <c r="AC162" s="79" t="b">
        <v>0</v>
      </c>
      <c r="AD162" s="79">
        <v>0</v>
      </c>
      <c r="AE162" s="85" t="s">
        <v>1091</v>
      </c>
      <c r="AF162" s="79" t="b">
        <v>0</v>
      </c>
      <c r="AG162" s="79" t="s">
        <v>1106</v>
      </c>
      <c r="AH162" s="79"/>
      <c r="AI162" s="85" t="s">
        <v>1091</v>
      </c>
      <c r="AJ162" s="79" t="b">
        <v>0</v>
      </c>
      <c r="AK162" s="79">
        <v>5</v>
      </c>
      <c r="AL162" s="85" t="s">
        <v>1054</v>
      </c>
      <c r="AM162" s="79" t="s">
        <v>1113</v>
      </c>
      <c r="AN162" s="79" t="b">
        <v>0</v>
      </c>
      <c r="AO162" s="85" t="s">
        <v>1054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2</v>
      </c>
      <c r="BD162" s="48">
        <v>0</v>
      </c>
      <c r="BE162" s="49">
        <v>0</v>
      </c>
      <c r="BF162" s="48">
        <v>0</v>
      </c>
      <c r="BG162" s="49">
        <v>0</v>
      </c>
      <c r="BH162" s="48">
        <v>0</v>
      </c>
      <c r="BI162" s="49">
        <v>0</v>
      </c>
      <c r="BJ162" s="48">
        <v>23</v>
      </c>
      <c r="BK162" s="49">
        <v>100</v>
      </c>
      <c r="BL162" s="48">
        <v>23</v>
      </c>
    </row>
    <row r="163" spans="1:64" ht="15">
      <c r="A163" s="64" t="s">
        <v>243</v>
      </c>
      <c r="B163" s="64" t="s">
        <v>243</v>
      </c>
      <c r="C163" s="65" t="s">
        <v>3648</v>
      </c>
      <c r="D163" s="66">
        <v>3</v>
      </c>
      <c r="E163" s="67" t="s">
        <v>132</v>
      </c>
      <c r="F163" s="68">
        <v>35</v>
      </c>
      <c r="G163" s="65"/>
      <c r="H163" s="69"/>
      <c r="I163" s="70"/>
      <c r="J163" s="70"/>
      <c r="K163" s="34" t="s">
        <v>65</v>
      </c>
      <c r="L163" s="77">
        <v>163</v>
      </c>
      <c r="M163" s="77"/>
      <c r="N163" s="72"/>
      <c r="O163" s="79" t="s">
        <v>176</v>
      </c>
      <c r="P163" s="81">
        <v>43747.28197916667</v>
      </c>
      <c r="Q163" s="79" t="s">
        <v>455</v>
      </c>
      <c r="R163" s="83" t="s">
        <v>552</v>
      </c>
      <c r="S163" s="79" t="s">
        <v>593</v>
      </c>
      <c r="T163" s="79"/>
      <c r="U163" s="79"/>
      <c r="V163" s="83" t="s">
        <v>704</v>
      </c>
      <c r="W163" s="81">
        <v>43747.28197916667</v>
      </c>
      <c r="X163" s="83" t="s">
        <v>803</v>
      </c>
      <c r="Y163" s="79"/>
      <c r="Z163" s="79"/>
      <c r="AA163" s="85" t="s">
        <v>960</v>
      </c>
      <c r="AB163" s="79"/>
      <c r="AC163" s="79" t="b">
        <v>0</v>
      </c>
      <c r="AD163" s="79">
        <v>0</v>
      </c>
      <c r="AE163" s="85" t="s">
        <v>1091</v>
      </c>
      <c r="AF163" s="79" t="b">
        <v>0</v>
      </c>
      <c r="AG163" s="79" t="s">
        <v>1106</v>
      </c>
      <c r="AH163" s="79"/>
      <c r="AI163" s="85" t="s">
        <v>1091</v>
      </c>
      <c r="AJ163" s="79" t="b">
        <v>0</v>
      </c>
      <c r="AK163" s="79">
        <v>0</v>
      </c>
      <c r="AL163" s="85" t="s">
        <v>1091</v>
      </c>
      <c r="AM163" s="79" t="s">
        <v>1122</v>
      </c>
      <c r="AN163" s="79" t="b">
        <v>0</v>
      </c>
      <c r="AO163" s="85" t="s">
        <v>960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6</v>
      </c>
      <c r="BK163" s="49">
        <v>100</v>
      </c>
      <c r="BL163" s="48">
        <v>6</v>
      </c>
    </row>
    <row r="164" spans="1:64" ht="15">
      <c r="A164" s="64" t="s">
        <v>244</v>
      </c>
      <c r="B164" s="64" t="s">
        <v>300</v>
      </c>
      <c r="C164" s="65" t="s">
        <v>3648</v>
      </c>
      <c r="D164" s="66">
        <v>3</v>
      </c>
      <c r="E164" s="67" t="s">
        <v>132</v>
      </c>
      <c r="F164" s="68">
        <v>35</v>
      </c>
      <c r="G164" s="65"/>
      <c r="H164" s="69"/>
      <c r="I164" s="70"/>
      <c r="J164" s="70"/>
      <c r="K164" s="34" t="s">
        <v>65</v>
      </c>
      <c r="L164" s="77">
        <v>164</v>
      </c>
      <c r="M164" s="77"/>
      <c r="N164" s="72"/>
      <c r="O164" s="79" t="s">
        <v>427</v>
      </c>
      <c r="P164" s="81">
        <v>43748.71061342592</v>
      </c>
      <c r="Q164" s="79" t="s">
        <v>456</v>
      </c>
      <c r="R164" s="83" t="s">
        <v>553</v>
      </c>
      <c r="S164" s="79" t="s">
        <v>589</v>
      </c>
      <c r="T164" s="79"/>
      <c r="U164" s="79"/>
      <c r="V164" s="83" t="s">
        <v>705</v>
      </c>
      <c r="W164" s="81">
        <v>43748.71061342592</v>
      </c>
      <c r="X164" s="83" t="s">
        <v>804</v>
      </c>
      <c r="Y164" s="79"/>
      <c r="Z164" s="79"/>
      <c r="AA164" s="85" t="s">
        <v>961</v>
      </c>
      <c r="AB164" s="79"/>
      <c r="AC164" s="79" t="b">
        <v>0</v>
      </c>
      <c r="AD164" s="79">
        <v>0</v>
      </c>
      <c r="AE164" s="85" t="s">
        <v>1091</v>
      </c>
      <c r="AF164" s="79" t="b">
        <v>0</v>
      </c>
      <c r="AG164" s="79" t="s">
        <v>1106</v>
      </c>
      <c r="AH164" s="79"/>
      <c r="AI164" s="85" t="s">
        <v>1091</v>
      </c>
      <c r="AJ164" s="79" t="b">
        <v>0</v>
      </c>
      <c r="AK164" s="79">
        <v>5</v>
      </c>
      <c r="AL164" s="85" t="s">
        <v>1070</v>
      </c>
      <c r="AM164" s="79" t="s">
        <v>1113</v>
      </c>
      <c r="AN164" s="79" t="b">
        <v>0</v>
      </c>
      <c r="AO164" s="85" t="s">
        <v>1070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2</v>
      </c>
      <c r="BD164" s="48"/>
      <c r="BE164" s="49"/>
      <c r="BF164" s="48"/>
      <c r="BG164" s="49"/>
      <c r="BH164" s="48"/>
      <c r="BI164" s="49"/>
      <c r="BJ164" s="48"/>
      <c r="BK164" s="49"/>
      <c r="BL164" s="48"/>
    </row>
    <row r="165" spans="1:64" ht="15">
      <c r="A165" s="64" t="s">
        <v>244</v>
      </c>
      <c r="B165" s="64" t="s">
        <v>308</v>
      </c>
      <c r="C165" s="65" t="s">
        <v>3648</v>
      </c>
      <c r="D165" s="66">
        <v>3</v>
      </c>
      <c r="E165" s="67" t="s">
        <v>132</v>
      </c>
      <c r="F165" s="68">
        <v>35</v>
      </c>
      <c r="G165" s="65"/>
      <c r="H165" s="69"/>
      <c r="I165" s="70"/>
      <c r="J165" s="70"/>
      <c r="K165" s="34" t="s">
        <v>65</v>
      </c>
      <c r="L165" s="77">
        <v>165</v>
      </c>
      <c r="M165" s="77"/>
      <c r="N165" s="72"/>
      <c r="O165" s="79" t="s">
        <v>427</v>
      </c>
      <c r="P165" s="81">
        <v>43748.71061342592</v>
      </c>
      <c r="Q165" s="79" t="s">
        <v>456</v>
      </c>
      <c r="R165" s="83" t="s">
        <v>553</v>
      </c>
      <c r="S165" s="79" t="s">
        <v>589</v>
      </c>
      <c r="T165" s="79"/>
      <c r="U165" s="79"/>
      <c r="V165" s="83" t="s">
        <v>705</v>
      </c>
      <c r="W165" s="81">
        <v>43748.71061342592</v>
      </c>
      <c r="X165" s="83" t="s">
        <v>804</v>
      </c>
      <c r="Y165" s="79"/>
      <c r="Z165" s="79"/>
      <c r="AA165" s="85" t="s">
        <v>961</v>
      </c>
      <c r="AB165" s="79"/>
      <c r="AC165" s="79" t="b">
        <v>0</v>
      </c>
      <c r="AD165" s="79">
        <v>0</v>
      </c>
      <c r="AE165" s="85" t="s">
        <v>1091</v>
      </c>
      <c r="AF165" s="79" t="b">
        <v>0</v>
      </c>
      <c r="AG165" s="79" t="s">
        <v>1106</v>
      </c>
      <c r="AH165" s="79"/>
      <c r="AI165" s="85" t="s">
        <v>1091</v>
      </c>
      <c r="AJ165" s="79" t="b">
        <v>0</v>
      </c>
      <c r="AK165" s="79">
        <v>5</v>
      </c>
      <c r="AL165" s="85" t="s">
        <v>1070</v>
      </c>
      <c r="AM165" s="79" t="s">
        <v>1113</v>
      </c>
      <c r="AN165" s="79" t="b">
        <v>0</v>
      </c>
      <c r="AO165" s="85" t="s">
        <v>1070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v>0</v>
      </c>
      <c r="BE165" s="49">
        <v>0</v>
      </c>
      <c r="BF165" s="48">
        <v>0</v>
      </c>
      <c r="BG165" s="49">
        <v>0</v>
      </c>
      <c r="BH165" s="48">
        <v>0</v>
      </c>
      <c r="BI165" s="49">
        <v>0</v>
      </c>
      <c r="BJ165" s="48">
        <v>13</v>
      </c>
      <c r="BK165" s="49">
        <v>100</v>
      </c>
      <c r="BL165" s="48">
        <v>13</v>
      </c>
    </row>
    <row r="166" spans="1:64" ht="15">
      <c r="A166" s="64" t="s">
        <v>245</v>
      </c>
      <c r="B166" s="64" t="s">
        <v>395</v>
      </c>
      <c r="C166" s="65" t="s">
        <v>3648</v>
      </c>
      <c r="D166" s="66">
        <v>3</v>
      </c>
      <c r="E166" s="67" t="s">
        <v>132</v>
      </c>
      <c r="F166" s="68">
        <v>35</v>
      </c>
      <c r="G166" s="65"/>
      <c r="H166" s="69"/>
      <c r="I166" s="70"/>
      <c r="J166" s="70"/>
      <c r="K166" s="34" t="s">
        <v>65</v>
      </c>
      <c r="L166" s="77">
        <v>166</v>
      </c>
      <c r="M166" s="77"/>
      <c r="N166" s="72"/>
      <c r="O166" s="79" t="s">
        <v>427</v>
      </c>
      <c r="P166" s="81">
        <v>43748.71975694445</v>
      </c>
      <c r="Q166" s="79" t="s">
        <v>457</v>
      </c>
      <c r="R166" s="83" t="s">
        <v>554</v>
      </c>
      <c r="S166" s="79" t="s">
        <v>597</v>
      </c>
      <c r="T166" s="79" t="s">
        <v>624</v>
      </c>
      <c r="U166" s="79"/>
      <c r="V166" s="83" t="s">
        <v>706</v>
      </c>
      <c r="W166" s="81">
        <v>43748.71975694445</v>
      </c>
      <c r="X166" s="83" t="s">
        <v>805</v>
      </c>
      <c r="Y166" s="79"/>
      <c r="Z166" s="79"/>
      <c r="AA166" s="85" t="s">
        <v>962</v>
      </c>
      <c r="AB166" s="79"/>
      <c r="AC166" s="79" t="b">
        <v>0</v>
      </c>
      <c r="AD166" s="79">
        <v>0</v>
      </c>
      <c r="AE166" s="85" t="s">
        <v>1091</v>
      </c>
      <c r="AF166" s="79" t="b">
        <v>0</v>
      </c>
      <c r="AG166" s="79" t="s">
        <v>1106</v>
      </c>
      <c r="AH166" s="79"/>
      <c r="AI166" s="85" t="s">
        <v>1091</v>
      </c>
      <c r="AJ166" s="79" t="b">
        <v>0</v>
      </c>
      <c r="AK166" s="79">
        <v>1</v>
      </c>
      <c r="AL166" s="85" t="s">
        <v>1032</v>
      </c>
      <c r="AM166" s="79" t="s">
        <v>1112</v>
      </c>
      <c r="AN166" s="79" t="b">
        <v>0</v>
      </c>
      <c r="AO166" s="85" t="s">
        <v>1032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15</v>
      </c>
      <c r="BK166" s="49">
        <v>100</v>
      </c>
      <c r="BL166" s="48">
        <v>15</v>
      </c>
    </row>
    <row r="167" spans="1:64" ht="15">
      <c r="A167" s="64" t="s">
        <v>245</v>
      </c>
      <c r="B167" s="64" t="s">
        <v>300</v>
      </c>
      <c r="C167" s="65" t="s">
        <v>3648</v>
      </c>
      <c r="D167" s="66">
        <v>3</v>
      </c>
      <c r="E167" s="67" t="s">
        <v>132</v>
      </c>
      <c r="F167" s="68">
        <v>35</v>
      </c>
      <c r="G167" s="65"/>
      <c r="H167" s="69"/>
      <c r="I167" s="70"/>
      <c r="J167" s="70"/>
      <c r="K167" s="34" t="s">
        <v>65</v>
      </c>
      <c r="L167" s="77">
        <v>167</v>
      </c>
      <c r="M167" s="77"/>
      <c r="N167" s="72"/>
      <c r="O167" s="79" t="s">
        <v>427</v>
      </c>
      <c r="P167" s="81">
        <v>43748.71975694445</v>
      </c>
      <c r="Q167" s="79" t="s">
        <v>457</v>
      </c>
      <c r="R167" s="83" t="s">
        <v>554</v>
      </c>
      <c r="S167" s="79" t="s">
        <v>597</v>
      </c>
      <c r="T167" s="79" t="s">
        <v>624</v>
      </c>
      <c r="U167" s="79"/>
      <c r="V167" s="83" t="s">
        <v>706</v>
      </c>
      <c r="W167" s="81">
        <v>43748.71975694445</v>
      </c>
      <c r="X167" s="83" t="s">
        <v>805</v>
      </c>
      <c r="Y167" s="79"/>
      <c r="Z167" s="79"/>
      <c r="AA167" s="85" t="s">
        <v>962</v>
      </c>
      <c r="AB167" s="79"/>
      <c r="AC167" s="79" t="b">
        <v>0</v>
      </c>
      <c r="AD167" s="79">
        <v>0</v>
      </c>
      <c r="AE167" s="85" t="s">
        <v>1091</v>
      </c>
      <c r="AF167" s="79" t="b">
        <v>0</v>
      </c>
      <c r="AG167" s="79" t="s">
        <v>1106</v>
      </c>
      <c r="AH167" s="79"/>
      <c r="AI167" s="85" t="s">
        <v>1091</v>
      </c>
      <c r="AJ167" s="79" t="b">
        <v>0</v>
      </c>
      <c r="AK167" s="79">
        <v>1</v>
      </c>
      <c r="AL167" s="85" t="s">
        <v>1032</v>
      </c>
      <c r="AM167" s="79" t="s">
        <v>1112</v>
      </c>
      <c r="AN167" s="79" t="b">
        <v>0</v>
      </c>
      <c r="AO167" s="85" t="s">
        <v>1032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246</v>
      </c>
      <c r="B168" s="64" t="s">
        <v>300</v>
      </c>
      <c r="C168" s="65" t="s">
        <v>3648</v>
      </c>
      <c r="D168" s="66">
        <v>3</v>
      </c>
      <c r="E168" s="67" t="s">
        <v>132</v>
      </c>
      <c r="F168" s="68">
        <v>35</v>
      </c>
      <c r="G168" s="65"/>
      <c r="H168" s="69"/>
      <c r="I168" s="70"/>
      <c r="J168" s="70"/>
      <c r="K168" s="34" t="s">
        <v>65</v>
      </c>
      <c r="L168" s="77">
        <v>168</v>
      </c>
      <c r="M168" s="77"/>
      <c r="N168" s="72"/>
      <c r="O168" s="79" t="s">
        <v>427</v>
      </c>
      <c r="P168" s="81">
        <v>43748.77255787037</v>
      </c>
      <c r="Q168" s="79" t="s">
        <v>456</v>
      </c>
      <c r="R168" s="83" t="s">
        <v>553</v>
      </c>
      <c r="S168" s="79" t="s">
        <v>589</v>
      </c>
      <c r="T168" s="79"/>
      <c r="U168" s="79"/>
      <c r="V168" s="83" t="s">
        <v>707</v>
      </c>
      <c r="W168" s="81">
        <v>43748.77255787037</v>
      </c>
      <c r="X168" s="83" t="s">
        <v>806</v>
      </c>
      <c r="Y168" s="79"/>
      <c r="Z168" s="79"/>
      <c r="AA168" s="85" t="s">
        <v>963</v>
      </c>
      <c r="AB168" s="79"/>
      <c r="AC168" s="79" t="b">
        <v>0</v>
      </c>
      <c r="AD168" s="79">
        <v>0</v>
      </c>
      <c r="AE168" s="85" t="s">
        <v>1091</v>
      </c>
      <c r="AF168" s="79" t="b">
        <v>0</v>
      </c>
      <c r="AG168" s="79" t="s">
        <v>1106</v>
      </c>
      <c r="AH168" s="79"/>
      <c r="AI168" s="85" t="s">
        <v>1091</v>
      </c>
      <c r="AJ168" s="79" t="b">
        <v>0</v>
      </c>
      <c r="AK168" s="79">
        <v>5</v>
      </c>
      <c r="AL168" s="85" t="s">
        <v>1070</v>
      </c>
      <c r="AM168" s="79" t="s">
        <v>1119</v>
      </c>
      <c r="AN168" s="79" t="b">
        <v>0</v>
      </c>
      <c r="AO168" s="85" t="s">
        <v>1070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246</v>
      </c>
      <c r="B169" s="64" t="s">
        <v>308</v>
      </c>
      <c r="C169" s="65" t="s">
        <v>3648</v>
      </c>
      <c r="D169" s="66">
        <v>3</v>
      </c>
      <c r="E169" s="67" t="s">
        <v>132</v>
      </c>
      <c r="F169" s="68">
        <v>35</v>
      </c>
      <c r="G169" s="65"/>
      <c r="H169" s="69"/>
      <c r="I169" s="70"/>
      <c r="J169" s="70"/>
      <c r="K169" s="34" t="s">
        <v>65</v>
      </c>
      <c r="L169" s="77">
        <v>169</v>
      </c>
      <c r="M169" s="77"/>
      <c r="N169" s="72"/>
      <c r="O169" s="79" t="s">
        <v>427</v>
      </c>
      <c r="P169" s="81">
        <v>43748.77255787037</v>
      </c>
      <c r="Q169" s="79" t="s">
        <v>456</v>
      </c>
      <c r="R169" s="83" t="s">
        <v>553</v>
      </c>
      <c r="S169" s="79" t="s">
        <v>589</v>
      </c>
      <c r="T169" s="79"/>
      <c r="U169" s="79"/>
      <c r="V169" s="83" t="s">
        <v>707</v>
      </c>
      <c r="W169" s="81">
        <v>43748.77255787037</v>
      </c>
      <c r="X169" s="83" t="s">
        <v>806</v>
      </c>
      <c r="Y169" s="79"/>
      <c r="Z169" s="79"/>
      <c r="AA169" s="85" t="s">
        <v>963</v>
      </c>
      <c r="AB169" s="79"/>
      <c r="AC169" s="79" t="b">
        <v>0</v>
      </c>
      <c r="AD169" s="79">
        <v>0</v>
      </c>
      <c r="AE169" s="85" t="s">
        <v>1091</v>
      </c>
      <c r="AF169" s="79" t="b">
        <v>0</v>
      </c>
      <c r="AG169" s="79" t="s">
        <v>1106</v>
      </c>
      <c r="AH169" s="79"/>
      <c r="AI169" s="85" t="s">
        <v>1091</v>
      </c>
      <c r="AJ169" s="79" t="b">
        <v>0</v>
      </c>
      <c r="AK169" s="79">
        <v>5</v>
      </c>
      <c r="AL169" s="85" t="s">
        <v>1070</v>
      </c>
      <c r="AM169" s="79" t="s">
        <v>1119</v>
      </c>
      <c r="AN169" s="79" t="b">
        <v>0</v>
      </c>
      <c r="AO169" s="85" t="s">
        <v>1070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v>0</v>
      </c>
      <c r="BE169" s="49">
        <v>0</v>
      </c>
      <c r="BF169" s="48">
        <v>0</v>
      </c>
      <c r="BG169" s="49">
        <v>0</v>
      </c>
      <c r="BH169" s="48">
        <v>0</v>
      </c>
      <c r="BI169" s="49">
        <v>0</v>
      </c>
      <c r="BJ169" s="48">
        <v>13</v>
      </c>
      <c r="BK169" s="49">
        <v>100</v>
      </c>
      <c r="BL169" s="48">
        <v>13</v>
      </c>
    </row>
    <row r="170" spans="1:64" ht="15">
      <c r="A170" s="64" t="s">
        <v>247</v>
      </c>
      <c r="B170" s="64" t="s">
        <v>300</v>
      </c>
      <c r="C170" s="65" t="s">
        <v>3648</v>
      </c>
      <c r="D170" s="66">
        <v>3</v>
      </c>
      <c r="E170" s="67" t="s">
        <v>132</v>
      </c>
      <c r="F170" s="68">
        <v>35</v>
      </c>
      <c r="G170" s="65"/>
      <c r="H170" s="69"/>
      <c r="I170" s="70"/>
      <c r="J170" s="70"/>
      <c r="K170" s="34" t="s">
        <v>65</v>
      </c>
      <c r="L170" s="77">
        <v>170</v>
      </c>
      <c r="M170" s="77"/>
      <c r="N170" s="72"/>
      <c r="O170" s="79" t="s">
        <v>427</v>
      </c>
      <c r="P170" s="81">
        <v>43748.7800462963</v>
      </c>
      <c r="Q170" s="79" t="s">
        <v>456</v>
      </c>
      <c r="R170" s="83" t="s">
        <v>553</v>
      </c>
      <c r="S170" s="79" t="s">
        <v>589</v>
      </c>
      <c r="T170" s="79"/>
      <c r="U170" s="79"/>
      <c r="V170" s="83" t="s">
        <v>708</v>
      </c>
      <c r="W170" s="81">
        <v>43748.7800462963</v>
      </c>
      <c r="X170" s="83" t="s">
        <v>807</v>
      </c>
      <c r="Y170" s="79"/>
      <c r="Z170" s="79"/>
      <c r="AA170" s="85" t="s">
        <v>964</v>
      </c>
      <c r="AB170" s="79"/>
      <c r="AC170" s="79" t="b">
        <v>0</v>
      </c>
      <c r="AD170" s="79">
        <v>0</v>
      </c>
      <c r="AE170" s="85" t="s">
        <v>1091</v>
      </c>
      <c r="AF170" s="79" t="b">
        <v>0</v>
      </c>
      <c r="AG170" s="79" t="s">
        <v>1106</v>
      </c>
      <c r="AH170" s="79"/>
      <c r="AI170" s="85" t="s">
        <v>1091</v>
      </c>
      <c r="AJ170" s="79" t="b">
        <v>0</v>
      </c>
      <c r="AK170" s="79">
        <v>5</v>
      </c>
      <c r="AL170" s="85" t="s">
        <v>1070</v>
      </c>
      <c r="AM170" s="79" t="s">
        <v>1112</v>
      </c>
      <c r="AN170" s="79" t="b">
        <v>0</v>
      </c>
      <c r="AO170" s="85" t="s">
        <v>1070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2</v>
      </c>
      <c r="BD170" s="48"/>
      <c r="BE170" s="49"/>
      <c r="BF170" s="48"/>
      <c r="BG170" s="49"/>
      <c r="BH170" s="48"/>
      <c r="BI170" s="49"/>
      <c r="BJ170" s="48"/>
      <c r="BK170" s="49"/>
      <c r="BL170" s="48"/>
    </row>
    <row r="171" spans="1:64" ht="15">
      <c r="A171" s="64" t="s">
        <v>247</v>
      </c>
      <c r="B171" s="64" t="s">
        <v>308</v>
      </c>
      <c r="C171" s="65" t="s">
        <v>3648</v>
      </c>
      <c r="D171" s="66">
        <v>3</v>
      </c>
      <c r="E171" s="67" t="s">
        <v>132</v>
      </c>
      <c r="F171" s="68">
        <v>35</v>
      </c>
      <c r="G171" s="65"/>
      <c r="H171" s="69"/>
      <c r="I171" s="70"/>
      <c r="J171" s="70"/>
      <c r="K171" s="34" t="s">
        <v>65</v>
      </c>
      <c r="L171" s="77">
        <v>171</v>
      </c>
      <c r="M171" s="77"/>
      <c r="N171" s="72"/>
      <c r="O171" s="79" t="s">
        <v>427</v>
      </c>
      <c r="P171" s="81">
        <v>43748.7800462963</v>
      </c>
      <c r="Q171" s="79" t="s">
        <v>456</v>
      </c>
      <c r="R171" s="83" t="s">
        <v>553</v>
      </c>
      <c r="S171" s="79" t="s">
        <v>589</v>
      </c>
      <c r="T171" s="79"/>
      <c r="U171" s="79"/>
      <c r="V171" s="83" t="s">
        <v>708</v>
      </c>
      <c r="W171" s="81">
        <v>43748.7800462963</v>
      </c>
      <c r="X171" s="83" t="s">
        <v>807</v>
      </c>
      <c r="Y171" s="79"/>
      <c r="Z171" s="79"/>
      <c r="AA171" s="85" t="s">
        <v>964</v>
      </c>
      <c r="AB171" s="79"/>
      <c r="AC171" s="79" t="b">
        <v>0</v>
      </c>
      <c r="AD171" s="79">
        <v>0</v>
      </c>
      <c r="AE171" s="85" t="s">
        <v>1091</v>
      </c>
      <c r="AF171" s="79" t="b">
        <v>0</v>
      </c>
      <c r="AG171" s="79" t="s">
        <v>1106</v>
      </c>
      <c r="AH171" s="79"/>
      <c r="AI171" s="85" t="s">
        <v>1091</v>
      </c>
      <c r="AJ171" s="79" t="b">
        <v>0</v>
      </c>
      <c r="AK171" s="79">
        <v>5</v>
      </c>
      <c r="AL171" s="85" t="s">
        <v>1070</v>
      </c>
      <c r="AM171" s="79" t="s">
        <v>1112</v>
      </c>
      <c r="AN171" s="79" t="b">
        <v>0</v>
      </c>
      <c r="AO171" s="85" t="s">
        <v>1070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13</v>
      </c>
      <c r="BK171" s="49">
        <v>100</v>
      </c>
      <c r="BL171" s="48">
        <v>13</v>
      </c>
    </row>
    <row r="172" spans="1:64" ht="15">
      <c r="A172" s="64" t="s">
        <v>248</v>
      </c>
      <c r="B172" s="64" t="s">
        <v>396</v>
      </c>
      <c r="C172" s="65" t="s">
        <v>3648</v>
      </c>
      <c r="D172" s="66">
        <v>3</v>
      </c>
      <c r="E172" s="67" t="s">
        <v>132</v>
      </c>
      <c r="F172" s="68">
        <v>35</v>
      </c>
      <c r="G172" s="65"/>
      <c r="H172" s="69"/>
      <c r="I172" s="70"/>
      <c r="J172" s="70"/>
      <c r="K172" s="34" t="s">
        <v>65</v>
      </c>
      <c r="L172" s="77">
        <v>172</v>
      </c>
      <c r="M172" s="77"/>
      <c r="N172" s="72"/>
      <c r="O172" s="79" t="s">
        <v>427</v>
      </c>
      <c r="P172" s="81">
        <v>43748.815717592595</v>
      </c>
      <c r="Q172" s="79" t="s">
        <v>458</v>
      </c>
      <c r="R172" s="79"/>
      <c r="S172" s="79"/>
      <c r="T172" s="79" t="s">
        <v>625</v>
      </c>
      <c r="U172" s="83" t="s">
        <v>652</v>
      </c>
      <c r="V172" s="83" t="s">
        <v>652</v>
      </c>
      <c r="W172" s="81">
        <v>43748.815717592595</v>
      </c>
      <c r="X172" s="83" t="s">
        <v>808</v>
      </c>
      <c r="Y172" s="79"/>
      <c r="Z172" s="79"/>
      <c r="AA172" s="85" t="s">
        <v>965</v>
      </c>
      <c r="AB172" s="79"/>
      <c r="AC172" s="79" t="b">
        <v>0</v>
      </c>
      <c r="AD172" s="79">
        <v>0</v>
      </c>
      <c r="AE172" s="85" t="s">
        <v>1091</v>
      </c>
      <c r="AF172" s="79" t="b">
        <v>0</v>
      </c>
      <c r="AG172" s="79" t="s">
        <v>1106</v>
      </c>
      <c r="AH172" s="79"/>
      <c r="AI172" s="85" t="s">
        <v>1091</v>
      </c>
      <c r="AJ172" s="79" t="b">
        <v>0</v>
      </c>
      <c r="AK172" s="79">
        <v>0</v>
      </c>
      <c r="AL172" s="85" t="s">
        <v>1091</v>
      </c>
      <c r="AM172" s="79" t="s">
        <v>1113</v>
      </c>
      <c r="AN172" s="79" t="b">
        <v>0</v>
      </c>
      <c r="AO172" s="85" t="s">
        <v>965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249</v>
      </c>
      <c r="B173" s="64" t="s">
        <v>250</v>
      </c>
      <c r="C173" s="65" t="s">
        <v>3648</v>
      </c>
      <c r="D173" s="66">
        <v>3</v>
      </c>
      <c r="E173" s="67" t="s">
        <v>132</v>
      </c>
      <c r="F173" s="68">
        <v>35</v>
      </c>
      <c r="G173" s="65"/>
      <c r="H173" s="69"/>
      <c r="I173" s="70"/>
      <c r="J173" s="70"/>
      <c r="K173" s="34" t="s">
        <v>66</v>
      </c>
      <c r="L173" s="77">
        <v>173</v>
      </c>
      <c r="M173" s="77"/>
      <c r="N173" s="72"/>
      <c r="O173" s="79" t="s">
        <v>427</v>
      </c>
      <c r="P173" s="81">
        <v>43748.74233796296</v>
      </c>
      <c r="Q173" s="79" t="s">
        <v>459</v>
      </c>
      <c r="R173" s="83" t="s">
        <v>555</v>
      </c>
      <c r="S173" s="79" t="s">
        <v>593</v>
      </c>
      <c r="T173" s="79" t="s">
        <v>626</v>
      </c>
      <c r="U173" s="79"/>
      <c r="V173" s="83" t="s">
        <v>709</v>
      </c>
      <c r="W173" s="81">
        <v>43748.74233796296</v>
      </c>
      <c r="X173" s="83" t="s">
        <v>809</v>
      </c>
      <c r="Y173" s="79"/>
      <c r="Z173" s="79"/>
      <c r="AA173" s="85" t="s">
        <v>966</v>
      </c>
      <c r="AB173" s="79"/>
      <c r="AC173" s="79" t="b">
        <v>0</v>
      </c>
      <c r="AD173" s="79">
        <v>6</v>
      </c>
      <c r="AE173" s="85" t="s">
        <v>1091</v>
      </c>
      <c r="AF173" s="79" t="b">
        <v>0</v>
      </c>
      <c r="AG173" s="79" t="s">
        <v>1106</v>
      </c>
      <c r="AH173" s="79"/>
      <c r="AI173" s="85" t="s">
        <v>1091</v>
      </c>
      <c r="AJ173" s="79" t="b">
        <v>0</v>
      </c>
      <c r="AK173" s="79">
        <v>0</v>
      </c>
      <c r="AL173" s="85" t="s">
        <v>1091</v>
      </c>
      <c r="AM173" s="79" t="s">
        <v>1113</v>
      </c>
      <c r="AN173" s="79" t="b">
        <v>0</v>
      </c>
      <c r="AO173" s="85" t="s">
        <v>966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250</v>
      </c>
      <c r="B174" s="64" t="s">
        <v>290</v>
      </c>
      <c r="C174" s="65" t="s">
        <v>3648</v>
      </c>
      <c r="D174" s="66">
        <v>3</v>
      </c>
      <c r="E174" s="67" t="s">
        <v>132</v>
      </c>
      <c r="F174" s="68">
        <v>35</v>
      </c>
      <c r="G174" s="65"/>
      <c r="H174" s="69"/>
      <c r="I174" s="70"/>
      <c r="J174" s="70"/>
      <c r="K174" s="34" t="s">
        <v>65</v>
      </c>
      <c r="L174" s="77">
        <v>174</v>
      </c>
      <c r="M174" s="77"/>
      <c r="N174" s="72"/>
      <c r="O174" s="79" t="s">
        <v>427</v>
      </c>
      <c r="P174" s="81">
        <v>43748.952731481484</v>
      </c>
      <c r="Q174" s="79" t="s">
        <v>460</v>
      </c>
      <c r="R174" s="79"/>
      <c r="S174" s="79"/>
      <c r="T174" s="79" t="s">
        <v>626</v>
      </c>
      <c r="U174" s="79"/>
      <c r="V174" s="83" t="s">
        <v>710</v>
      </c>
      <c r="W174" s="81">
        <v>43748.952731481484</v>
      </c>
      <c r="X174" s="83" t="s">
        <v>810</v>
      </c>
      <c r="Y174" s="79"/>
      <c r="Z174" s="79"/>
      <c r="AA174" s="85" t="s">
        <v>967</v>
      </c>
      <c r="AB174" s="79"/>
      <c r="AC174" s="79" t="b">
        <v>0</v>
      </c>
      <c r="AD174" s="79">
        <v>0</v>
      </c>
      <c r="AE174" s="85" t="s">
        <v>1091</v>
      </c>
      <c r="AF174" s="79" t="b">
        <v>0</v>
      </c>
      <c r="AG174" s="79" t="s">
        <v>1106</v>
      </c>
      <c r="AH174" s="79"/>
      <c r="AI174" s="85" t="s">
        <v>1091</v>
      </c>
      <c r="AJ174" s="79" t="b">
        <v>0</v>
      </c>
      <c r="AK174" s="79">
        <v>3</v>
      </c>
      <c r="AL174" s="85" t="s">
        <v>966</v>
      </c>
      <c r="AM174" s="79" t="s">
        <v>1112</v>
      </c>
      <c r="AN174" s="79" t="b">
        <v>0</v>
      </c>
      <c r="AO174" s="85" t="s">
        <v>966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250</v>
      </c>
      <c r="B175" s="64" t="s">
        <v>397</v>
      </c>
      <c r="C175" s="65" t="s">
        <v>3648</v>
      </c>
      <c r="D175" s="66">
        <v>3</v>
      </c>
      <c r="E175" s="67" t="s">
        <v>132</v>
      </c>
      <c r="F175" s="68">
        <v>35</v>
      </c>
      <c r="G175" s="65"/>
      <c r="H175" s="69"/>
      <c r="I175" s="70"/>
      <c r="J175" s="70"/>
      <c r="K175" s="34" t="s">
        <v>65</v>
      </c>
      <c r="L175" s="77">
        <v>175</v>
      </c>
      <c r="M175" s="77"/>
      <c r="N175" s="72"/>
      <c r="O175" s="79" t="s">
        <v>427</v>
      </c>
      <c r="P175" s="81">
        <v>43748.952731481484</v>
      </c>
      <c r="Q175" s="79" t="s">
        <v>460</v>
      </c>
      <c r="R175" s="79"/>
      <c r="S175" s="79"/>
      <c r="T175" s="79" t="s">
        <v>626</v>
      </c>
      <c r="U175" s="79"/>
      <c r="V175" s="83" t="s">
        <v>710</v>
      </c>
      <c r="W175" s="81">
        <v>43748.952731481484</v>
      </c>
      <c r="X175" s="83" t="s">
        <v>810</v>
      </c>
      <c r="Y175" s="79"/>
      <c r="Z175" s="79"/>
      <c r="AA175" s="85" t="s">
        <v>967</v>
      </c>
      <c r="AB175" s="79"/>
      <c r="AC175" s="79" t="b">
        <v>0</v>
      </c>
      <c r="AD175" s="79">
        <v>0</v>
      </c>
      <c r="AE175" s="85" t="s">
        <v>1091</v>
      </c>
      <c r="AF175" s="79" t="b">
        <v>0</v>
      </c>
      <c r="AG175" s="79" t="s">
        <v>1106</v>
      </c>
      <c r="AH175" s="79"/>
      <c r="AI175" s="85" t="s">
        <v>1091</v>
      </c>
      <c r="AJ175" s="79" t="b">
        <v>0</v>
      </c>
      <c r="AK175" s="79">
        <v>3</v>
      </c>
      <c r="AL175" s="85" t="s">
        <v>966</v>
      </c>
      <c r="AM175" s="79" t="s">
        <v>1112</v>
      </c>
      <c r="AN175" s="79" t="b">
        <v>0</v>
      </c>
      <c r="AO175" s="85" t="s">
        <v>966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v>0</v>
      </c>
      <c r="BE175" s="49">
        <v>0</v>
      </c>
      <c r="BF175" s="48">
        <v>0</v>
      </c>
      <c r="BG175" s="49">
        <v>0</v>
      </c>
      <c r="BH175" s="48">
        <v>0</v>
      </c>
      <c r="BI175" s="49">
        <v>0</v>
      </c>
      <c r="BJ175" s="48">
        <v>19</v>
      </c>
      <c r="BK175" s="49">
        <v>100</v>
      </c>
      <c r="BL175" s="48">
        <v>19</v>
      </c>
    </row>
    <row r="176" spans="1:64" ht="15">
      <c r="A176" s="64" t="s">
        <v>250</v>
      </c>
      <c r="B176" s="64" t="s">
        <v>249</v>
      </c>
      <c r="C176" s="65" t="s">
        <v>3648</v>
      </c>
      <c r="D176" s="66">
        <v>3</v>
      </c>
      <c r="E176" s="67" t="s">
        <v>132</v>
      </c>
      <c r="F176" s="68">
        <v>35</v>
      </c>
      <c r="G176" s="65"/>
      <c r="H176" s="69"/>
      <c r="I176" s="70"/>
      <c r="J176" s="70"/>
      <c r="K176" s="34" t="s">
        <v>66</v>
      </c>
      <c r="L176" s="77">
        <v>176</v>
      </c>
      <c r="M176" s="77"/>
      <c r="N176" s="72"/>
      <c r="O176" s="79" t="s">
        <v>427</v>
      </c>
      <c r="P176" s="81">
        <v>43748.952731481484</v>
      </c>
      <c r="Q176" s="79" t="s">
        <v>460</v>
      </c>
      <c r="R176" s="79"/>
      <c r="S176" s="79"/>
      <c r="T176" s="79" t="s">
        <v>626</v>
      </c>
      <c r="U176" s="79"/>
      <c r="V176" s="83" t="s">
        <v>710</v>
      </c>
      <c r="W176" s="81">
        <v>43748.952731481484</v>
      </c>
      <c r="X176" s="83" t="s">
        <v>810</v>
      </c>
      <c r="Y176" s="79"/>
      <c r="Z176" s="79"/>
      <c r="AA176" s="85" t="s">
        <v>967</v>
      </c>
      <c r="AB176" s="79"/>
      <c r="AC176" s="79" t="b">
        <v>0</v>
      </c>
      <c r="AD176" s="79">
        <v>0</v>
      </c>
      <c r="AE176" s="85" t="s">
        <v>1091</v>
      </c>
      <c r="AF176" s="79" t="b">
        <v>0</v>
      </c>
      <c r="AG176" s="79" t="s">
        <v>1106</v>
      </c>
      <c r="AH176" s="79"/>
      <c r="AI176" s="85" t="s">
        <v>1091</v>
      </c>
      <c r="AJ176" s="79" t="b">
        <v>0</v>
      </c>
      <c r="AK176" s="79">
        <v>3</v>
      </c>
      <c r="AL176" s="85" t="s">
        <v>966</v>
      </c>
      <c r="AM176" s="79" t="s">
        <v>1112</v>
      </c>
      <c r="AN176" s="79" t="b">
        <v>0</v>
      </c>
      <c r="AO176" s="85" t="s">
        <v>966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251</v>
      </c>
      <c r="B177" s="64" t="s">
        <v>251</v>
      </c>
      <c r="C177" s="65" t="s">
        <v>3648</v>
      </c>
      <c r="D177" s="66">
        <v>3</v>
      </c>
      <c r="E177" s="67" t="s">
        <v>132</v>
      </c>
      <c r="F177" s="68">
        <v>35</v>
      </c>
      <c r="G177" s="65"/>
      <c r="H177" s="69"/>
      <c r="I177" s="70"/>
      <c r="J177" s="70"/>
      <c r="K177" s="34" t="s">
        <v>65</v>
      </c>
      <c r="L177" s="77">
        <v>177</v>
      </c>
      <c r="M177" s="77"/>
      <c r="N177" s="72"/>
      <c r="O177" s="79" t="s">
        <v>176</v>
      </c>
      <c r="P177" s="81">
        <v>43748.966574074075</v>
      </c>
      <c r="Q177" s="79" t="s">
        <v>461</v>
      </c>
      <c r="R177" s="79"/>
      <c r="S177" s="79"/>
      <c r="T177" s="79" t="s">
        <v>627</v>
      </c>
      <c r="U177" s="83" t="s">
        <v>653</v>
      </c>
      <c r="V177" s="83" t="s">
        <v>653</v>
      </c>
      <c r="W177" s="81">
        <v>43748.966574074075</v>
      </c>
      <c r="X177" s="83" t="s">
        <v>811</v>
      </c>
      <c r="Y177" s="79"/>
      <c r="Z177" s="79"/>
      <c r="AA177" s="85" t="s">
        <v>968</v>
      </c>
      <c r="AB177" s="79"/>
      <c r="AC177" s="79" t="b">
        <v>0</v>
      </c>
      <c r="AD177" s="79">
        <v>1</v>
      </c>
      <c r="AE177" s="85" t="s">
        <v>1091</v>
      </c>
      <c r="AF177" s="79" t="b">
        <v>0</v>
      </c>
      <c r="AG177" s="79" t="s">
        <v>1108</v>
      </c>
      <c r="AH177" s="79"/>
      <c r="AI177" s="85" t="s">
        <v>1091</v>
      </c>
      <c r="AJ177" s="79" t="b">
        <v>0</v>
      </c>
      <c r="AK177" s="79">
        <v>0</v>
      </c>
      <c r="AL177" s="85" t="s">
        <v>1091</v>
      </c>
      <c r="AM177" s="79" t="s">
        <v>1111</v>
      </c>
      <c r="AN177" s="79" t="b">
        <v>0</v>
      </c>
      <c r="AO177" s="85" t="s">
        <v>968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2</v>
      </c>
      <c r="BK177" s="49">
        <v>100</v>
      </c>
      <c r="BL177" s="48">
        <v>2</v>
      </c>
    </row>
    <row r="178" spans="1:64" ht="15">
      <c r="A178" s="64" t="s">
        <v>252</v>
      </c>
      <c r="B178" s="64" t="s">
        <v>290</v>
      </c>
      <c r="C178" s="65" t="s">
        <v>3648</v>
      </c>
      <c r="D178" s="66">
        <v>3</v>
      </c>
      <c r="E178" s="67" t="s">
        <v>132</v>
      </c>
      <c r="F178" s="68">
        <v>35</v>
      </c>
      <c r="G178" s="65"/>
      <c r="H178" s="69"/>
      <c r="I178" s="70"/>
      <c r="J178" s="70"/>
      <c r="K178" s="34" t="s">
        <v>65</v>
      </c>
      <c r="L178" s="77">
        <v>178</v>
      </c>
      <c r="M178" s="77"/>
      <c r="N178" s="72"/>
      <c r="O178" s="79" t="s">
        <v>427</v>
      </c>
      <c r="P178" s="81">
        <v>43748.97460648148</v>
      </c>
      <c r="Q178" s="79" t="s">
        <v>460</v>
      </c>
      <c r="R178" s="79"/>
      <c r="S178" s="79"/>
      <c r="T178" s="79" t="s">
        <v>626</v>
      </c>
      <c r="U178" s="79"/>
      <c r="V178" s="83" t="s">
        <v>711</v>
      </c>
      <c r="W178" s="81">
        <v>43748.97460648148</v>
      </c>
      <c r="X178" s="83" t="s">
        <v>812</v>
      </c>
      <c r="Y178" s="79"/>
      <c r="Z178" s="79"/>
      <c r="AA178" s="85" t="s">
        <v>969</v>
      </c>
      <c r="AB178" s="79"/>
      <c r="AC178" s="79" t="b">
        <v>0</v>
      </c>
      <c r="AD178" s="79">
        <v>0</v>
      </c>
      <c r="AE178" s="85" t="s">
        <v>1091</v>
      </c>
      <c r="AF178" s="79" t="b">
        <v>0</v>
      </c>
      <c r="AG178" s="79" t="s">
        <v>1106</v>
      </c>
      <c r="AH178" s="79"/>
      <c r="AI178" s="85" t="s">
        <v>1091</v>
      </c>
      <c r="AJ178" s="79" t="b">
        <v>0</v>
      </c>
      <c r="AK178" s="79">
        <v>3</v>
      </c>
      <c r="AL178" s="85" t="s">
        <v>966</v>
      </c>
      <c r="AM178" s="79" t="s">
        <v>1113</v>
      </c>
      <c r="AN178" s="79" t="b">
        <v>0</v>
      </c>
      <c r="AO178" s="85" t="s">
        <v>966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252</v>
      </c>
      <c r="B179" s="64" t="s">
        <v>397</v>
      </c>
      <c r="C179" s="65" t="s">
        <v>3648</v>
      </c>
      <c r="D179" s="66">
        <v>3</v>
      </c>
      <c r="E179" s="67" t="s">
        <v>132</v>
      </c>
      <c r="F179" s="68">
        <v>35</v>
      </c>
      <c r="G179" s="65"/>
      <c r="H179" s="69"/>
      <c r="I179" s="70"/>
      <c r="J179" s="70"/>
      <c r="K179" s="34" t="s">
        <v>65</v>
      </c>
      <c r="L179" s="77">
        <v>179</v>
      </c>
      <c r="M179" s="77"/>
      <c r="N179" s="72"/>
      <c r="O179" s="79" t="s">
        <v>427</v>
      </c>
      <c r="P179" s="81">
        <v>43748.97460648148</v>
      </c>
      <c r="Q179" s="79" t="s">
        <v>460</v>
      </c>
      <c r="R179" s="79"/>
      <c r="S179" s="79"/>
      <c r="T179" s="79" t="s">
        <v>626</v>
      </c>
      <c r="U179" s="79"/>
      <c r="V179" s="83" t="s">
        <v>711</v>
      </c>
      <c r="W179" s="81">
        <v>43748.97460648148</v>
      </c>
      <c r="X179" s="83" t="s">
        <v>812</v>
      </c>
      <c r="Y179" s="79"/>
      <c r="Z179" s="79"/>
      <c r="AA179" s="85" t="s">
        <v>969</v>
      </c>
      <c r="AB179" s="79"/>
      <c r="AC179" s="79" t="b">
        <v>0</v>
      </c>
      <c r="AD179" s="79">
        <v>0</v>
      </c>
      <c r="AE179" s="85" t="s">
        <v>1091</v>
      </c>
      <c r="AF179" s="79" t="b">
        <v>0</v>
      </c>
      <c r="AG179" s="79" t="s">
        <v>1106</v>
      </c>
      <c r="AH179" s="79"/>
      <c r="AI179" s="85" t="s">
        <v>1091</v>
      </c>
      <c r="AJ179" s="79" t="b">
        <v>0</v>
      </c>
      <c r="AK179" s="79">
        <v>3</v>
      </c>
      <c r="AL179" s="85" t="s">
        <v>966</v>
      </c>
      <c r="AM179" s="79" t="s">
        <v>1113</v>
      </c>
      <c r="AN179" s="79" t="b">
        <v>0</v>
      </c>
      <c r="AO179" s="85" t="s">
        <v>966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252</v>
      </c>
      <c r="B180" s="64" t="s">
        <v>249</v>
      </c>
      <c r="C180" s="65" t="s">
        <v>3648</v>
      </c>
      <c r="D180" s="66">
        <v>3</v>
      </c>
      <c r="E180" s="67" t="s">
        <v>132</v>
      </c>
      <c r="F180" s="68">
        <v>35</v>
      </c>
      <c r="G180" s="65"/>
      <c r="H180" s="69"/>
      <c r="I180" s="70"/>
      <c r="J180" s="70"/>
      <c r="K180" s="34" t="s">
        <v>65</v>
      </c>
      <c r="L180" s="77">
        <v>180</v>
      </c>
      <c r="M180" s="77"/>
      <c r="N180" s="72"/>
      <c r="O180" s="79" t="s">
        <v>427</v>
      </c>
      <c r="P180" s="81">
        <v>43748.97460648148</v>
      </c>
      <c r="Q180" s="79" t="s">
        <v>460</v>
      </c>
      <c r="R180" s="79"/>
      <c r="S180" s="79"/>
      <c r="T180" s="79" t="s">
        <v>626</v>
      </c>
      <c r="U180" s="79"/>
      <c r="V180" s="83" t="s">
        <v>711</v>
      </c>
      <c r="W180" s="81">
        <v>43748.97460648148</v>
      </c>
      <c r="X180" s="83" t="s">
        <v>812</v>
      </c>
      <c r="Y180" s="79"/>
      <c r="Z180" s="79"/>
      <c r="AA180" s="85" t="s">
        <v>969</v>
      </c>
      <c r="AB180" s="79"/>
      <c r="AC180" s="79" t="b">
        <v>0</v>
      </c>
      <c r="AD180" s="79">
        <v>0</v>
      </c>
      <c r="AE180" s="85" t="s">
        <v>1091</v>
      </c>
      <c r="AF180" s="79" t="b">
        <v>0</v>
      </c>
      <c r="AG180" s="79" t="s">
        <v>1106</v>
      </c>
      <c r="AH180" s="79"/>
      <c r="AI180" s="85" t="s">
        <v>1091</v>
      </c>
      <c r="AJ180" s="79" t="b">
        <v>0</v>
      </c>
      <c r="AK180" s="79">
        <v>3</v>
      </c>
      <c r="AL180" s="85" t="s">
        <v>966</v>
      </c>
      <c r="AM180" s="79" t="s">
        <v>1113</v>
      </c>
      <c r="AN180" s="79" t="b">
        <v>0</v>
      </c>
      <c r="AO180" s="85" t="s">
        <v>966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0</v>
      </c>
      <c r="BE180" s="49">
        <v>0</v>
      </c>
      <c r="BF180" s="48">
        <v>0</v>
      </c>
      <c r="BG180" s="49">
        <v>0</v>
      </c>
      <c r="BH180" s="48">
        <v>0</v>
      </c>
      <c r="BI180" s="49">
        <v>0</v>
      </c>
      <c r="BJ180" s="48">
        <v>19</v>
      </c>
      <c r="BK180" s="49">
        <v>100</v>
      </c>
      <c r="BL180" s="48">
        <v>19</v>
      </c>
    </row>
    <row r="181" spans="1:64" ht="15">
      <c r="A181" s="64" t="s">
        <v>249</v>
      </c>
      <c r="B181" s="64" t="s">
        <v>397</v>
      </c>
      <c r="C181" s="65" t="s">
        <v>3648</v>
      </c>
      <c r="D181" s="66">
        <v>3</v>
      </c>
      <c r="E181" s="67" t="s">
        <v>132</v>
      </c>
      <c r="F181" s="68">
        <v>35</v>
      </c>
      <c r="G181" s="65"/>
      <c r="H181" s="69"/>
      <c r="I181" s="70"/>
      <c r="J181" s="70"/>
      <c r="K181" s="34" t="s">
        <v>65</v>
      </c>
      <c r="L181" s="77">
        <v>181</v>
      </c>
      <c r="M181" s="77"/>
      <c r="N181" s="72"/>
      <c r="O181" s="79" t="s">
        <v>427</v>
      </c>
      <c r="P181" s="81">
        <v>43748.74233796296</v>
      </c>
      <c r="Q181" s="79" t="s">
        <v>459</v>
      </c>
      <c r="R181" s="83" t="s">
        <v>555</v>
      </c>
      <c r="S181" s="79" t="s">
        <v>593</v>
      </c>
      <c r="T181" s="79" t="s">
        <v>626</v>
      </c>
      <c r="U181" s="79"/>
      <c r="V181" s="83" t="s">
        <v>709</v>
      </c>
      <c r="W181" s="81">
        <v>43748.74233796296</v>
      </c>
      <c r="X181" s="83" t="s">
        <v>809</v>
      </c>
      <c r="Y181" s="79"/>
      <c r="Z181" s="79"/>
      <c r="AA181" s="85" t="s">
        <v>966</v>
      </c>
      <c r="AB181" s="79"/>
      <c r="AC181" s="79" t="b">
        <v>0</v>
      </c>
      <c r="AD181" s="79">
        <v>6</v>
      </c>
      <c r="AE181" s="85" t="s">
        <v>1091</v>
      </c>
      <c r="AF181" s="79" t="b">
        <v>0</v>
      </c>
      <c r="AG181" s="79" t="s">
        <v>1106</v>
      </c>
      <c r="AH181" s="79"/>
      <c r="AI181" s="85" t="s">
        <v>1091</v>
      </c>
      <c r="AJ181" s="79" t="b">
        <v>0</v>
      </c>
      <c r="AK181" s="79">
        <v>0</v>
      </c>
      <c r="AL181" s="85" t="s">
        <v>1091</v>
      </c>
      <c r="AM181" s="79" t="s">
        <v>1113</v>
      </c>
      <c r="AN181" s="79" t="b">
        <v>0</v>
      </c>
      <c r="AO181" s="85" t="s">
        <v>966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0</v>
      </c>
      <c r="BE181" s="49">
        <v>0</v>
      </c>
      <c r="BF181" s="48">
        <v>0</v>
      </c>
      <c r="BG181" s="49">
        <v>0</v>
      </c>
      <c r="BH181" s="48">
        <v>0</v>
      </c>
      <c r="BI181" s="49">
        <v>0</v>
      </c>
      <c r="BJ181" s="48">
        <v>35</v>
      </c>
      <c r="BK181" s="49">
        <v>100</v>
      </c>
      <c r="BL181" s="48">
        <v>35</v>
      </c>
    </row>
    <row r="182" spans="1:64" ht="15">
      <c r="A182" s="64" t="s">
        <v>253</v>
      </c>
      <c r="B182" s="64" t="s">
        <v>397</v>
      </c>
      <c r="C182" s="65" t="s">
        <v>3648</v>
      </c>
      <c r="D182" s="66">
        <v>3</v>
      </c>
      <c r="E182" s="67" t="s">
        <v>132</v>
      </c>
      <c r="F182" s="68">
        <v>35</v>
      </c>
      <c r="G182" s="65"/>
      <c r="H182" s="69"/>
      <c r="I182" s="70"/>
      <c r="J182" s="70"/>
      <c r="K182" s="34" t="s">
        <v>65</v>
      </c>
      <c r="L182" s="77">
        <v>182</v>
      </c>
      <c r="M182" s="77"/>
      <c r="N182" s="72"/>
      <c r="O182" s="79" t="s">
        <v>427</v>
      </c>
      <c r="P182" s="81">
        <v>43749.03640046297</v>
      </c>
      <c r="Q182" s="79" t="s">
        <v>460</v>
      </c>
      <c r="R182" s="79"/>
      <c r="S182" s="79"/>
      <c r="T182" s="79" t="s">
        <v>626</v>
      </c>
      <c r="U182" s="79"/>
      <c r="V182" s="83" t="s">
        <v>712</v>
      </c>
      <c r="W182" s="81">
        <v>43749.03640046297</v>
      </c>
      <c r="X182" s="83" t="s">
        <v>813</v>
      </c>
      <c r="Y182" s="79"/>
      <c r="Z182" s="79"/>
      <c r="AA182" s="85" t="s">
        <v>970</v>
      </c>
      <c r="AB182" s="79"/>
      <c r="AC182" s="79" t="b">
        <v>0</v>
      </c>
      <c r="AD182" s="79">
        <v>0</v>
      </c>
      <c r="AE182" s="85" t="s">
        <v>1091</v>
      </c>
      <c r="AF182" s="79" t="b">
        <v>0</v>
      </c>
      <c r="AG182" s="79" t="s">
        <v>1106</v>
      </c>
      <c r="AH182" s="79"/>
      <c r="AI182" s="85" t="s">
        <v>1091</v>
      </c>
      <c r="AJ182" s="79" t="b">
        <v>0</v>
      </c>
      <c r="AK182" s="79">
        <v>3</v>
      </c>
      <c r="AL182" s="85" t="s">
        <v>966</v>
      </c>
      <c r="AM182" s="79" t="s">
        <v>1112</v>
      </c>
      <c r="AN182" s="79" t="b">
        <v>0</v>
      </c>
      <c r="AO182" s="85" t="s">
        <v>966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249</v>
      </c>
      <c r="B183" s="64" t="s">
        <v>290</v>
      </c>
      <c r="C183" s="65" t="s">
        <v>3648</v>
      </c>
      <c r="D183" s="66">
        <v>3</v>
      </c>
      <c r="E183" s="67" t="s">
        <v>132</v>
      </c>
      <c r="F183" s="68">
        <v>35</v>
      </c>
      <c r="G183" s="65"/>
      <c r="H183" s="69"/>
      <c r="I183" s="70"/>
      <c r="J183" s="70"/>
      <c r="K183" s="34" t="s">
        <v>65</v>
      </c>
      <c r="L183" s="77">
        <v>183</v>
      </c>
      <c r="M183" s="77"/>
      <c r="N183" s="72"/>
      <c r="O183" s="79" t="s">
        <v>427</v>
      </c>
      <c r="P183" s="81">
        <v>43748.74233796296</v>
      </c>
      <c r="Q183" s="79" t="s">
        <v>459</v>
      </c>
      <c r="R183" s="83" t="s">
        <v>555</v>
      </c>
      <c r="S183" s="79" t="s">
        <v>593</v>
      </c>
      <c r="T183" s="79" t="s">
        <v>626</v>
      </c>
      <c r="U183" s="79"/>
      <c r="V183" s="83" t="s">
        <v>709</v>
      </c>
      <c r="W183" s="81">
        <v>43748.74233796296</v>
      </c>
      <c r="X183" s="83" t="s">
        <v>809</v>
      </c>
      <c r="Y183" s="79"/>
      <c r="Z183" s="79"/>
      <c r="AA183" s="85" t="s">
        <v>966</v>
      </c>
      <c r="AB183" s="79"/>
      <c r="AC183" s="79" t="b">
        <v>0</v>
      </c>
      <c r="AD183" s="79">
        <v>6</v>
      </c>
      <c r="AE183" s="85" t="s">
        <v>1091</v>
      </c>
      <c r="AF183" s="79" t="b">
        <v>0</v>
      </c>
      <c r="AG183" s="79" t="s">
        <v>1106</v>
      </c>
      <c r="AH183" s="79"/>
      <c r="AI183" s="85" t="s">
        <v>1091</v>
      </c>
      <c r="AJ183" s="79" t="b">
        <v>0</v>
      </c>
      <c r="AK183" s="79">
        <v>0</v>
      </c>
      <c r="AL183" s="85" t="s">
        <v>1091</v>
      </c>
      <c r="AM183" s="79" t="s">
        <v>1113</v>
      </c>
      <c r="AN183" s="79" t="b">
        <v>0</v>
      </c>
      <c r="AO183" s="85" t="s">
        <v>966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253</v>
      </c>
      <c r="B184" s="64" t="s">
        <v>249</v>
      </c>
      <c r="C184" s="65" t="s">
        <v>3648</v>
      </c>
      <c r="D184" s="66">
        <v>3</v>
      </c>
      <c r="E184" s="67" t="s">
        <v>132</v>
      </c>
      <c r="F184" s="68">
        <v>35</v>
      </c>
      <c r="G184" s="65"/>
      <c r="H184" s="69"/>
      <c r="I184" s="70"/>
      <c r="J184" s="70"/>
      <c r="K184" s="34" t="s">
        <v>65</v>
      </c>
      <c r="L184" s="77">
        <v>184</v>
      </c>
      <c r="M184" s="77"/>
      <c r="N184" s="72"/>
      <c r="O184" s="79" t="s">
        <v>427</v>
      </c>
      <c r="P184" s="81">
        <v>43749.03640046297</v>
      </c>
      <c r="Q184" s="79" t="s">
        <v>460</v>
      </c>
      <c r="R184" s="79"/>
      <c r="S184" s="79"/>
      <c r="T184" s="79" t="s">
        <v>626</v>
      </c>
      <c r="U184" s="79"/>
      <c r="V184" s="83" t="s">
        <v>712</v>
      </c>
      <c r="W184" s="81">
        <v>43749.03640046297</v>
      </c>
      <c r="X184" s="83" t="s">
        <v>813</v>
      </c>
      <c r="Y184" s="79"/>
      <c r="Z184" s="79"/>
      <c r="AA184" s="85" t="s">
        <v>970</v>
      </c>
      <c r="AB184" s="79"/>
      <c r="AC184" s="79" t="b">
        <v>0</v>
      </c>
      <c r="AD184" s="79">
        <v>0</v>
      </c>
      <c r="AE184" s="85" t="s">
        <v>1091</v>
      </c>
      <c r="AF184" s="79" t="b">
        <v>0</v>
      </c>
      <c r="AG184" s="79" t="s">
        <v>1106</v>
      </c>
      <c r="AH184" s="79"/>
      <c r="AI184" s="85" t="s">
        <v>1091</v>
      </c>
      <c r="AJ184" s="79" t="b">
        <v>0</v>
      </c>
      <c r="AK184" s="79">
        <v>3</v>
      </c>
      <c r="AL184" s="85" t="s">
        <v>966</v>
      </c>
      <c r="AM184" s="79" t="s">
        <v>1112</v>
      </c>
      <c r="AN184" s="79" t="b">
        <v>0</v>
      </c>
      <c r="AO184" s="85" t="s">
        <v>966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253</v>
      </c>
      <c r="B185" s="64" t="s">
        <v>290</v>
      </c>
      <c r="C185" s="65" t="s">
        <v>3648</v>
      </c>
      <c r="D185" s="66">
        <v>3</v>
      </c>
      <c r="E185" s="67" t="s">
        <v>132</v>
      </c>
      <c r="F185" s="68">
        <v>35</v>
      </c>
      <c r="G185" s="65"/>
      <c r="H185" s="69"/>
      <c r="I185" s="70"/>
      <c r="J185" s="70"/>
      <c r="K185" s="34" t="s">
        <v>65</v>
      </c>
      <c r="L185" s="77">
        <v>185</v>
      </c>
      <c r="M185" s="77"/>
      <c r="N185" s="72"/>
      <c r="O185" s="79" t="s">
        <v>427</v>
      </c>
      <c r="P185" s="81">
        <v>43749.03640046297</v>
      </c>
      <c r="Q185" s="79" t="s">
        <v>460</v>
      </c>
      <c r="R185" s="79"/>
      <c r="S185" s="79"/>
      <c r="T185" s="79" t="s">
        <v>626</v>
      </c>
      <c r="U185" s="79"/>
      <c r="V185" s="83" t="s">
        <v>712</v>
      </c>
      <c r="W185" s="81">
        <v>43749.03640046297</v>
      </c>
      <c r="X185" s="83" t="s">
        <v>813</v>
      </c>
      <c r="Y185" s="79"/>
      <c r="Z185" s="79"/>
      <c r="AA185" s="85" t="s">
        <v>970</v>
      </c>
      <c r="AB185" s="79"/>
      <c r="AC185" s="79" t="b">
        <v>0</v>
      </c>
      <c r="AD185" s="79">
        <v>0</v>
      </c>
      <c r="AE185" s="85" t="s">
        <v>1091</v>
      </c>
      <c r="AF185" s="79" t="b">
        <v>0</v>
      </c>
      <c r="AG185" s="79" t="s">
        <v>1106</v>
      </c>
      <c r="AH185" s="79"/>
      <c r="AI185" s="85" t="s">
        <v>1091</v>
      </c>
      <c r="AJ185" s="79" t="b">
        <v>0</v>
      </c>
      <c r="AK185" s="79">
        <v>3</v>
      </c>
      <c r="AL185" s="85" t="s">
        <v>966</v>
      </c>
      <c r="AM185" s="79" t="s">
        <v>1112</v>
      </c>
      <c r="AN185" s="79" t="b">
        <v>0</v>
      </c>
      <c r="AO185" s="85" t="s">
        <v>966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19</v>
      </c>
      <c r="BK185" s="49">
        <v>100</v>
      </c>
      <c r="BL185" s="48">
        <v>19</v>
      </c>
    </row>
    <row r="186" spans="1:64" ht="15">
      <c r="A186" s="64" t="s">
        <v>254</v>
      </c>
      <c r="B186" s="64" t="s">
        <v>300</v>
      </c>
      <c r="C186" s="65" t="s">
        <v>3648</v>
      </c>
      <c r="D186" s="66">
        <v>3</v>
      </c>
      <c r="E186" s="67" t="s">
        <v>132</v>
      </c>
      <c r="F186" s="68">
        <v>35</v>
      </c>
      <c r="G186" s="65"/>
      <c r="H186" s="69"/>
      <c r="I186" s="70"/>
      <c r="J186" s="70"/>
      <c r="K186" s="34" t="s">
        <v>65</v>
      </c>
      <c r="L186" s="77">
        <v>186</v>
      </c>
      <c r="M186" s="77"/>
      <c r="N186" s="72"/>
      <c r="O186" s="79" t="s">
        <v>427</v>
      </c>
      <c r="P186" s="81">
        <v>43749.045798611114</v>
      </c>
      <c r="Q186" s="79" t="s">
        <v>462</v>
      </c>
      <c r="R186" s="79"/>
      <c r="S186" s="79"/>
      <c r="T186" s="79"/>
      <c r="U186" s="79"/>
      <c r="V186" s="83" t="s">
        <v>713</v>
      </c>
      <c r="W186" s="81">
        <v>43749.045798611114</v>
      </c>
      <c r="X186" s="83" t="s">
        <v>814</v>
      </c>
      <c r="Y186" s="79"/>
      <c r="Z186" s="79"/>
      <c r="AA186" s="85" t="s">
        <v>971</v>
      </c>
      <c r="AB186" s="79"/>
      <c r="AC186" s="79" t="b">
        <v>0</v>
      </c>
      <c r="AD186" s="79">
        <v>0</v>
      </c>
      <c r="AE186" s="85" t="s">
        <v>1091</v>
      </c>
      <c r="AF186" s="79" t="b">
        <v>0</v>
      </c>
      <c r="AG186" s="79" t="s">
        <v>1106</v>
      </c>
      <c r="AH186" s="79"/>
      <c r="AI186" s="85" t="s">
        <v>1091</v>
      </c>
      <c r="AJ186" s="79" t="b">
        <v>0</v>
      </c>
      <c r="AK186" s="79">
        <v>3</v>
      </c>
      <c r="AL186" s="85" t="s">
        <v>997</v>
      </c>
      <c r="AM186" s="79" t="s">
        <v>1113</v>
      </c>
      <c r="AN186" s="79" t="b">
        <v>0</v>
      </c>
      <c r="AO186" s="85" t="s">
        <v>997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2</v>
      </c>
      <c r="BD186" s="48"/>
      <c r="BE186" s="49"/>
      <c r="BF186" s="48"/>
      <c r="BG186" s="49"/>
      <c r="BH186" s="48"/>
      <c r="BI186" s="49"/>
      <c r="BJ186" s="48"/>
      <c r="BK186" s="49"/>
      <c r="BL186" s="48"/>
    </row>
    <row r="187" spans="1:64" ht="15">
      <c r="A187" s="64" t="s">
        <v>254</v>
      </c>
      <c r="B187" s="64" t="s">
        <v>277</v>
      </c>
      <c r="C187" s="65" t="s">
        <v>3648</v>
      </c>
      <c r="D187" s="66">
        <v>3</v>
      </c>
      <c r="E187" s="67" t="s">
        <v>132</v>
      </c>
      <c r="F187" s="68">
        <v>35</v>
      </c>
      <c r="G187" s="65"/>
      <c r="H187" s="69"/>
      <c r="I187" s="70"/>
      <c r="J187" s="70"/>
      <c r="K187" s="34" t="s">
        <v>65</v>
      </c>
      <c r="L187" s="77">
        <v>187</v>
      </c>
      <c r="M187" s="77"/>
      <c r="N187" s="72"/>
      <c r="O187" s="79" t="s">
        <v>427</v>
      </c>
      <c r="P187" s="81">
        <v>43749.045798611114</v>
      </c>
      <c r="Q187" s="79" t="s">
        <v>462</v>
      </c>
      <c r="R187" s="79"/>
      <c r="S187" s="79"/>
      <c r="T187" s="79"/>
      <c r="U187" s="79"/>
      <c r="V187" s="83" t="s">
        <v>713</v>
      </c>
      <c r="W187" s="81">
        <v>43749.045798611114</v>
      </c>
      <c r="X187" s="83" t="s">
        <v>814</v>
      </c>
      <c r="Y187" s="79"/>
      <c r="Z187" s="79"/>
      <c r="AA187" s="85" t="s">
        <v>971</v>
      </c>
      <c r="AB187" s="79"/>
      <c r="AC187" s="79" t="b">
        <v>0</v>
      </c>
      <c r="AD187" s="79">
        <v>0</v>
      </c>
      <c r="AE187" s="85" t="s">
        <v>1091</v>
      </c>
      <c r="AF187" s="79" t="b">
        <v>0</v>
      </c>
      <c r="AG187" s="79" t="s">
        <v>1106</v>
      </c>
      <c r="AH187" s="79"/>
      <c r="AI187" s="85" t="s">
        <v>1091</v>
      </c>
      <c r="AJ187" s="79" t="b">
        <v>0</v>
      </c>
      <c r="AK187" s="79">
        <v>3</v>
      </c>
      <c r="AL187" s="85" t="s">
        <v>997</v>
      </c>
      <c r="AM187" s="79" t="s">
        <v>1113</v>
      </c>
      <c r="AN187" s="79" t="b">
        <v>0</v>
      </c>
      <c r="AO187" s="85" t="s">
        <v>997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2</v>
      </c>
      <c r="BE187" s="49">
        <v>8.695652173913043</v>
      </c>
      <c r="BF187" s="48">
        <v>0</v>
      </c>
      <c r="BG187" s="49">
        <v>0</v>
      </c>
      <c r="BH187" s="48">
        <v>0</v>
      </c>
      <c r="BI187" s="49">
        <v>0</v>
      </c>
      <c r="BJ187" s="48">
        <v>21</v>
      </c>
      <c r="BK187" s="49">
        <v>91.30434782608695</v>
      </c>
      <c r="BL187" s="48">
        <v>23</v>
      </c>
    </row>
    <row r="188" spans="1:64" ht="15">
      <c r="A188" s="64" t="s">
        <v>255</v>
      </c>
      <c r="B188" s="64" t="s">
        <v>398</v>
      </c>
      <c r="C188" s="65" t="s">
        <v>3648</v>
      </c>
      <c r="D188" s="66">
        <v>3</v>
      </c>
      <c r="E188" s="67" t="s">
        <v>132</v>
      </c>
      <c r="F188" s="68">
        <v>35</v>
      </c>
      <c r="G188" s="65"/>
      <c r="H188" s="69"/>
      <c r="I188" s="70"/>
      <c r="J188" s="70"/>
      <c r="K188" s="34" t="s">
        <v>65</v>
      </c>
      <c r="L188" s="77">
        <v>188</v>
      </c>
      <c r="M188" s="77"/>
      <c r="N188" s="72"/>
      <c r="O188" s="79" t="s">
        <v>427</v>
      </c>
      <c r="P188" s="81">
        <v>43749.054814814815</v>
      </c>
      <c r="Q188" s="79" t="s">
        <v>463</v>
      </c>
      <c r="R188" s="79"/>
      <c r="S188" s="79"/>
      <c r="T188" s="79" t="s">
        <v>628</v>
      </c>
      <c r="U188" s="79"/>
      <c r="V188" s="83" t="s">
        <v>714</v>
      </c>
      <c r="W188" s="81">
        <v>43749.054814814815</v>
      </c>
      <c r="X188" s="83" t="s">
        <v>815</v>
      </c>
      <c r="Y188" s="79"/>
      <c r="Z188" s="79"/>
      <c r="AA188" s="85" t="s">
        <v>972</v>
      </c>
      <c r="AB188" s="79"/>
      <c r="AC188" s="79" t="b">
        <v>0</v>
      </c>
      <c r="AD188" s="79">
        <v>0</v>
      </c>
      <c r="AE188" s="85" t="s">
        <v>1091</v>
      </c>
      <c r="AF188" s="79" t="b">
        <v>0</v>
      </c>
      <c r="AG188" s="79" t="s">
        <v>1106</v>
      </c>
      <c r="AH188" s="79"/>
      <c r="AI188" s="85" t="s">
        <v>1091</v>
      </c>
      <c r="AJ188" s="79" t="b">
        <v>0</v>
      </c>
      <c r="AK188" s="79">
        <v>1</v>
      </c>
      <c r="AL188" s="85" t="s">
        <v>965</v>
      </c>
      <c r="AM188" s="79" t="s">
        <v>1112</v>
      </c>
      <c r="AN188" s="79" t="b">
        <v>0</v>
      </c>
      <c r="AO188" s="85" t="s">
        <v>965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1</v>
      </c>
      <c r="BE188" s="49">
        <v>4.166666666666667</v>
      </c>
      <c r="BF188" s="48">
        <v>0</v>
      </c>
      <c r="BG188" s="49">
        <v>0</v>
      </c>
      <c r="BH188" s="48">
        <v>0</v>
      </c>
      <c r="BI188" s="49">
        <v>0</v>
      </c>
      <c r="BJ188" s="48">
        <v>23</v>
      </c>
      <c r="BK188" s="49">
        <v>95.83333333333333</v>
      </c>
      <c r="BL188" s="48">
        <v>24</v>
      </c>
    </row>
    <row r="189" spans="1:64" ht="15">
      <c r="A189" s="64" t="s">
        <v>248</v>
      </c>
      <c r="B189" s="64" t="s">
        <v>300</v>
      </c>
      <c r="C189" s="65" t="s">
        <v>3648</v>
      </c>
      <c r="D189" s="66">
        <v>3</v>
      </c>
      <c r="E189" s="67" t="s">
        <v>132</v>
      </c>
      <c r="F189" s="68">
        <v>35</v>
      </c>
      <c r="G189" s="65"/>
      <c r="H189" s="69"/>
      <c r="I189" s="70"/>
      <c r="J189" s="70"/>
      <c r="K189" s="34" t="s">
        <v>65</v>
      </c>
      <c r="L189" s="77">
        <v>189</v>
      </c>
      <c r="M189" s="77"/>
      <c r="N189" s="72"/>
      <c r="O189" s="79" t="s">
        <v>427</v>
      </c>
      <c r="P189" s="81">
        <v>43748.815717592595</v>
      </c>
      <c r="Q189" s="79" t="s">
        <v>458</v>
      </c>
      <c r="R189" s="79"/>
      <c r="S189" s="79"/>
      <c r="T189" s="79" t="s">
        <v>625</v>
      </c>
      <c r="U189" s="83" t="s">
        <v>652</v>
      </c>
      <c r="V189" s="83" t="s">
        <v>652</v>
      </c>
      <c r="W189" s="81">
        <v>43748.815717592595</v>
      </c>
      <c r="X189" s="83" t="s">
        <v>808</v>
      </c>
      <c r="Y189" s="79"/>
      <c r="Z189" s="79"/>
      <c r="AA189" s="85" t="s">
        <v>965</v>
      </c>
      <c r="AB189" s="79"/>
      <c r="AC189" s="79" t="b">
        <v>0</v>
      </c>
      <c r="AD189" s="79">
        <v>0</v>
      </c>
      <c r="AE189" s="85" t="s">
        <v>1091</v>
      </c>
      <c r="AF189" s="79" t="b">
        <v>0</v>
      </c>
      <c r="AG189" s="79" t="s">
        <v>1106</v>
      </c>
      <c r="AH189" s="79"/>
      <c r="AI189" s="85" t="s">
        <v>1091</v>
      </c>
      <c r="AJ189" s="79" t="b">
        <v>0</v>
      </c>
      <c r="AK189" s="79">
        <v>0</v>
      </c>
      <c r="AL189" s="85" t="s">
        <v>1091</v>
      </c>
      <c r="AM189" s="79" t="s">
        <v>1113</v>
      </c>
      <c r="AN189" s="79" t="b">
        <v>0</v>
      </c>
      <c r="AO189" s="85" t="s">
        <v>965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248</v>
      </c>
      <c r="B190" s="64" t="s">
        <v>399</v>
      </c>
      <c r="C190" s="65" t="s">
        <v>3648</v>
      </c>
      <c r="D190" s="66">
        <v>3</v>
      </c>
      <c r="E190" s="67" t="s">
        <v>132</v>
      </c>
      <c r="F190" s="68">
        <v>35</v>
      </c>
      <c r="G190" s="65"/>
      <c r="H190" s="69"/>
      <c r="I190" s="70"/>
      <c r="J190" s="70"/>
      <c r="K190" s="34" t="s">
        <v>65</v>
      </c>
      <c r="L190" s="77">
        <v>190</v>
      </c>
      <c r="M190" s="77"/>
      <c r="N190" s="72"/>
      <c r="O190" s="79" t="s">
        <v>427</v>
      </c>
      <c r="P190" s="81">
        <v>43748.815717592595</v>
      </c>
      <c r="Q190" s="79" t="s">
        <v>458</v>
      </c>
      <c r="R190" s="79"/>
      <c r="S190" s="79"/>
      <c r="T190" s="79" t="s">
        <v>625</v>
      </c>
      <c r="U190" s="83" t="s">
        <v>652</v>
      </c>
      <c r="V190" s="83" t="s">
        <v>652</v>
      </c>
      <c r="W190" s="81">
        <v>43748.815717592595</v>
      </c>
      <c r="X190" s="83" t="s">
        <v>808</v>
      </c>
      <c r="Y190" s="79"/>
      <c r="Z190" s="79"/>
      <c r="AA190" s="85" t="s">
        <v>965</v>
      </c>
      <c r="AB190" s="79"/>
      <c r="AC190" s="79" t="b">
        <v>0</v>
      </c>
      <c r="AD190" s="79">
        <v>0</v>
      </c>
      <c r="AE190" s="85" t="s">
        <v>1091</v>
      </c>
      <c r="AF190" s="79" t="b">
        <v>0</v>
      </c>
      <c r="AG190" s="79" t="s">
        <v>1106</v>
      </c>
      <c r="AH190" s="79"/>
      <c r="AI190" s="85" t="s">
        <v>1091</v>
      </c>
      <c r="AJ190" s="79" t="b">
        <v>0</v>
      </c>
      <c r="AK190" s="79">
        <v>0</v>
      </c>
      <c r="AL190" s="85" t="s">
        <v>1091</v>
      </c>
      <c r="AM190" s="79" t="s">
        <v>1113</v>
      </c>
      <c r="AN190" s="79" t="b">
        <v>0</v>
      </c>
      <c r="AO190" s="85" t="s">
        <v>965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1</v>
      </c>
      <c r="BE190" s="49">
        <v>4</v>
      </c>
      <c r="BF190" s="48">
        <v>0</v>
      </c>
      <c r="BG190" s="49">
        <v>0</v>
      </c>
      <c r="BH190" s="48">
        <v>0</v>
      </c>
      <c r="BI190" s="49">
        <v>0</v>
      </c>
      <c r="BJ190" s="48">
        <v>24</v>
      </c>
      <c r="BK190" s="49">
        <v>96</v>
      </c>
      <c r="BL190" s="48">
        <v>25</v>
      </c>
    </row>
    <row r="191" spans="1:64" ht="15">
      <c r="A191" s="64" t="s">
        <v>255</v>
      </c>
      <c r="B191" s="64" t="s">
        <v>248</v>
      </c>
      <c r="C191" s="65" t="s">
        <v>3648</v>
      </c>
      <c r="D191" s="66">
        <v>3</v>
      </c>
      <c r="E191" s="67" t="s">
        <v>132</v>
      </c>
      <c r="F191" s="68">
        <v>35</v>
      </c>
      <c r="G191" s="65"/>
      <c r="H191" s="69"/>
      <c r="I191" s="70"/>
      <c r="J191" s="70"/>
      <c r="K191" s="34" t="s">
        <v>65</v>
      </c>
      <c r="L191" s="77">
        <v>191</v>
      </c>
      <c r="M191" s="77"/>
      <c r="N191" s="72"/>
      <c r="O191" s="79" t="s">
        <v>427</v>
      </c>
      <c r="P191" s="81">
        <v>43749.054814814815</v>
      </c>
      <c r="Q191" s="79" t="s">
        <v>463</v>
      </c>
      <c r="R191" s="79"/>
      <c r="S191" s="79"/>
      <c r="T191" s="79" t="s">
        <v>628</v>
      </c>
      <c r="U191" s="79"/>
      <c r="V191" s="83" t="s">
        <v>714</v>
      </c>
      <c r="W191" s="81">
        <v>43749.054814814815</v>
      </c>
      <c r="X191" s="83" t="s">
        <v>815</v>
      </c>
      <c r="Y191" s="79"/>
      <c r="Z191" s="79"/>
      <c r="AA191" s="85" t="s">
        <v>972</v>
      </c>
      <c r="AB191" s="79"/>
      <c r="AC191" s="79" t="b">
        <v>0</v>
      </c>
      <c r="AD191" s="79">
        <v>0</v>
      </c>
      <c r="AE191" s="85" t="s">
        <v>1091</v>
      </c>
      <c r="AF191" s="79" t="b">
        <v>0</v>
      </c>
      <c r="AG191" s="79" t="s">
        <v>1106</v>
      </c>
      <c r="AH191" s="79"/>
      <c r="AI191" s="85" t="s">
        <v>1091</v>
      </c>
      <c r="AJ191" s="79" t="b">
        <v>0</v>
      </c>
      <c r="AK191" s="79">
        <v>1</v>
      </c>
      <c r="AL191" s="85" t="s">
        <v>965</v>
      </c>
      <c r="AM191" s="79" t="s">
        <v>1112</v>
      </c>
      <c r="AN191" s="79" t="b">
        <v>0</v>
      </c>
      <c r="AO191" s="85" t="s">
        <v>965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256</v>
      </c>
      <c r="B192" s="64" t="s">
        <v>400</v>
      </c>
      <c r="C192" s="65" t="s">
        <v>3648</v>
      </c>
      <c r="D192" s="66">
        <v>3</v>
      </c>
      <c r="E192" s="67" t="s">
        <v>132</v>
      </c>
      <c r="F192" s="68">
        <v>35</v>
      </c>
      <c r="G192" s="65"/>
      <c r="H192" s="69"/>
      <c r="I192" s="70"/>
      <c r="J192" s="70"/>
      <c r="K192" s="34" t="s">
        <v>65</v>
      </c>
      <c r="L192" s="77">
        <v>192</v>
      </c>
      <c r="M192" s="77"/>
      <c r="N192" s="72"/>
      <c r="O192" s="79" t="s">
        <v>427</v>
      </c>
      <c r="P192" s="81">
        <v>43749.49252314815</v>
      </c>
      <c r="Q192" s="79" t="s">
        <v>464</v>
      </c>
      <c r="R192" s="79"/>
      <c r="S192" s="79"/>
      <c r="T192" s="79"/>
      <c r="U192" s="79"/>
      <c r="V192" s="83" t="s">
        <v>715</v>
      </c>
      <c r="W192" s="81">
        <v>43749.49252314815</v>
      </c>
      <c r="X192" s="83" t="s">
        <v>816</v>
      </c>
      <c r="Y192" s="79"/>
      <c r="Z192" s="79"/>
      <c r="AA192" s="85" t="s">
        <v>973</v>
      </c>
      <c r="AB192" s="79"/>
      <c r="AC192" s="79" t="b">
        <v>0</v>
      </c>
      <c r="AD192" s="79">
        <v>0</v>
      </c>
      <c r="AE192" s="85" t="s">
        <v>1091</v>
      </c>
      <c r="AF192" s="79" t="b">
        <v>0</v>
      </c>
      <c r="AG192" s="79" t="s">
        <v>1106</v>
      </c>
      <c r="AH192" s="79"/>
      <c r="AI192" s="85" t="s">
        <v>1091</v>
      </c>
      <c r="AJ192" s="79" t="b">
        <v>0</v>
      </c>
      <c r="AK192" s="79">
        <v>2</v>
      </c>
      <c r="AL192" s="85" t="s">
        <v>1036</v>
      </c>
      <c r="AM192" s="79" t="s">
        <v>1123</v>
      </c>
      <c r="AN192" s="79" t="b">
        <v>0</v>
      </c>
      <c r="AO192" s="85" t="s">
        <v>1036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256</v>
      </c>
      <c r="B193" s="64" t="s">
        <v>303</v>
      </c>
      <c r="C193" s="65" t="s">
        <v>3648</v>
      </c>
      <c r="D193" s="66">
        <v>3</v>
      </c>
      <c r="E193" s="67" t="s">
        <v>132</v>
      </c>
      <c r="F193" s="68">
        <v>35</v>
      </c>
      <c r="G193" s="65"/>
      <c r="H193" s="69"/>
      <c r="I193" s="70"/>
      <c r="J193" s="70"/>
      <c r="K193" s="34" t="s">
        <v>65</v>
      </c>
      <c r="L193" s="77">
        <v>193</v>
      </c>
      <c r="M193" s="77"/>
      <c r="N193" s="72"/>
      <c r="O193" s="79" t="s">
        <v>427</v>
      </c>
      <c r="P193" s="81">
        <v>43749.49252314815</v>
      </c>
      <c r="Q193" s="79" t="s">
        <v>464</v>
      </c>
      <c r="R193" s="79"/>
      <c r="S193" s="79"/>
      <c r="T193" s="79"/>
      <c r="U193" s="79"/>
      <c r="V193" s="83" t="s">
        <v>715</v>
      </c>
      <c r="W193" s="81">
        <v>43749.49252314815</v>
      </c>
      <c r="X193" s="83" t="s">
        <v>816</v>
      </c>
      <c r="Y193" s="79"/>
      <c r="Z193" s="79"/>
      <c r="AA193" s="85" t="s">
        <v>973</v>
      </c>
      <c r="AB193" s="79"/>
      <c r="AC193" s="79" t="b">
        <v>0</v>
      </c>
      <c r="AD193" s="79">
        <v>0</v>
      </c>
      <c r="AE193" s="85" t="s">
        <v>1091</v>
      </c>
      <c r="AF193" s="79" t="b">
        <v>0</v>
      </c>
      <c r="AG193" s="79" t="s">
        <v>1106</v>
      </c>
      <c r="AH193" s="79"/>
      <c r="AI193" s="85" t="s">
        <v>1091</v>
      </c>
      <c r="AJ193" s="79" t="b">
        <v>0</v>
      </c>
      <c r="AK193" s="79">
        <v>2</v>
      </c>
      <c r="AL193" s="85" t="s">
        <v>1036</v>
      </c>
      <c r="AM193" s="79" t="s">
        <v>1123</v>
      </c>
      <c r="AN193" s="79" t="b">
        <v>0</v>
      </c>
      <c r="AO193" s="85" t="s">
        <v>1036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1</v>
      </c>
      <c r="BE193" s="49">
        <v>3.8461538461538463</v>
      </c>
      <c r="BF193" s="48">
        <v>0</v>
      </c>
      <c r="BG193" s="49">
        <v>0</v>
      </c>
      <c r="BH193" s="48">
        <v>0</v>
      </c>
      <c r="BI193" s="49">
        <v>0</v>
      </c>
      <c r="BJ193" s="48">
        <v>25</v>
      </c>
      <c r="BK193" s="49">
        <v>96.15384615384616</v>
      </c>
      <c r="BL193" s="48">
        <v>26</v>
      </c>
    </row>
    <row r="194" spans="1:64" ht="15">
      <c r="A194" s="64" t="s">
        <v>257</v>
      </c>
      <c r="B194" s="64" t="s">
        <v>300</v>
      </c>
      <c r="C194" s="65" t="s">
        <v>3648</v>
      </c>
      <c r="D194" s="66">
        <v>3</v>
      </c>
      <c r="E194" s="67" t="s">
        <v>132</v>
      </c>
      <c r="F194" s="68">
        <v>35</v>
      </c>
      <c r="G194" s="65"/>
      <c r="H194" s="69"/>
      <c r="I194" s="70"/>
      <c r="J194" s="70"/>
      <c r="K194" s="34" t="s">
        <v>65</v>
      </c>
      <c r="L194" s="77">
        <v>194</v>
      </c>
      <c r="M194" s="77"/>
      <c r="N194" s="72"/>
      <c r="O194" s="79" t="s">
        <v>427</v>
      </c>
      <c r="P194" s="81">
        <v>43749.64980324074</v>
      </c>
      <c r="Q194" s="79" t="s">
        <v>465</v>
      </c>
      <c r="R194" s="79"/>
      <c r="S194" s="79"/>
      <c r="T194" s="79"/>
      <c r="U194" s="79"/>
      <c r="V194" s="83" t="s">
        <v>716</v>
      </c>
      <c r="W194" s="81">
        <v>43749.64980324074</v>
      </c>
      <c r="X194" s="83" t="s">
        <v>817</v>
      </c>
      <c r="Y194" s="79"/>
      <c r="Z194" s="79"/>
      <c r="AA194" s="85" t="s">
        <v>974</v>
      </c>
      <c r="AB194" s="85" t="s">
        <v>1036</v>
      </c>
      <c r="AC194" s="79" t="b">
        <v>0</v>
      </c>
      <c r="AD194" s="79">
        <v>2</v>
      </c>
      <c r="AE194" s="85" t="s">
        <v>1095</v>
      </c>
      <c r="AF194" s="79" t="b">
        <v>0</v>
      </c>
      <c r="AG194" s="79" t="s">
        <v>1106</v>
      </c>
      <c r="AH194" s="79"/>
      <c r="AI194" s="85" t="s">
        <v>1091</v>
      </c>
      <c r="AJ194" s="79" t="b">
        <v>0</v>
      </c>
      <c r="AK194" s="79">
        <v>0</v>
      </c>
      <c r="AL194" s="85" t="s">
        <v>1091</v>
      </c>
      <c r="AM194" s="79" t="s">
        <v>1112</v>
      </c>
      <c r="AN194" s="79" t="b">
        <v>0</v>
      </c>
      <c r="AO194" s="85" t="s">
        <v>1036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257</v>
      </c>
      <c r="B195" s="64" t="s">
        <v>400</v>
      </c>
      <c r="C195" s="65" t="s">
        <v>3648</v>
      </c>
      <c r="D195" s="66">
        <v>3</v>
      </c>
      <c r="E195" s="67" t="s">
        <v>132</v>
      </c>
      <c r="F195" s="68">
        <v>35</v>
      </c>
      <c r="G195" s="65"/>
      <c r="H195" s="69"/>
      <c r="I195" s="70"/>
      <c r="J195" s="70"/>
      <c r="K195" s="34" t="s">
        <v>65</v>
      </c>
      <c r="L195" s="77">
        <v>195</v>
      </c>
      <c r="M195" s="77"/>
      <c r="N195" s="72"/>
      <c r="O195" s="79" t="s">
        <v>427</v>
      </c>
      <c r="P195" s="81">
        <v>43749.64980324074</v>
      </c>
      <c r="Q195" s="79" t="s">
        <v>465</v>
      </c>
      <c r="R195" s="79"/>
      <c r="S195" s="79"/>
      <c r="T195" s="79"/>
      <c r="U195" s="79"/>
      <c r="V195" s="83" t="s">
        <v>716</v>
      </c>
      <c r="W195" s="81">
        <v>43749.64980324074</v>
      </c>
      <c r="X195" s="83" t="s">
        <v>817</v>
      </c>
      <c r="Y195" s="79"/>
      <c r="Z195" s="79"/>
      <c r="AA195" s="85" t="s">
        <v>974</v>
      </c>
      <c r="AB195" s="85" t="s">
        <v>1036</v>
      </c>
      <c r="AC195" s="79" t="b">
        <v>0</v>
      </c>
      <c r="AD195" s="79">
        <v>2</v>
      </c>
      <c r="AE195" s="85" t="s">
        <v>1095</v>
      </c>
      <c r="AF195" s="79" t="b">
        <v>0</v>
      </c>
      <c r="AG195" s="79" t="s">
        <v>1106</v>
      </c>
      <c r="AH195" s="79"/>
      <c r="AI195" s="85" t="s">
        <v>1091</v>
      </c>
      <c r="AJ195" s="79" t="b">
        <v>0</v>
      </c>
      <c r="AK195" s="79">
        <v>0</v>
      </c>
      <c r="AL195" s="85" t="s">
        <v>1091</v>
      </c>
      <c r="AM195" s="79" t="s">
        <v>1112</v>
      </c>
      <c r="AN195" s="79" t="b">
        <v>0</v>
      </c>
      <c r="AO195" s="85" t="s">
        <v>1036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257</v>
      </c>
      <c r="B196" s="64" t="s">
        <v>303</v>
      </c>
      <c r="C196" s="65" t="s">
        <v>3648</v>
      </c>
      <c r="D196" s="66">
        <v>3</v>
      </c>
      <c r="E196" s="67" t="s">
        <v>132</v>
      </c>
      <c r="F196" s="68">
        <v>35</v>
      </c>
      <c r="G196" s="65"/>
      <c r="H196" s="69"/>
      <c r="I196" s="70"/>
      <c r="J196" s="70"/>
      <c r="K196" s="34" t="s">
        <v>65</v>
      </c>
      <c r="L196" s="77">
        <v>196</v>
      </c>
      <c r="M196" s="77"/>
      <c r="N196" s="72"/>
      <c r="O196" s="79" t="s">
        <v>428</v>
      </c>
      <c r="P196" s="81">
        <v>43749.64980324074</v>
      </c>
      <c r="Q196" s="79" t="s">
        <v>465</v>
      </c>
      <c r="R196" s="79"/>
      <c r="S196" s="79"/>
      <c r="T196" s="79"/>
      <c r="U196" s="79"/>
      <c r="V196" s="83" t="s">
        <v>716</v>
      </c>
      <c r="W196" s="81">
        <v>43749.64980324074</v>
      </c>
      <c r="X196" s="83" t="s">
        <v>817</v>
      </c>
      <c r="Y196" s="79"/>
      <c r="Z196" s="79"/>
      <c r="AA196" s="85" t="s">
        <v>974</v>
      </c>
      <c r="AB196" s="85" t="s">
        <v>1036</v>
      </c>
      <c r="AC196" s="79" t="b">
        <v>0</v>
      </c>
      <c r="AD196" s="79">
        <v>2</v>
      </c>
      <c r="AE196" s="85" t="s">
        <v>1095</v>
      </c>
      <c r="AF196" s="79" t="b">
        <v>0</v>
      </c>
      <c r="AG196" s="79" t="s">
        <v>1106</v>
      </c>
      <c r="AH196" s="79"/>
      <c r="AI196" s="85" t="s">
        <v>1091</v>
      </c>
      <c r="AJ196" s="79" t="b">
        <v>0</v>
      </c>
      <c r="AK196" s="79">
        <v>0</v>
      </c>
      <c r="AL196" s="85" t="s">
        <v>1091</v>
      </c>
      <c r="AM196" s="79" t="s">
        <v>1112</v>
      </c>
      <c r="AN196" s="79" t="b">
        <v>0</v>
      </c>
      <c r="AO196" s="85" t="s">
        <v>1036</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2</v>
      </c>
      <c r="BE196" s="49">
        <v>16.666666666666668</v>
      </c>
      <c r="BF196" s="48">
        <v>0</v>
      </c>
      <c r="BG196" s="49">
        <v>0</v>
      </c>
      <c r="BH196" s="48">
        <v>0</v>
      </c>
      <c r="BI196" s="49">
        <v>0</v>
      </c>
      <c r="BJ196" s="48">
        <v>10</v>
      </c>
      <c r="BK196" s="49">
        <v>83.33333333333333</v>
      </c>
      <c r="BL196" s="48">
        <v>12</v>
      </c>
    </row>
    <row r="197" spans="1:64" ht="15">
      <c r="A197" s="64" t="s">
        <v>258</v>
      </c>
      <c r="B197" s="64" t="s">
        <v>401</v>
      </c>
      <c r="C197" s="65" t="s">
        <v>3648</v>
      </c>
      <c r="D197" s="66">
        <v>3</v>
      </c>
      <c r="E197" s="67" t="s">
        <v>132</v>
      </c>
      <c r="F197" s="68">
        <v>35</v>
      </c>
      <c r="G197" s="65"/>
      <c r="H197" s="69"/>
      <c r="I197" s="70"/>
      <c r="J197" s="70"/>
      <c r="K197" s="34" t="s">
        <v>65</v>
      </c>
      <c r="L197" s="77">
        <v>197</v>
      </c>
      <c r="M197" s="77"/>
      <c r="N197" s="72"/>
      <c r="O197" s="79" t="s">
        <v>427</v>
      </c>
      <c r="P197" s="81">
        <v>43749.68179398148</v>
      </c>
      <c r="Q197" s="79" t="s">
        <v>466</v>
      </c>
      <c r="R197" s="79"/>
      <c r="S197" s="79"/>
      <c r="T197" s="79" t="s">
        <v>629</v>
      </c>
      <c r="U197" s="79"/>
      <c r="V197" s="83" t="s">
        <v>717</v>
      </c>
      <c r="W197" s="81">
        <v>43749.68179398148</v>
      </c>
      <c r="X197" s="83" t="s">
        <v>818</v>
      </c>
      <c r="Y197" s="79"/>
      <c r="Z197" s="79"/>
      <c r="AA197" s="85" t="s">
        <v>975</v>
      </c>
      <c r="AB197" s="85" t="s">
        <v>1049</v>
      </c>
      <c r="AC197" s="79" t="b">
        <v>0</v>
      </c>
      <c r="AD197" s="79">
        <v>0</v>
      </c>
      <c r="AE197" s="85" t="s">
        <v>1096</v>
      </c>
      <c r="AF197" s="79" t="b">
        <v>0</v>
      </c>
      <c r="AG197" s="79" t="s">
        <v>1108</v>
      </c>
      <c r="AH197" s="79"/>
      <c r="AI197" s="85" t="s">
        <v>1091</v>
      </c>
      <c r="AJ197" s="79" t="b">
        <v>0</v>
      </c>
      <c r="AK197" s="79">
        <v>0</v>
      </c>
      <c r="AL197" s="85" t="s">
        <v>1091</v>
      </c>
      <c r="AM197" s="79" t="s">
        <v>1113</v>
      </c>
      <c r="AN197" s="79" t="b">
        <v>0</v>
      </c>
      <c r="AO197" s="85" t="s">
        <v>1049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258</v>
      </c>
      <c r="B198" s="64" t="s">
        <v>402</v>
      </c>
      <c r="C198" s="65" t="s">
        <v>3648</v>
      </c>
      <c r="D198" s="66">
        <v>3</v>
      </c>
      <c r="E198" s="67" t="s">
        <v>132</v>
      </c>
      <c r="F198" s="68">
        <v>35</v>
      </c>
      <c r="G198" s="65"/>
      <c r="H198" s="69"/>
      <c r="I198" s="70"/>
      <c r="J198" s="70"/>
      <c r="K198" s="34" t="s">
        <v>65</v>
      </c>
      <c r="L198" s="77">
        <v>198</v>
      </c>
      <c r="M198" s="77"/>
      <c r="N198" s="72"/>
      <c r="O198" s="79" t="s">
        <v>427</v>
      </c>
      <c r="P198" s="81">
        <v>43749.68179398148</v>
      </c>
      <c r="Q198" s="79" t="s">
        <v>466</v>
      </c>
      <c r="R198" s="79"/>
      <c r="S198" s="79"/>
      <c r="T198" s="79" t="s">
        <v>629</v>
      </c>
      <c r="U198" s="79"/>
      <c r="V198" s="83" t="s">
        <v>717</v>
      </c>
      <c r="W198" s="81">
        <v>43749.68179398148</v>
      </c>
      <c r="X198" s="83" t="s">
        <v>818</v>
      </c>
      <c r="Y198" s="79"/>
      <c r="Z198" s="79"/>
      <c r="AA198" s="85" t="s">
        <v>975</v>
      </c>
      <c r="AB198" s="85" t="s">
        <v>1049</v>
      </c>
      <c r="AC198" s="79" t="b">
        <v>0</v>
      </c>
      <c r="AD198" s="79">
        <v>0</v>
      </c>
      <c r="AE198" s="85" t="s">
        <v>1096</v>
      </c>
      <c r="AF198" s="79" t="b">
        <v>0</v>
      </c>
      <c r="AG198" s="79" t="s">
        <v>1108</v>
      </c>
      <c r="AH198" s="79"/>
      <c r="AI198" s="85" t="s">
        <v>1091</v>
      </c>
      <c r="AJ198" s="79" t="b">
        <v>0</v>
      </c>
      <c r="AK198" s="79">
        <v>0</v>
      </c>
      <c r="AL198" s="85" t="s">
        <v>1091</v>
      </c>
      <c r="AM198" s="79" t="s">
        <v>1113</v>
      </c>
      <c r="AN198" s="79" t="b">
        <v>0</v>
      </c>
      <c r="AO198" s="85" t="s">
        <v>1049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0</v>
      </c>
      <c r="BG198" s="49">
        <v>0</v>
      </c>
      <c r="BH198" s="48">
        <v>0</v>
      </c>
      <c r="BI198" s="49">
        <v>0</v>
      </c>
      <c r="BJ198" s="48">
        <v>4</v>
      </c>
      <c r="BK198" s="49">
        <v>100</v>
      </c>
      <c r="BL198" s="48">
        <v>4</v>
      </c>
    </row>
    <row r="199" spans="1:64" ht="15">
      <c r="A199" s="64" t="s">
        <v>258</v>
      </c>
      <c r="B199" s="64" t="s">
        <v>300</v>
      </c>
      <c r="C199" s="65" t="s">
        <v>3648</v>
      </c>
      <c r="D199" s="66">
        <v>3</v>
      </c>
      <c r="E199" s="67" t="s">
        <v>132</v>
      </c>
      <c r="F199" s="68">
        <v>35</v>
      </c>
      <c r="G199" s="65"/>
      <c r="H199" s="69"/>
      <c r="I199" s="70"/>
      <c r="J199" s="70"/>
      <c r="K199" s="34" t="s">
        <v>65</v>
      </c>
      <c r="L199" s="77">
        <v>199</v>
      </c>
      <c r="M199" s="77"/>
      <c r="N199" s="72"/>
      <c r="O199" s="79" t="s">
        <v>428</v>
      </c>
      <c r="P199" s="81">
        <v>43749.68179398148</v>
      </c>
      <c r="Q199" s="79" t="s">
        <v>466</v>
      </c>
      <c r="R199" s="79"/>
      <c r="S199" s="79"/>
      <c r="T199" s="79" t="s">
        <v>629</v>
      </c>
      <c r="U199" s="79"/>
      <c r="V199" s="83" t="s">
        <v>717</v>
      </c>
      <c r="W199" s="81">
        <v>43749.68179398148</v>
      </c>
      <c r="X199" s="83" t="s">
        <v>818</v>
      </c>
      <c r="Y199" s="79"/>
      <c r="Z199" s="79"/>
      <c r="AA199" s="85" t="s">
        <v>975</v>
      </c>
      <c r="AB199" s="85" t="s">
        <v>1049</v>
      </c>
      <c r="AC199" s="79" t="b">
        <v>0</v>
      </c>
      <c r="AD199" s="79">
        <v>0</v>
      </c>
      <c r="AE199" s="85" t="s">
        <v>1096</v>
      </c>
      <c r="AF199" s="79" t="b">
        <v>0</v>
      </c>
      <c r="AG199" s="79" t="s">
        <v>1108</v>
      </c>
      <c r="AH199" s="79"/>
      <c r="AI199" s="85" t="s">
        <v>1091</v>
      </c>
      <c r="AJ199" s="79" t="b">
        <v>0</v>
      </c>
      <c r="AK199" s="79">
        <v>0</v>
      </c>
      <c r="AL199" s="85" t="s">
        <v>1091</v>
      </c>
      <c r="AM199" s="79" t="s">
        <v>1113</v>
      </c>
      <c r="AN199" s="79" t="b">
        <v>0</v>
      </c>
      <c r="AO199" s="85" t="s">
        <v>1049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259</v>
      </c>
      <c r="B200" s="64" t="s">
        <v>261</v>
      </c>
      <c r="C200" s="65" t="s">
        <v>3648</v>
      </c>
      <c r="D200" s="66">
        <v>3</v>
      </c>
      <c r="E200" s="67" t="s">
        <v>132</v>
      </c>
      <c r="F200" s="68">
        <v>35</v>
      </c>
      <c r="G200" s="65"/>
      <c r="H200" s="69"/>
      <c r="I200" s="70"/>
      <c r="J200" s="70"/>
      <c r="K200" s="34" t="s">
        <v>65</v>
      </c>
      <c r="L200" s="77">
        <v>200</v>
      </c>
      <c r="M200" s="77"/>
      <c r="N200" s="72"/>
      <c r="O200" s="79" t="s">
        <v>427</v>
      </c>
      <c r="P200" s="81">
        <v>43749.908796296295</v>
      </c>
      <c r="Q200" s="79" t="s">
        <v>467</v>
      </c>
      <c r="R200" s="79"/>
      <c r="S200" s="79"/>
      <c r="T200" s="79" t="s">
        <v>630</v>
      </c>
      <c r="U200" s="83" t="s">
        <v>654</v>
      </c>
      <c r="V200" s="83" t="s">
        <v>654</v>
      </c>
      <c r="W200" s="81">
        <v>43749.908796296295</v>
      </c>
      <c r="X200" s="83" t="s">
        <v>819</v>
      </c>
      <c r="Y200" s="79"/>
      <c r="Z200" s="79"/>
      <c r="AA200" s="85" t="s">
        <v>976</v>
      </c>
      <c r="AB200" s="79"/>
      <c r="AC200" s="79" t="b">
        <v>0</v>
      </c>
      <c r="AD200" s="79">
        <v>0</v>
      </c>
      <c r="AE200" s="85" t="s">
        <v>1091</v>
      </c>
      <c r="AF200" s="79" t="b">
        <v>0</v>
      </c>
      <c r="AG200" s="79" t="s">
        <v>1108</v>
      </c>
      <c r="AH200" s="79"/>
      <c r="AI200" s="85" t="s">
        <v>1091</v>
      </c>
      <c r="AJ200" s="79" t="b">
        <v>0</v>
      </c>
      <c r="AK200" s="79">
        <v>2</v>
      </c>
      <c r="AL200" s="85" t="s">
        <v>977</v>
      </c>
      <c r="AM200" s="79" t="s">
        <v>1112</v>
      </c>
      <c r="AN200" s="79" t="b">
        <v>0</v>
      </c>
      <c r="AO200" s="85" t="s">
        <v>977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11</v>
      </c>
      <c r="BC200" s="78" t="str">
        <f>REPLACE(INDEX(GroupVertices[Group],MATCH(Edges[[#This Row],[Vertex 2]],GroupVertices[Vertex],0)),1,1,"")</f>
        <v>11</v>
      </c>
      <c r="BD200" s="48"/>
      <c r="BE200" s="49"/>
      <c r="BF200" s="48"/>
      <c r="BG200" s="49"/>
      <c r="BH200" s="48"/>
      <c r="BI200" s="49"/>
      <c r="BJ200" s="48"/>
      <c r="BK200" s="49"/>
      <c r="BL200" s="48"/>
    </row>
    <row r="201" spans="1:64" ht="15">
      <c r="A201" s="64" t="s">
        <v>259</v>
      </c>
      <c r="B201" s="64" t="s">
        <v>260</v>
      </c>
      <c r="C201" s="65" t="s">
        <v>3648</v>
      </c>
      <c r="D201" s="66">
        <v>3</v>
      </c>
      <c r="E201" s="67" t="s">
        <v>132</v>
      </c>
      <c r="F201" s="68">
        <v>35</v>
      </c>
      <c r="G201" s="65"/>
      <c r="H201" s="69"/>
      <c r="I201" s="70"/>
      <c r="J201" s="70"/>
      <c r="K201" s="34" t="s">
        <v>65</v>
      </c>
      <c r="L201" s="77">
        <v>201</v>
      </c>
      <c r="M201" s="77"/>
      <c r="N201" s="72"/>
      <c r="O201" s="79" t="s">
        <v>427</v>
      </c>
      <c r="P201" s="81">
        <v>43749.908796296295</v>
      </c>
      <c r="Q201" s="79" t="s">
        <v>467</v>
      </c>
      <c r="R201" s="79"/>
      <c r="S201" s="79"/>
      <c r="T201" s="79" t="s">
        <v>630</v>
      </c>
      <c r="U201" s="83" t="s">
        <v>654</v>
      </c>
      <c r="V201" s="83" t="s">
        <v>654</v>
      </c>
      <c r="W201" s="81">
        <v>43749.908796296295</v>
      </c>
      <c r="X201" s="83" t="s">
        <v>819</v>
      </c>
      <c r="Y201" s="79"/>
      <c r="Z201" s="79"/>
      <c r="AA201" s="85" t="s">
        <v>976</v>
      </c>
      <c r="AB201" s="79"/>
      <c r="AC201" s="79" t="b">
        <v>0</v>
      </c>
      <c r="AD201" s="79">
        <v>0</v>
      </c>
      <c r="AE201" s="85" t="s">
        <v>1091</v>
      </c>
      <c r="AF201" s="79" t="b">
        <v>0</v>
      </c>
      <c r="AG201" s="79" t="s">
        <v>1108</v>
      </c>
      <c r="AH201" s="79"/>
      <c r="AI201" s="85" t="s">
        <v>1091</v>
      </c>
      <c r="AJ201" s="79" t="b">
        <v>0</v>
      </c>
      <c r="AK201" s="79">
        <v>2</v>
      </c>
      <c r="AL201" s="85" t="s">
        <v>977</v>
      </c>
      <c r="AM201" s="79" t="s">
        <v>1112</v>
      </c>
      <c r="AN201" s="79" t="b">
        <v>0</v>
      </c>
      <c r="AO201" s="85" t="s">
        <v>977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11</v>
      </c>
      <c r="BC201" s="78" t="str">
        <f>REPLACE(INDEX(GroupVertices[Group],MATCH(Edges[[#This Row],[Vertex 2]],GroupVertices[Vertex],0)),1,1,"")</f>
        <v>11</v>
      </c>
      <c r="BD201" s="48">
        <v>0</v>
      </c>
      <c r="BE201" s="49">
        <v>0</v>
      </c>
      <c r="BF201" s="48">
        <v>0</v>
      </c>
      <c r="BG201" s="49">
        <v>0</v>
      </c>
      <c r="BH201" s="48">
        <v>0</v>
      </c>
      <c r="BI201" s="49">
        <v>0</v>
      </c>
      <c r="BJ201" s="48">
        <v>7</v>
      </c>
      <c r="BK201" s="49">
        <v>100</v>
      </c>
      <c r="BL201" s="48">
        <v>7</v>
      </c>
    </row>
    <row r="202" spans="1:64" ht="15">
      <c r="A202" s="64" t="s">
        <v>260</v>
      </c>
      <c r="B202" s="64" t="s">
        <v>261</v>
      </c>
      <c r="C202" s="65" t="s">
        <v>3648</v>
      </c>
      <c r="D202" s="66">
        <v>3</v>
      </c>
      <c r="E202" s="67" t="s">
        <v>132</v>
      </c>
      <c r="F202" s="68">
        <v>35</v>
      </c>
      <c r="G202" s="65"/>
      <c r="H202" s="69"/>
      <c r="I202" s="70"/>
      <c r="J202" s="70"/>
      <c r="K202" s="34" t="s">
        <v>66</v>
      </c>
      <c r="L202" s="77">
        <v>202</v>
      </c>
      <c r="M202" s="77"/>
      <c r="N202" s="72"/>
      <c r="O202" s="79" t="s">
        <v>427</v>
      </c>
      <c r="P202" s="81">
        <v>43749.864641203705</v>
      </c>
      <c r="Q202" s="79" t="s">
        <v>468</v>
      </c>
      <c r="R202" s="79"/>
      <c r="S202" s="79"/>
      <c r="T202" s="79" t="s">
        <v>630</v>
      </c>
      <c r="U202" s="83" t="s">
        <v>654</v>
      </c>
      <c r="V202" s="83" t="s">
        <v>654</v>
      </c>
      <c r="W202" s="81">
        <v>43749.864641203705</v>
      </c>
      <c r="X202" s="83" t="s">
        <v>820</v>
      </c>
      <c r="Y202" s="79"/>
      <c r="Z202" s="79"/>
      <c r="AA202" s="85" t="s">
        <v>977</v>
      </c>
      <c r="AB202" s="79"/>
      <c r="AC202" s="79" t="b">
        <v>0</v>
      </c>
      <c r="AD202" s="79">
        <v>3</v>
      </c>
      <c r="AE202" s="85" t="s">
        <v>1091</v>
      </c>
      <c r="AF202" s="79" t="b">
        <v>0</v>
      </c>
      <c r="AG202" s="79" t="s">
        <v>1108</v>
      </c>
      <c r="AH202" s="79"/>
      <c r="AI202" s="85" t="s">
        <v>1091</v>
      </c>
      <c r="AJ202" s="79" t="b">
        <v>0</v>
      </c>
      <c r="AK202" s="79">
        <v>2</v>
      </c>
      <c r="AL202" s="85" t="s">
        <v>1091</v>
      </c>
      <c r="AM202" s="79" t="s">
        <v>1111</v>
      </c>
      <c r="AN202" s="79" t="b">
        <v>0</v>
      </c>
      <c r="AO202" s="85" t="s">
        <v>977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11</v>
      </c>
      <c r="BC202" s="78" t="str">
        <f>REPLACE(INDEX(GroupVertices[Group],MATCH(Edges[[#This Row],[Vertex 2]],GroupVertices[Vertex],0)),1,1,"")</f>
        <v>11</v>
      </c>
      <c r="BD202" s="48">
        <v>0</v>
      </c>
      <c r="BE202" s="49">
        <v>0</v>
      </c>
      <c r="BF202" s="48">
        <v>0</v>
      </c>
      <c r="BG202" s="49">
        <v>0</v>
      </c>
      <c r="BH202" s="48">
        <v>0</v>
      </c>
      <c r="BI202" s="49">
        <v>0</v>
      </c>
      <c r="BJ202" s="48">
        <v>5</v>
      </c>
      <c r="BK202" s="49">
        <v>100</v>
      </c>
      <c r="BL202" s="48">
        <v>5</v>
      </c>
    </row>
    <row r="203" spans="1:64" ht="15">
      <c r="A203" s="64" t="s">
        <v>261</v>
      </c>
      <c r="B203" s="64" t="s">
        <v>260</v>
      </c>
      <c r="C203" s="65" t="s">
        <v>3648</v>
      </c>
      <c r="D203" s="66">
        <v>3</v>
      </c>
      <c r="E203" s="67" t="s">
        <v>132</v>
      </c>
      <c r="F203" s="68">
        <v>35</v>
      </c>
      <c r="G203" s="65"/>
      <c r="H203" s="69"/>
      <c r="I203" s="70"/>
      <c r="J203" s="70"/>
      <c r="K203" s="34" t="s">
        <v>66</v>
      </c>
      <c r="L203" s="77">
        <v>203</v>
      </c>
      <c r="M203" s="77"/>
      <c r="N203" s="72"/>
      <c r="O203" s="79" t="s">
        <v>427</v>
      </c>
      <c r="P203" s="81">
        <v>43749.89024305555</v>
      </c>
      <c r="Q203" s="79" t="s">
        <v>467</v>
      </c>
      <c r="R203" s="79"/>
      <c r="S203" s="79"/>
      <c r="T203" s="79" t="s">
        <v>630</v>
      </c>
      <c r="U203" s="83" t="s">
        <v>654</v>
      </c>
      <c r="V203" s="83" t="s">
        <v>654</v>
      </c>
      <c r="W203" s="81">
        <v>43749.89024305555</v>
      </c>
      <c r="X203" s="83" t="s">
        <v>821</v>
      </c>
      <c r="Y203" s="79"/>
      <c r="Z203" s="79"/>
      <c r="AA203" s="85" t="s">
        <v>978</v>
      </c>
      <c r="AB203" s="79"/>
      <c r="AC203" s="79" t="b">
        <v>0</v>
      </c>
      <c r="AD203" s="79">
        <v>0</v>
      </c>
      <c r="AE203" s="85" t="s">
        <v>1091</v>
      </c>
      <c r="AF203" s="79" t="b">
        <v>0</v>
      </c>
      <c r="AG203" s="79" t="s">
        <v>1108</v>
      </c>
      <c r="AH203" s="79"/>
      <c r="AI203" s="85" t="s">
        <v>1091</v>
      </c>
      <c r="AJ203" s="79" t="b">
        <v>0</v>
      </c>
      <c r="AK203" s="79">
        <v>2</v>
      </c>
      <c r="AL203" s="85" t="s">
        <v>977</v>
      </c>
      <c r="AM203" s="79" t="s">
        <v>1112</v>
      </c>
      <c r="AN203" s="79" t="b">
        <v>0</v>
      </c>
      <c r="AO203" s="85" t="s">
        <v>977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11</v>
      </c>
      <c r="BC203" s="78" t="str">
        <f>REPLACE(INDEX(GroupVertices[Group],MATCH(Edges[[#This Row],[Vertex 2]],GroupVertices[Vertex],0)),1,1,"")</f>
        <v>11</v>
      </c>
      <c r="BD203" s="48">
        <v>0</v>
      </c>
      <c r="BE203" s="49">
        <v>0</v>
      </c>
      <c r="BF203" s="48">
        <v>0</v>
      </c>
      <c r="BG203" s="49">
        <v>0</v>
      </c>
      <c r="BH203" s="48">
        <v>0</v>
      </c>
      <c r="BI203" s="49">
        <v>0</v>
      </c>
      <c r="BJ203" s="48">
        <v>7</v>
      </c>
      <c r="BK203" s="49">
        <v>100</v>
      </c>
      <c r="BL203" s="48">
        <v>7</v>
      </c>
    </row>
    <row r="204" spans="1:64" ht="15">
      <c r="A204" s="64" t="s">
        <v>262</v>
      </c>
      <c r="B204" s="64" t="s">
        <v>261</v>
      </c>
      <c r="C204" s="65" t="s">
        <v>3648</v>
      </c>
      <c r="D204" s="66">
        <v>3</v>
      </c>
      <c r="E204" s="67" t="s">
        <v>132</v>
      </c>
      <c r="F204" s="68">
        <v>35</v>
      </c>
      <c r="G204" s="65"/>
      <c r="H204" s="69"/>
      <c r="I204" s="70"/>
      <c r="J204" s="70"/>
      <c r="K204" s="34" t="s">
        <v>65</v>
      </c>
      <c r="L204" s="77">
        <v>204</v>
      </c>
      <c r="M204" s="77"/>
      <c r="N204" s="72"/>
      <c r="O204" s="79" t="s">
        <v>427</v>
      </c>
      <c r="P204" s="81">
        <v>43750.27253472222</v>
      </c>
      <c r="Q204" s="79" t="s">
        <v>467</v>
      </c>
      <c r="R204" s="79"/>
      <c r="S204" s="79"/>
      <c r="T204" s="79" t="s">
        <v>630</v>
      </c>
      <c r="U204" s="83" t="s">
        <v>654</v>
      </c>
      <c r="V204" s="83" t="s">
        <v>654</v>
      </c>
      <c r="W204" s="81">
        <v>43750.27253472222</v>
      </c>
      <c r="X204" s="83" t="s">
        <v>822</v>
      </c>
      <c r="Y204" s="79"/>
      <c r="Z204" s="79"/>
      <c r="AA204" s="85" t="s">
        <v>979</v>
      </c>
      <c r="AB204" s="79"/>
      <c r="AC204" s="79" t="b">
        <v>0</v>
      </c>
      <c r="AD204" s="79">
        <v>0</v>
      </c>
      <c r="AE204" s="85" t="s">
        <v>1091</v>
      </c>
      <c r="AF204" s="79" t="b">
        <v>0</v>
      </c>
      <c r="AG204" s="79" t="s">
        <v>1108</v>
      </c>
      <c r="AH204" s="79"/>
      <c r="AI204" s="85" t="s">
        <v>1091</v>
      </c>
      <c r="AJ204" s="79" t="b">
        <v>0</v>
      </c>
      <c r="AK204" s="79">
        <v>3</v>
      </c>
      <c r="AL204" s="85" t="s">
        <v>977</v>
      </c>
      <c r="AM204" s="79" t="s">
        <v>1112</v>
      </c>
      <c r="AN204" s="79" t="b">
        <v>0</v>
      </c>
      <c r="AO204" s="85" t="s">
        <v>977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11</v>
      </c>
      <c r="BC204" s="78" t="str">
        <f>REPLACE(INDEX(GroupVertices[Group],MATCH(Edges[[#This Row],[Vertex 2]],GroupVertices[Vertex],0)),1,1,"")</f>
        <v>11</v>
      </c>
      <c r="BD204" s="48"/>
      <c r="BE204" s="49"/>
      <c r="BF204" s="48"/>
      <c r="BG204" s="49"/>
      <c r="BH204" s="48"/>
      <c r="BI204" s="49"/>
      <c r="BJ204" s="48"/>
      <c r="BK204" s="49"/>
      <c r="BL204" s="48"/>
    </row>
    <row r="205" spans="1:64" ht="15">
      <c r="A205" s="64" t="s">
        <v>262</v>
      </c>
      <c r="B205" s="64" t="s">
        <v>260</v>
      </c>
      <c r="C205" s="65" t="s">
        <v>3648</v>
      </c>
      <c r="D205" s="66">
        <v>3</v>
      </c>
      <c r="E205" s="67" t="s">
        <v>132</v>
      </c>
      <c r="F205" s="68">
        <v>35</v>
      </c>
      <c r="G205" s="65"/>
      <c r="H205" s="69"/>
      <c r="I205" s="70"/>
      <c r="J205" s="70"/>
      <c r="K205" s="34" t="s">
        <v>65</v>
      </c>
      <c r="L205" s="77">
        <v>205</v>
      </c>
      <c r="M205" s="77"/>
      <c r="N205" s="72"/>
      <c r="O205" s="79" t="s">
        <v>427</v>
      </c>
      <c r="P205" s="81">
        <v>43750.27253472222</v>
      </c>
      <c r="Q205" s="79" t="s">
        <v>467</v>
      </c>
      <c r="R205" s="79"/>
      <c r="S205" s="79"/>
      <c r="T205" s="79" t="s">
        <v>630</v>
      </c>
      <c r="U205" s="83" t="s">
        <v>654</v>
      </c>
      <c r="V205" s="83" t="s">
        <v>654</v>
      </c>
      <c r="W205" s="81">
        <v>43750.27253472222</v>
      </c>
      <c r="X205" s="83" t="s">
        <v>822</v>
      </c>
      <c r="Y205" s="79"/>
      <c r="Z205" s="79"/>
      <c r="AA205" s="85" t="s">
        <v>979</v>
      </c>
      <c r="AB205" s="79"/>
      <c r="AC205" s="79" t="b">
        <v>0</v>
      </c>
      <c r="AD205" s="79">
        <v>0</v>
      </c>
      <c r="AE205" s="85" t="s">
        <v>1091</v>
      </c>
      <c r="AF205" s="79" t="b">
        <v>0</v>
      </c>
      <c r="AG205" s="79" t="s">
        <v>1108</v>
      </c>
      <c r="AH205" s="79"/>
      <c r="AI205" s="85" t="s">
        <v>1091</v>
      </c>
      <c r="AJ205" s="79" t="b">
        <v>0</v>
      </c>
      <c r="AK205" s="79">
        <v>3</v>
      </c>
      <c r="AL205" s="85" t="s">
        <v>977</v>
      </c>
      <c r="AM205" s="79" t="s">
        <v>1112</v>
      </c>
      <c r="AN205" s="79" t="b">
        <v>0</v>
      </c>
      <c r="AO205" s="85" t="s">
        <v>977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11</v>
      </c>
      <c r="BC205" s="78" t="str">
        <f>REPLACE(INDEX(GroupVertices[Group],MATCH(Edges[[#This Row],[Vertex 2]],GroupVertices[Vertex],0)),1,1,"")</f>
        <v>11</v>
      </c>
      <c r="BD205" s="48">
        <v>0</v>
      </c>
      <c r="BE205" s="49">
        <v>0</v>
      </c>
      <c r="BF205" s="48">
        <v>0</v>
      </c>
      <c r="BG205" s="49">
        <v>0</v>
      </c>
      <c r="BH205" s="48">
        <v>0</v>
      </c>
      <c r="BI205" s="49">
        <v>0</v>
      </c>
      <c r="BJ205" s="48">
        <v>7</v>
      </c>
      <c r="BK205" s="49">
        <v>100</v>
      </c>
      <c r="BL205" s="48">
        <v>7</v>
      </c>
    </row>
    <row r="206" spans="1:64" ht="15">
      <c r="A206" s="64" t="s">
        <v>263</v>
      </c>
      <c r="B206" s="64" t="s">
        <v>403</v>
      </c>
      <c r="C206" s="65" t="s">
        <v>3648</v>
      </c>
      <c r="D206" s="66">
        <v>3</v>
      </c>
      <c r="E206" s="67" t="s">
        <v>132</v>
      </c>
      <c r="F206" s="68">
        <v>35</v>
      </c>
      <c r="G206" s="65"/>
      <c r="H206" s="69"/>
      <c r="I206" s="70"/>
      <c r="J206" s="70"/>
      <c r="K206" s="34" t="s">
        <v>65</v>
      </c>
      <c r="L206" s="77">
        <v>206</v>
      </c>
      <c r="M206" s="77"/>
      <c r="N206" s="72"/>
      <c r="O206" s="79" t="s">
        <v>428</v>
      </c>
      <c r="P206" s="81">
        <v>43750.7127662037</v>
      </c>
      <c r="Q206" s="79" t="s">
        <v>469</v>
      </c>
      <c r="R206" s="79"/>
      <c r="S206" s="79"/>
      <c r="T206" s="79" t="s">
        <v>631</v>
      </c>
      <c r="U206" s="83" t="s">
        <v>655</v>
      </c>
      <c r="V206" s="83" t="s">
        <v>655</v>
      </c>
      <c r="W206" s="81">
        <v>43750.7127662037</v>
      </c>
      <c r="X206" s="83" t="s">
        <v>823</v>
      </c>
      <c r="Y206" s="79"/>
      <c r="Z206" s="79"/>
      <c r="AA206" s="85" t="s">
        <v>980</v>
      </c>
      <c r="AB206" s="79"/>
      <c r="AC206" s="79" t="b">
        <v>0</v>
      </c>
      <c r="AD206" s="79">
        <v>0</v>
      </c>
      <c r="AE206" s="85" t="s">
        <v>1097</v>
      </c>
      <c r="AF206" s="79" t="b">
        <v>0</v>
      </c>
      <c r="AG206" s="79" t="s">
        <v>1106</v>
      </c>
      <c r="AH206" s="79"/>
      <c r="AI206" s="85" t="s">
        <v>1091</v>
      </c>
      <c r="AJ206" s="79" t="b">
        <v>0</v>
      </c>
      <c r="AK206" s="79">
        <v>0</v>
      </c>
      <c r="AL206" s="85" t="s">
        <v>1091</v>
      </c>
      <c r="AM206" s="79" t="s">
        <v>1113</v>
      </c>
      <c r="AN206" s="79" t="b">
        <v>0</v>
      </c>
      <c r="AO206" s="85" t="s">
        <v>980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16</v>
      </c>
      <c r="BC206" s="78" t="str">
        <f>REPLACE(INDEX(GroupVertices[Group],MATCH(Edges[[#This Row],[Vertex 2]],GroupVertices[Vertex],0)),1,1,"")</f>
        <v>16</v>
      </c>
      <c r="BD206" s="48">
        <v>1</v>
      </c>
      <c r="BE206" s="49">
        <v>3.125</v>
      </c>
      <c r="BF206" s="48">
        <v>1</v>
      </c>
      <c r="BG206" s="49">
        <v>3.125</v>
      </c>
      <c r="BH206" s="48">
        <v>0</v>
      </c>
      <c r="BI206" s="49">
        <v>0</v>
      </c>
      <c r="BJ206" s="48">
        <v>30</v>
      </c>
      <c r="BK206" s="49">
        <v>93.75</v>
      </c>
      <c r="BL206" s="48">
        <v>32</v>
      </c>
    </row>
    <row r="207" spans="1:64" ht="15">
      <c r="A207" s="64" t="s">
        <v>264</v>
      </c>
      <c r="B207" s="64" t="s">
        <v>404</v>
      </c>
      <c r="C207" s="65" t="s">
        <v>3648</v>
      </c>
      <c r="D207" s="66">
        <v>3</v>
      </c>
      <c r="E207" s="67" t="s">
        <v>132</v>
      </c>
      <c r="F207" s="68">
        <v>35</v>
      </c>
      <c r="G207" s="65"/>
      <c r="H207" s="69"/>
      <c r="I207" s="70"/>
      <c r="J207" s="70"/>
      <c r="K207" s="34" t="s">
        <v>65</v>
      </c>
      <c r="L207" s="77">
        <v>207</v>
      </c>
      <c r="M207" s="77"/>
      <c r="N207" s="72"/>
      <c r="O207" s="79" t="s">
        <v>427</v>
      </c>
      <c r="P207" s="81">
        <v>43751.2530787037</v>
      </c>
      <c r="Q207" s="79" t="s">
        <v>470</v>
      </c>
      <c r="R207" s="79"/>
      <c r="S207" s="79"/>
      <c r="T207" s="79"/>
      <c r="U207" s="79"/>
      <c r="V207" s="83" t="s">
        <v>718</v>
      </c>
      <c r="W207" s="81">
        <v>43751.2530787037</v>
      </c>
      <c r="X207" s="83" t="s">
        <v>824</v>
      </c>
      <c r="Y207" s="79"/>
      <c r="Z207" s="79"/>
      <c r="AA207" s="85" t="s">
        <v>981</v>
      </c>
      <c r="AB207" s="79"/>
      <c r="AC207" s="79" t="b">
        <v>0</v>
      </c>
      <c r="AD207" s="79">
        <v>0</v>
      </c>
      <c r="AE207" s="85" t="s">
        <v>1091</v>
      </c>
      <c r="AF207" s="79" t="b">
        <v>0</v>
      </c>
      <c r="AG207" s="79" t="s">
        <v>1106</v>
      </c>
      <c r="AH207" s="79"/>
      <c r="AI207" s="85" t="s">
        <v>1091</v>
      </c>
      <c r="AJ207" s="79" t="b">
        <v>0</v>
      </c>
      <c r="AK207" s="79">
        <v>2</v>
      </c>
      <c r="AL207" s="85" t="s">
        <v>1039</v>
      </c>
      <c r="AM207" s="79" t="s">
        <v>1124</v>
      </c>
      <c r="AN207" s="79" t="b">
        <v>0</v>
      </c>
      <c r="AO207" s="85" t="s">
        <v>1039</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264</v>
      </c>
      <c r="B208" s="64" t="s">
        <v>405</v>
      </c>
      <c r="C208" s="65" t="s">
        <v>3648</v>
      </c>
      <c r="D208" s="66">
        <v>3</v>
      </c>
      <c r="E208" s="67" t="s">
        <v>132</v>
      </c>
      <c r="F208" s="68">
        <v>35</v>
      </c>
      <c r="G208" s="65"/>
      <c r="H208" s="69"/>
      <c r="I208" s="70"/>
      <c r="J208" s="70"/>
      <c r="K208" s="34" t="s">
        <v>65</v>
      </c>
      <c r="L208" s="77">
        <v>208</v>
      </c>
      <c r="M208" s="77"/>
      <c r="N208" s="72"/>
      <c r="O208" s="79" t="s">
        <v>427</v>
      </c>
      <c r="P208" s="81">
        <v>43751.2530787037</v>
      </c>
      <c r="Q208" s="79" t="s">
        <v>470</v>
      </c>
      <c r="R208" s="79"/>
      <c r="S208" s="79"/>
      <c r="T208" s="79"/>
      <c r="U208" s="79"/>
      <c r="V208" s="83" t="s">
        <v>718</v>
      </c>
      <c r="W208" s="81">
        <v>43751.2530787037</v>
      </c>
      <c r="X208" s="83" t="s">
        <v>824</v>
      </c>
      <c r="Y208" s="79"/>
      <c r="Z208" s="79"/>
      <c r="AA208" s="85" t="s">
        <v>981</v>
      </c>
      <c r="AB208" s="79"/>
      <c r="AC208" s="79" t="b">
        <v>0</v>
      </c>
      <c r="AD208" s="79">
        <v>0</v>
      </c>
      <c r="AE208" s="85" t="s">
        <v>1091</v>
      </c>
      <c r="AF208" s="79" t="b">
        <v>0</v>
      </c>
      <c r="AG208" s="79" t="s">
        <v>1106</v>
      </c>
      <c r="AH208" s="79"/>
      <c r="AI208" s="85" t="s">
        <v>1091</v>
      </c>
      <c r="AJ208" s="79" t="b">
        <v>0</v>
      </c>
      <c r="AK208" s="79">
        <v>2</v>
      </c>
      <c r="AL208" s="85" t="s">
        <v>1039</v>
      </c>
      <c r="AM208" s="79" t="s">
        <v>1124</v>
      </c>
      <c r="AN208" s="79" t="b">
        <v>0</v>
      </c>
      <c r="AO208" s="85" t="s">
        <v>1039</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264</v>
      </c>
      <c r="B209" s="64" t="s">
        <v>304</v>
      </c>
      <c r="C209" s="65" t="s">
        <v>3648</v>
      </c>
      <c r="D209" s="66">
        <v>3</v>
      </c>
      <c r="E209" s="67" t="s">
        <v>132</v>
      </c>
      <c r="F209" s="68">
        <v>35</v>
      </c>
      <c r="G209" s="65"/>
      <c r="H209" s="69"/>
      <c r="I209" s="70"/>
      <c r="J209" s="70"/>
      <c r="K209" s="34" t="s">
        <v>65</v>
      </c>
      <c r="L209" s="77">
        <v>209</v>
      </c>
      <c r="M209" s="77"/>
      <c r="N209" s="72"/>
      <c r="O209" s="79" t="s">
        <v>427</v>
      </c>
      <c r="P209" s="81">
        <v>43751.2530787037</v>
      </c>
      <c r="Q209" s="79" t="s">
        <v>470</v>
      </c>
      <c r="R209" s="79"/>
      <c r="S209" s="79"/>
      <c r="T209" s="79"/>
      <c r="U209" s="79"/>
      <c r="V209" s="83" t="s">
        <v>718</v>
      </c>
      <c r="W209" s="81">
        <v>43751.2530787037</v>
      </c>
      <c r="X209" s="83" t="s">
        <v>824</v>
      </c>
      <c r="Y209" s="79"/>
      <c r="Z209" s="79"/>
      <c r="AA209" s="85" t="s">
        <v>981</v>
      </c>
      <c r="AB209" s="79"/>
      <c r="AC209" s="79" t="b">
        <v>0</v>
      </c>
      <c r="AD209" s="79">
        <v>0</v>
      </c>
      <c r="AE209" s="85" t="s">
        <v>1091</v>
      </c>
      <c r="AF209" s="79" t="b">
        <v>0</v>
      </c>
      <c r="AG209" s="79" t="s">
        <v>1106</v>
      </c>
      <c r="AH209" s="79"/>
      <c r="AI209" s="85" t="s">
        <v>1091</v>
      </c>
      <c r="AJ209" s="79" t="b">
        <v>0</v>
      </c>
      <c r="AK209" s="79">
        <v>2</v>
      </c>
      <c r="AL209" s="85" t="s">
        <v>1039</v>
      </c>
      <c r="AM209" s="79" t="s">
        <v>1124</v>
      </c>
      <c r="AN209" s="79" t="b">
        <v>0</v>
      </c>
      <c r="AO209" s="85" t="s">
        <v>1039</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20</v>
      </c>
      <c r="BK209" s="49">
        <v>100</v>
      </c>
      <c r="BL209" s="48">
        <v>20</v>
      </c>
    </row>
    <row r="210" spans="1:64" ht="15">
      <c r="A210" s="64" t="s">
        <v>264</v>
      </c>
      <c r="B210" s="64" t="s">
        <v>300</v>
      </c>
      <c r="C210" s="65" t="s">
        <v>3648</v>
      </c>
      <c r="D210" s="66">
        <v>3</v>
      </c>
      <c r="E210" s="67" t="s">
        <v>132</v>
      </c>
      <c r="F210" s="68">
        <v>35</v>
      </c>
      <c r="G210" s="65"/>
      <c r="H210" s="69"/>
      <c r="I210" s="70"/>
      <c r="J210" s="70"/>
      <c r="K210" s="34" t="s">
        <v>65</v>
      </c>
      <c r="L210" s="77">
        <v>210</v>
      </c>
      <c r="M210" s="77"/>
      <c r="N210" s="72"/>
      <c r="O210" s="79" t="s">
        <v>427</v>
      </c>
      <c r="P210" s="81">
        <v>43751.2530787037</v>
      </c>
      <c r="Q210" s="79" t="s">
        <v>470</v>
      </c>
      <c r="R210" s="79"/>
      <c r="S210" s="79"/>
      <c r="T210" s="79"/>
      <c r="U210" s="79"/>
      <c r="V210" s="83" t="s">
        <v>718</v>
      </c>
      <c r="W210" s="81">
        <v>43751.2530787037</v>
      </c>
      <c r="X210" s="83" t="s">
        <v>824</v>
      </c>
      <c r="Y210" s="79"/>
      <c r="Z210" s="79"/>
      <c r="AA210" s="85" t="s">
        <v>981</v>
      </c>
      <c r="AB210" s="79"/>
      <c r="AC210" s="79" t="b">
        <v>0</v>
      </c>
      <c r="AD210" s="79">
        <v>0</v>
      </c>
      <c r="AE210" s="85" t="s">
        <v>1091</v>
      </c>
      <c r="AF210" s="79" t="b">
        <v>0</v>
      </c>
      <c r="AG210" s="79" t="s">
        <v>1106</v>
      </c>
      <c r="AH210" s="79"/>
      <c r="AI210" s="85" t="s">
        <v>1091</v>
      </c>
      <c r="AJ210" s="79" t="b">
        <v>0</v>
      </c>
      <c r="AK210" s="79">
        <v>2</v>
      </c>
      <c r="AL210" s="85" t="s">
        <v>1039</v>
      </c>
      <c r="AM210" s="79" t="s">
        <v>1124</v>
      </c>
      <c r="AN210" s="79" t="b">
        <v>0</v>
      </c>
      <c r="AO210" s="85" t="s">
        <v>1039</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265</v>
      </c>
      <c r="B211" s="64" t="s">
        <v>406</v>
      </c>
      <c r="C211" s="65" t="s">
        <v>3648</v>
      </c>
      <c r="D211" s="66">
        <v>3</v>
      </c>
      <c r="E211" s="67" t="s">
        <v>132</v>
      </c>
      <c r="F211" s="68">
        <v>35</v>
      </c>
      <c r="G211" s="65"/>
      <c r="H211" s="69"/>
      <c r="I211" s="70"/>
      <c r="J211" s="70"/>
      <c r="K211" s="34" t="s">
        <v>65</v>
      </c>
      <c r="L211" s="77">
        <v>211</v>
      </c>
      <c r="M211" s="77"/>
      <c r="N211" s="72"/>
      <c r="O211" s="79" t="s">
        <v>428</v>
      </c>
      <c r="P211" s="81">
        <v>43752.74680555556</v>
      </c>
      <c r="Q211" s="79" t="s">
        <v>471</v>
      </c>
      <c r="R211" s="79"/>
      <c r="S211" s="79"/>
      <c r="T211" s="79"/>
      <c r="U211" s="79"/>
      <c r="V211" s="83" t="s">
        <v>719</v>
      </c>
      <c r="W211" s="81">
        <v>43752.74680555556</v>
      </c>
      <c r="X211" s="83" t="s">
        <v>825</v>
      </c>
      <c r="Y211" s="79"/>
      <c r="Z211" s="79"/>
      <c r="AA211" s="85" t="s">
        <v>982</v>
      </c>
      <c r="AB211" s="85" t="s">
        <v>1084</v>
      </c>
      <c r="AC211" s="79" t="b">
        <v>0</v>
      </c>
      <c r="AD211" s="79">
        <v>0</v>
      </c>
      <c r="AE211" s="85" t="s">
        <v>1098</v>
      </c>
      <c r="AF211" s="79" t="b">
        <v>0</v>
      </c>
      <c r="AG211" s="79" t="s">
        <v>1106</v>
      </c>
      <c r="AH211" s="79"/>
      <c r="AI211" s="85" t="s">
        <v>1091</v>
      </c>
      <c r="AJ211" s="79" t="b">
        <v>0</v>
      </c>
      <c r="AK211" s="79">
        <v>0</v>
      </c>
      <c r="AL211" s="85" t="s">
        <v>1091</v>
      </c>
      <c r="AM211" s="79" t="s">
        <v>1113</v>
      </c>
      <c r="AN211" s="79" t="b">
        <v>0</v>
      </c>
      <c r="AO211" s="85" t="s">
        <v>1084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1</v>
      </c>
      <c r="BE211" s="49">
        <v>7.142857142857143</v>
      </c>
      <c r="BF211" s="48">
        <v>0</v>
      </c>
      <c r="BG211" s="49">
        <v>0</v>
      </c>
      <c r="BH211" s="48">
        <v>0</v>
      </c>
      <c r="BI211" s="49">
        <v>0</v>
      </c>
      <c r="BJ211" s="48">
        <v>13</v>
      </c>
      <c r="BK211" s="49">
        <v>92.85714285714286</v>
      </c>
      <c r="BL211" s="48">
        <v>14</v>
      </c>
    </row>
    <row r="212" spans="1:64" ht="15">
      <c r="A212" s="64" t="s">
        <v>265</v>
      </c>
      <c r="B212" s="64" t="s">
        <v>300</v>
      </c>
      <c r="C212" s="65" t="s">
        <v>3648</v>
      </c>
      <c r="D212" s="66">
        <v>3</v>
      </c>
      <c r="E212" s="67" t="s">
        <v>132</v>
      </c>
      <c r="F212" s="68">
        <v>35</v>
      </c>
      <c r="G212" s="65"/>
      <c r="H212" s="69"/>
      <c r="I212" s="70"/>
      <c r="J212" s="70"/>
      <c r="K212" s="34" t="s">
        <v>65</v>
      </c>
      <c r="L212" s="77">
        <v>212</v>
      </c>
      <c r="M212" s="77"/>
      <c r="N212" s="72"/>
      <c r="O212" s="79" t="s">
        <v>427</v>
      </c>
      <c r="P212" s="81">
        <v>43752.74680555556</v>
      </c>
      <c r="Q212" s="79" t="s">
        <v>471</v>
      </c>
      <c r="R212" s="79"/>
      <c r="S212" s="79"/>
      <c r="T212" s="79"/>
      <c r="U212" s="79"/>
      <c r="V212" s="83" t="s">
        <v>719</v>
      </c>
      <c r="W212" s="81">
        <v>43752.74680555556</v>
      </c>
      <c r="X212" s="83" t="s">
        <v>825</v>
      </c>
      <c r="Y212" s="79"/>
      <c r="Z212" s="79"/>
      <c r="AA212" s="85" t="s">
        <v>982</v>
      </c>
      <c r="AB212" s="85" t="s">
        <v>1084</v>
      </c>
      <c r="AC212" s="79" t="b">
        <v>0</v>
      </c>
      <c r="AD212" s="79">
        <v>0</v>
      </c>
      <c r="AE212" s="85" t="s">
        <v>1098</v>
      </c>
      <c r="AF212" s="79" t="b">
        <v>0</v>
      </c>
      <c r="AG212" s="79" t="s">
        <v>1106</v>
      </c>
      <c r="AH212" s="79"/>
      <c r="AI212" s="85" t="s">
        <v>1091</v>
      </c>
      <c r="AJ212" s="79" t="b">
        <v>0</v>
      </c>
      <c r="AK212" s="79">
        <v>0</v>
      </c>
      <c r="AL212" s="85" t="s">
        <v>1091</v>
      </c>
      <c r="AM212" s="79" t="s">
        <v>1113</v>
      </c>
      <c r="AN212" s="79" t="b">
        <v>0</v>
      </c>
      <c r="AO212" s="85" t="s">
        <v>1084</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2</v>
      </c>
      <c r="BD212" s="48"/>
      <c r="BE212" s="49"/>
      <c r="BF212" s="48"/>
      <c r="BG212" s="49"/>
      <c r="BH212" s="48"/>
      <c r="BI212" s="49"/>
      <c r="BJ212" s="48"/>
      <c r="BK212" s="49"/>
      <c r="BL212" s="48"/>
    </row>
    <row r="213" spans="1:64" ht="15">
      <c r="A213" s="64" t="s">
        <v>265</v>
      </c>
      <c r="B213" s="64" t="s">
        <v>290</v>
      </c>
      <c r="C213" s="65" t="s">
        <v>3648</v>
      </c>
      <c r="D213" s="66">
        <v>3</v>
      </c>
      <c r="E213" s="67" t="s">
        <v>132</v>
      </c>
      <c r="F213" s="68">
        <v>35</v>
      </c>
      <c r="G213" s="65"/>
      <c r="H213" s="69"/>
      <c r="I213" s="70"/>
      <c r="J213" s="70"/>
      <c r="K213" s="34" t="s">
        <v>65</v>
      </c>
      <c r="L213" s="77">
        <v>213</v>
      </c>
      <c r="M213" s="77"/>
      <c r="N213" s="72"/>
      <c r="O213" s="79" t="s">
        <v>427</v>
      </c>
      <c r="P213" s="81">
        <v>43752.74680555556</v>
      </c>
      <c r="Q213" s="79" t="s">
        <v>471</v>
      </c>
      <c r="R213" s="79"/>
      <c r="S213" s="79"/>
      <c r="T213" s="79"/>
      <c r="U213" s="79"/>
      <c r="V213" s="83" t="s">
        <v>719</v>
      </c>
      <c r="W213" s="81">
        <v>43752.74680555556</v>
      </c>
      <c r="X213" s="83" t="s">
        <v>825</v>
      </c>
      <c r="Y213" s="79"/>
      <c r="Z213" s="79"/>
      <c r="AA213" s="85" t="s">
        <v>982</v>
      </c>
      <c r="AB213" s="85" t="s">
        <v>1084</v>
      </c>
      <c r="AC213" s="79" t="b">
        <v>0</v>
      </c>
      <c r="AD213" s="79">
        <v>0</v>
      </c>
      <c r="AE213" s="85" t="s">
        <v>1098</v>
      </c>
      <c r="AF213" s="79" t="b">
        <v>0</v>
      </c>
      <c r="AG213" s="79" t="s">
        <v>1106</v>
      </c>
      <c r="AH213" s="79"/>
      <c r="AI213" s="85" t="s">
        <v>1091</v>
      </c>
      <c r="AJ213" s="79" t="b">
        <v>0</v>
      </c>
      <c r="AK213" s="79">
        <v>0</v>
      </c>
      <c r="AL213" s="85" t="s">
        <v>1091</v>
      </c>
      <c r="AM213" s="79" t="s">
        <v>1113</v>
      </c>
      <c r="AN213" s="79" t="b">
        <v>0</v>
      </c>
      <c r="AO213" s="85" t="s">
        <v>1084</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266</v>
      </c>
      <c r="B214" s="64" t="s">
        <v>266</v>
      </c>
      <c r="C214" s="65" t="s">
        <v>3649</v>
      </c>
      <c r="D214" s="66">
        <v>6.5</v>
      </c>
      <c r="E214" s="67" t="s">
        <v>136</v>
      </c>
      <c r="F214" s="68">
        <v>23.5</v>
      </c>
      <c r="G214" s="65"/>
      <c r="H214" s="69"/>
      <c r="I214" s="70"/>
      <c r="J214" s="70"/>
      <c r="K214" s="34" t="s">
        <v>65</v>
      </c>
      <c r="L214" s="77">
        <v>214</v>
      </c>
      <c r="M214" s="77"/>
      <c r="N214" s="72"/>
      <c r="O214" s="79" t="s">
        <v>176</v>
      </c>
      <c r="P214" s="81">
        <v>43751.83222222222</v>
      </c>
      <c r="Q214" s="79" t="s">
        <v>472</v>
      </c>
      <c r="R214" s="83" t="s">
        <v>556</v>
      </c>
      <c r="S214" s="79" t="s">
        <v>598</v>
      </c>
      <c r="T214" s="79" t="s">
        <v>632</v>
      </c>
      <c r="U214" s="79"/>
      <c r="V214" s="83" t="s">
        <v>720</v>
      </c>
      <c r="W214" s="81">
        <v>43751.83222222222</v>
      </c>
      <c r="X214" s="83" t="s">
        <v>826</v>
      </c>
      <c r="Y214" s="79"/>
      <c r="Z214" s="79"/>
      <c r="AA214" s="85" t="s">
        <v>983</v>
      </c>
      <c r="AB214" s="79"/>
      <c r="AC214" s="79" t="b">
        <v>0</v>
      </c>
      <c r="AD214" s="79">
        <v>0</v>
      </c>
      <c r="AE214" s="85" t="s">
        <v>1091</v>
      </c>
      <c r="AF214" s="79" t="b">
        <v>0</v>
      </c>
      <c r="AG214" s="79" t="s">
        <v>1108</v>
      </c>
      <c r="AH214" s="79"/>
      <c r="AI214" s="85" t="s">
        <v>1091</v>
      </c>
      <c r="AJ214" s="79" t="b">
        <v>0</v>
      </c>
      <c r="AK214" s="79">
        <v>0</v>
      </c>
      <c r="AL214" s="85" t="s">
        <v>1091</v>
      </c>
      <c r="AM214" s="79" t="s">
        <v>1112</v>
      </c>
      <c r="AN214" s="79" t="b">
        <v>0</v>
      </c>
      <c r="AO214" s="85" t="s">
        <v>983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7</v>
      </c>
      <c r="BC214" s="78" t="str">
        <f>REPLACE(INDEX(GroupVertices[Group],MATCH(Edges[[#This Row],[Vertex 2]],GroupVertices[Vertex],0)),1,1,"")</f>
        <v>7</v>
      </c>
      <c r="BD214" s="48">
        <v>0</v>
      </c>
      <c r="BE214" s="49">
        <v>0</v>
      </c>
      <c r="BF214" s="48">
        <v>0</v>
      </c>
      <c r="BG214" s="49">
        <v>0</v>
      </c>
      <c r="BH214" s="48">
        <v>0</v>
      </c>
      <c r="BI214" s="49">
        <v>0</v>
      </c>
      <c r="BJ214" s="48">
        <v>2</v>
      </c>
      <c r="BK214" s="49">
        <v>100</v>
      </c>
      <c r="BL214" s="48">
        <v>2</v>
      </c>
    </row>
    <row r="215" spans="1:64" ht="15">
      <c r="A215" s="64" t="s">
        <v>266</v>
      </c>
      <c r="B215" s="64" t="s">
        <v>266</v>
      </c>
      <c r="C215" s="65" t="s">
        <v>3649</v>
      </c>
      <c r="D215" s="66">
        <v>6.5</v>
      </c>
      <c r="E215" s="67" t="s">
        <v>136</v>
      </c>
      <c r="F215" s="68">
        <v>23.5</v>
      </c>
      <c r="G215" s="65"/>
      <c r="H215" s="69"/>
      <c r="I215" s="70"/>
      <c r="J215" s="70"/>
      <c r="K215" s="34" t="s">
        <v>65</v>
      </c>
      <c r="L215" s="77">
        <v>215</v>
      </c>
      <c r="M215" s="77"/>
      <c r="N215" s="72"/>
      <c r="O215" s="79" t="s">
        <v>176</v>
      </c>
      <c r="P215" s="81">
        <v>43752.815625</v>
      </c>
      <c r="Q215" s="79" t="s">
        <v>473</v>
      </c>
      <c r="R215" s="79"/>
      <c r="S215" s="79"/>
      <c r="T215" s="79" t="s">
        <v>633</v>
      </c>
      <c r="U215" s="83" t="s">
        <v>656</v>
      </c>
      <c r="V215" s="83" t="s">
        <v>656</v>
      </c>
      <c r="W215" s="81">
        <v>43752.815625</v>
      </c>
      <c r="X215" s="83" t="s">
        <v>827</v>
      </c>
      <c r="Y215" s="79"/>
      <c r="Z215" s="79"/>
      <c r="AA215" s="85" t="s">
        <v>984</v>
      </c>
      <c r="AB215" s="79"/>
      <c r="AC215" s="79" t="b">
        <v>0</v>
      </c>
      <c r="AD215" s="79">
        <v>0</v>
      </c>
      <c r="AE215" s="85" t="s">
        <v>1091</v>
      </c>
      <c r="AF215" s="79" t="b">
        <v>0</v>
      </c>
      <c r="AG215" s="79" t="s">
        <v>1108</v>
      </c>
      <c r="AH215" s="79"/>
      <c r="AI215" s="85" t="s">
        <v>1091</v>
      </c>
      <c r="AJ215" s="79" t="b">
        <v>0</v>
      </c>
      <c r="AK215" s="79">
        <v>0</v>
      </c>
      <c r="AL215" s="85" t="s">
        <v>1091</v>
      </c>
      <c r="AM215" s="79" t="s">
        <v>1112</v>
      </c>
      <c r="AN215" s="79" t="b">
        <v>0</v>
      </c>
      <c r="AO215" s="85" t="s">
        <v>984</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7</v>
      </c>
      <c r="BC215" s="78" t="str">
        <f>REPLACE(INDEX(GroupVertices[Group],MATCH(Edges[[#This Row],[Vertex 2]],GroupVertices[Vertex],0)),1,1,"")</f>
        <v>7</v>
      </c>
      <c r="BD215" s="48">
        <v>0</v>
      </c>
      <c r="BE215" s="49">
        <v>0</v>
      </c>
      <c r="BF215" s="48">
        <v>0</v>
      </c>
      <c r="BG215" s="49">
        <v>0</v>
      </c>
      <c r="BH215" s="48">
        <v>0</v>
      </c>
      <c r="BI215" s="49">
        <v>0</v>
      </c>
      <c r="BJ215" s="48">
        <v>3</v>
      </c>
      <c r="BK215" s="49">
        <v>100</v>
      </c>
      <c r="BL215" s="48">
        <v>3</v>
      </c>
    </row>
    <row r="216" spans="1:64" ht="15">
      <c r="A216" s="64" t="s">
        <v>267</v>
      </c>
      <c r="B216" s="64" t="s">
        <v>267</v>
      </c>
      <c r="C216" s="65" t="s">
        <v>3648</v>
      </c>
      <c r="D216" s="66">
        <v>3</v>
      </c>
      <c r="E216" s="67" t="s">
        <v>132</v>
      </c>
      <c r="F216" s="68">
        <v>35</v>
      </c>
      <c r="G216" s="65"/>
      <c r="H216" s="69"/>
      <c r="I216" s="70"/>
      <c r="J216" s="70"/>
      <c r="K216" s="34" t="s">
        <v>65</v>
      </c>
      <c r="L216" s="77">
        <v>216</v>
      </c>
      <c r="M216" s="77"/>
      <c r="N216" s="72"/>
      <c r="O216" s="79" t="s">
        <v>176</v>
      </c>
      <c r="P216" s="81">
        <v>43753.310115740744</v>
      </c>
      <c r="Q216" s="79" t="s">
        <v>474</v>
      </c>
      <c r="R216" s="83" t="s">
        <v>557</v>
      </c>
      <c r="S216" s="79" t="s">
        <v>599</v>
      </c>
      <c r="T216" s="79" t="s">
        <v>634</v>
      </c>
      <c r="U216" s="79"/>
      <c r="V216" s="83" t="s">
        <v>721</v>
      </c>
      <c r="W216" s="81">
        <v>43753.310115740744</v>
      </c>
      <c r="X216" s="83" t="s">
        <v>828</v>
      </c>
      <c r="Y216" s="79"/>
      <c r="Z216" s="79"/>
      <c r="AA216" s="85" t="s">
        <v>985</v>
      </c>
      <c r="AB216" s="79"/>
      <c r="AC216" s="79" t="b">
        <v>0</v>
      </c>
      <c r="AD216" s="79">
        <v>0</v>
      </c>
      <c r="AE216" s="85" t="s">
        <v>1091</v>
      </c>
      <c r="AF216" s="79" t="b">
        <v>0</v>
      </c>
      <c r="AG216" s="79" t="s">
        <v>1106</v>
      </c>
      <c r="AH216" s="79"/>
      <c r="AI216" s="85" t="s">
        <v>1091</v>
      </c>
      <c r="AJ216" s="79" t="b">
        <v>0</v>
      </c>
      <c r="AK216" s="79">
        <v>0</v>
      </c>
      <c r="AL216" s="85" t="s">
        <v>1091</v>
      </c>
      <c r="AM216" s="79" t="s">
        <v>1125</v>
      </c>
      <c r="AN216" s="79" t="b">
        <v>0</v>
      </c>
      <c r="AO216" s="85" t="s">
        <v>985</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7</v>
      </c>
      <c r="BC216" s="78" t="str">
        <f>REPLACE(INDEX(GroupVertices[Group],MATCH(Edges[[#This Row],[Vertex 2]],GroupVertices[Vertex],0)),1,1,"")</f>
        <v>7</v>
      </c>
      <c r="BD216" s="48">
        <v>0</v>
      </c>
      <c r="BE216" s="49">
        <v>0</v>
      </c>
      <c r="BF216" s="48">
        <v>0</v>
      </c>
      <c r="BG216" s="49">
        <v>0</v>
      </c>
      <c r="BH216" s="48">
        <v>0</v>
      </c>
      <c r="BI216" s="49">
        <v>0</v>
      </c>
      <c r="BJ216" s="48">
        <v>24</v>
      </c>
      <c r="BK216" s="49">
        <v>100</v>
      </c>
      <c r="BL216" s="48">
        <v>24</v>
      </c>
    </row>
    <row r="217" spans="1:64" ht="15">
      <c r="A217" s="64" t="s">
        <v>268</v>
      </c>
      <c r="B217" s="64" t="s">
        <v>277</v>
      </c>
      <c r="C217" s="65" t="s">
        <v>3648</v>
      </c>
      <c r="D217" s="66">
        <v>3</v>
      </c>
      <c r="E217" s="67" t="s">
        <v>132</v>
      </c>
      <c r="F217" s="68">
        <v>35</v>
      </c>
      <c r="G217" s="65"/>
      <c r="H217" s="69"/>
      <c r="I217" s="70"/>
      <c r="J217" s="70"/>
      <c r="K217" s="34" t="s">
        <v>65</v>
      </c>
      <c r="L217" s="77">
        <v>217</v>
      </c>
      <c r="M217" s="77"/>
      <c r="N217" s="72"/>
      <c r="O217" s="79" t="s">
        <v>427</v>
      </c>
      <c r="P217" s="81">
        <v>43753.462916666664</v>
      </c>
      <c r="Q217" s="79" t="s">
        <v>475</v>
      </c>
      <c r="R217" s="79"/>
      <c r="S217" s="79"/>
      <c r="T217" s="79"/>
      <c r="U217" s="79"/>
      <c r="V217" s="83" t="s">
        <v>722</v>
      </c>
      <c r="W217" s="81">
        <v>43753.462916666664</v>
      </c>
      <c r="X217" s="83" t="s">
        <v>829</v>
      </c>
      <c r="Y217" s="79"/>
      <c r="Z217" s="79"/>
      <c r="AA217" s="85" t="s">
        <v>986</v>
      </c>
      <c r="AB217" s="79"/>
      <c r="AC217" s="79" t="b">
        <v>0</v>
      </c>
      <c r="AD217" s="79">
        <v>0</v>
      </c>
      <c r="AE217" s="85" t="s">
        <v>1091</v>
      </c>
      <c r="AF217" s="79" t="b">
        <v>0</v>
      </c>
      <c r="AG217" s="79" t="s">
        <v>1106</v>
      </c>
      <c r="AH217" s="79"/>
      <c r="AI217" s="85" t="s">
        <v>1091</v>
      </c>
      <c r="AJ217" s="79" t="b">
        <v>0</v>
      </c>
      <c r="AK217" s="79">
        <v>8</v>
      </c>
      <c r="AL217" s="85" t="s">
        <v>999</v>
      </c>
      <c r="AM217" s="79" t="s">
        <v>1112</v>
      </c>
      <c r="AN217" s="79" t="b">
        <v>0</v>
      </c>
      <c r="AO217" s="85" t="s">
        <v>999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268</v>
      </c>
      <c r="B218" s="64" t="s">
        <v>275</v>
      </c>
      <c r="C218" s="65" t="s">
        <v>3648</v>
      </c>
      <c r="D218" s="66">
        <v>3</v>
      </c>
      <c r="E218" s="67" t="s">
        <v>132</v>
      </c>
      <c r="F218" s="68">
        <v>35</v>
      </c>
      <c r="G218" s="65"/>
      <c r="H218" s="69"/>
      <c r="I218" s="70"/>
      <c r="J218" s="70"/>
      <c r="K218" s="34" t="s">
        <v>65</v>
      </c>
      <c r="L218" s="77">
        <v>218</v>
      </c>
      <c r="M218" s="77"/>
      <c r="N218" s="72"/>
      <c r="O218" s="79" t="s">
        <v>427</v>
      </c>
      <c r="P218" s="81">
        <v>43753.462916666664</v>
      </c>
      <c r="Q218" s="79" t="s">
        <v>475</v>
      </c>
      <c r="R218" s="79"/>
      <c r="S218" s="79"/>
      <c r="T218" s="79"/>
      <c r="U218" s="79"/>
      <c r="V218" s="83" t="s">
        <v>722</v>
      </c>
      <c r="W218" s="81">
        <v>43753.462916666664</v>
      </c>
      <c r="X218" s="83" t="s">
        <v>829</v>
      </c>
      <c r="Y218" s="79"/>
      <c r="Z218" s="79"/>
      <c r="AA218" s="85" t="s">
        <v>986</v>
      </c>
      <c r="AB218" s="79"/>
      <c r="AC218" s="79" t="b">
        <v>0</v>
      </c>
      <c r="AD218" s="79">
        <v>0</v>
      </c>
      <c r="AE218" s="85" t="s">
        <v>1091</v>
      </c>
      <c r="AF218" s="79" t="b">
        <v>0</v>
      </c>
      <c r="AG218" s="79" t="s">
        <v>1106</v>
      </c>
      <c r="AH218" s="79"/>
      <c r="AI218" s="85" t="s">
        <v>1091</v>
      </c>
      <c r="AJ218" s="79" t="b">
        <v>0</v>
      </c>
      <c r="AK218" s="79">
        <v>8</v>
      </c>
      <c r="AL218" s="85" t="s">
        <v>999</v>
      </c>
      <c r="AM218" s="79" t="s">
        <v>1112</v>
      </c>
      <c r="AN218" s="79" t="b">
        <v>0</v>
      </c>
      <c r="AO218" s="85" t="s">
        <v>999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v>1</v>
      </c>
      <c r="BE218" s="49">
        <v>3.8461538461538463</v>
      </c>
      <c r="BF218" s="48">
        <v>1</v>
      </c>
      <c r="BG218" s="49">
        <v>3.8461538461538463</v>
      </c>
      <c r="BH218" s="48">
        <v>0</v>
      </c>
      <c r="BI218" s="49">
        <v>0</v>
      </c>
      <c r="BJ218" s="48">
        <v>24</v>
      </c>
      <c r="BK218" s="49">
        <v>92.3076923076923</v>
      </c>
      <c r="BL218" s="48">
        <v>26</v>
      </c>
    </row>
    <row r="219" spans="1:64" ht="15">
      <c r="A219" s="64" t="s">
        <v>269</v>
      </c>
      <c r="B219" s="64" t="s">
        <v>300</v>
      </c>
      <c r="C219" s="65" t="s">
        <v>3648</v>
      </c>
      <c r="D219" s="66">
        <v>3</v>
      </c>
      <c r="E219" s="67" t="s">
        <v>132</v>
      </c>
      <c r="F219" s="68">
        <v>35</v>
      </c>
      <c r="G219" s="65"/>
      <c r="H219" s="69"/>
      <c r="I219" s="70"/>
      <c r="J219" s="70"/>
      <c r="K219" s="34" t="s">
        <v>65</v>
      </c>
      <c r="L219" s="77">
        <v>219</v>
      </c>
      <c r="M219" s="77"/>
      <c r="N219" s="72"/>
      <c r="O219" s="79" t="s">
        <v>427</v>
      </c>
      <c r="P219" s="81">
        <v>43748.78344907407</v>
      </c>
      <c r="Q219" s="79" t="s">
        <v>462</v>
      </c>
      <c r="R219" s="79"/>
      <c r="S219" s="79"/>
      <c r="T219" s="79"/>
      <c r="U219" s="79"/>
      <c r="V219" s="83" t="s">
        <v>723</v>
      </c>
      <c r="W219" s="81">
        <v>43748.78344907407</v>
      </c>
      <c r="X219" s="83" t="s">
        <v>830</v>
      </c>
      <c r="Y219" s="79"/>
      <c r="Z219" s="79"/>
      <c r="AA219" s="85" t="s">
        <v>987</v>
      </c>
      <c r="AB219" s="79"/>
      <c r="AC219" s="79" t="b">
        <v>0</v>
      </c>
      <c r="AD219" s="79">
        <v>0</v>
      </c>
      <c r="AE219" s="85" t="s">
        <v>1091</v>
      </c>
      <c r="AF219" s="79" t="b">
        <v>0</v>
      </c>
      <c r="AG219" s="79" t="s">
        <v>1106</v>
      </c>
      <c r="AH219" s="79"/>
      <c r="AI219" s="85" t="s">
        <v>1091</v>
      </c>
      <c r="AJ219" s="79" t="b">
        <v>0</v>
      </c>
      <c r="AK219" s="79">
        <v>2</v>
      </c>
      <c r="AL219" s="85" t="s">
        <v>997</v>
      </c>
      <c r="AM219" s="79" t="s">
        <v>1112</v>
      </c>
      <c r="AN219" s="79" t="b">
        <v>0</v>
      </c>
      <c r="AO219" s="85" t="s">
        <v>997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2</v>
      </c>
      <c r="BD219" s="48"/>
      <c r="BE219" s="49"/>
      <c r="BF219" s="48"/>
      <c r="BG219" s="49"/>
      <c r="BH219" s="48"/>
      <c r="BI219" s="49"/>
      <c r="BJ219" s="48"/>
      <c r="BK219" s="49"/>
      <c r="BL219" s="48"/>
    </row>
    <row r="220" spans="1:64" ht="15">
      <c r="A220" s="64" t="s">
        <v>269</v>
      </c>
      <c r="B220" s="64" t="s">
        <v>277</v>
      </c>
      <c r="C220" s="65" t="s">
        <v>3649</v>
      </c>
      <c r="D220" s="66">
        <v>6.5</v>
      </c>
      <c r="E220" s="67" t="s">
        <v>136</v>
      </c>
      <c r="F220" s="68">
        <v>23.5</v>
      </c>
      <c r="G220" s="65"/>
      <c r="H220" s="69"/>
      <c r="I220" s="70"/>
      <c r="J220" s="70"/>
      <c r="K220" s="34" t="s">
        <v>65</v>
      </c>
      <c r="L220" s="77">
        <v>220</v>
      </c>
      <c r="M220" s="77"/>
      <c r="N220" s="72"/>
      <c r="O220" s="79" t="s">
        <v>427</v>
      </c>
      <c r="P220" s="81">
        <v>43748.78344907407</v>
      </c>
      <c r="Q220" s="79" t="s">
        <v>462</v>
      </c>
      <c r="R220" s="79"/>
      <c r="S220" s="79"/>
      <c r="T220" s="79"/>
      <c r="U220" s="79"/>
      <c r="V220" s="83" t="s">
        <v>723</v>
      </c>
      <c r="W220" s="81">
        <v>43748.78344907407</v>
      </c>
      <c r="X220" s="83" t="s">
        <v>830</v>
      </c>
      <c r="Y220" s="79"/>
      <c r="Z220" s="79"/>
      <c r="AA220" s="85" t="s">
        <v>987</v>
      </c>
      <c r="AB220" s="79"/>
      <c r="AC220" s="79" t="b">
        <v>0</v>
      </c>
      <c r="AD220" s="79">
        <v>0</v>
      </c>
      <c r="AE220" s="85" t="s">
        <v>1091</v>
      </c>
      <c r="AF220" s="79" t="b">
        <v>0</v>
      </c>
      <c r="AG220" s="79" t="s">
        <v>1106</v>
      </c>
      <c r="AH220" s="79"/>
      <c r="AI220" s="85" t="s">
        <v>1091</v>
      </c>
      <c r="AJ220" s="79" t="b">
        <v>0</v>
      </c>
      <c r="AK220" s="79">
        <v>2</v>
      </c>
      <c r="AL220" s="85" t="s">
        <v>997</v>
      </c>
      <c r="AM220" s="79" t="s">
        <v>1112</v>
      </c>
      <c r="AN220" s="79" t="b">
        <v>0</v>
      </c>
      <c r="AO220" s="85" t="s">
        <v>997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5</v>
      </c>
      <c r="BC220" s="78" t="str">
        <f>REPLACE(INDEX(GroupVertices[Group],MATCH(Edges[[#This Row],[Vertex 2]],GroupVertices[Vertex],0)),1,1,"")</f>
        <v>5</v>
      </c>
      <c r="BD220" s="48">
        <v>2</v>
      </c>
      <c r="BE220" s="49">
        <v>8.695652173913043</v>
      </c>
      <c r="BF220" s="48">
        <v>0</v>
      </c>
      <c r="BG220" s="49">
        <v>0</v>
      </c>
      <c r="BH220" s="48">
        <v>0</v>
      </c>
      <c r="BI220" s="49">
        <v>0</v>
      </c>
      <c r="BJ220" s="48">
        <v>21</v>
      </c>
      <c r="BK220" s="49">
        <v>91.30434782608695</v>
      </c>
      <c r="BL220" s="48">
        <v>23</v>
      </c>
    </row>
    <row r="221" spans="1:64" ht="15">
      <c r="A221" s="64" t="s">
        <v>269</v>
      </c>
      <c r="B221" s="64" t="s">
        <v>277</v>
      </c>
      <c r="C221" s="65" t="s">
        <v>3649</v>
      </c>
      <c r="D221" s="66">
        <v>6.5</v>
      </c>
      <c r="E221" s="67" t="s">
        <v>136</v>
      </c>
      <c r="F221" s="68">
        <v>23.5</v>
      </c>
      <c r="G221" s="65"/>
      <c r="H221" s="69"/>
      <c r="I221" s="70"/>
      <c r="J221" s="70"/>
      <c r="K221" s="34" t="s">
        <v>65</v>
      </c>
      <c r="L221" s="77">
        <v>221</v>
      </c>
      <c r="M221" s="77"/>
      <c r="N221" s="72"/>
      <c r="O221" s="79" t="s">
        <v>427</v>
      </c>
      <c r="P221" s="81">
        <v>43753.51648148148</v>
      </c>
      <c r="Q221" s="79" t="s">
        <v>475</v>
      </c>
      <c r="R221" s="79"/>
      <c r="S221" s="79"/>
      <c r="T221" s="79"/>
      <c r="U221" s="79"/>
      <c r="V221" s="83" t="s">
        <v>723</v>
      </c>
      <c r="W221" s="81">
        <v>43753.51648148148</v>
      </c>
      <c r="X221" s="83" t="s">
        <v>831</v>
      </c>
      <c r="Y221" s="79"/>
      <c r="Z221" s="79"/>
      <c r="AA221" s="85" t="s">
        <v>988</v>
      </c>
      <c r="AB221" s="79"/>
      <c r="AC221" s="79" t="b">
        <v>0</v>
      </c>
      <c r="AD221" s="79">
        <v>0</v>
      </c>
      <c r="AE221" s="85" t="s">
        <v>1091</v>
      </c>
      <c r="AF221" s="79" t="b">
        <v>0</v>
      </c>
      <c r="AG221" s="79" t="s">
        <v>1106</v>
      </c>
      <c r="AH221" s="79"/>
      <c r="AI221" s="85" t="s">
        <v>1091</v>
      </c>
      <c r="AJ221" s="79" t="b">
        <v>0</v>
      </c>
      <c r="AK221" s="79">
        <v>8</v>
      </c>
      <c r="AL221" s="85" t="s">
        <v>999</v>
      </c>
      <c r="AM221" s="79" t="s">
        <v>1112</v>
      </c>
      <c r="AN221" s="79" t="b">
        <v>0</v>
      </c>
      <c r="AO221" s="85" t="s">
        <v>999</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269</v>
      </c>
      <c r="B222" s="64" t="s">
        <v>275</v>
      </c>
      <c r="C222" s="65" t="s">
        <v>3648</v>
      </c>
      <c r="D222" s="66">
        <v>3</v>
      </c>
      <c r="E222" s="67" t="s">
        <v>132</v>
      </c>
      <c r="F222" s="68">
        <v>35</v>
      </c>
      <c r="G222" s="65"/>
      <c r="H222" s="69"/>
      <c r="I222" s="70"/>
      <c r="J222" s="70"/>
      <c r="K222" s="34" t="s">
        <v>65</v>
      </c>
      <c r="L222" s="77">
        <v>222</v>
      </c>
      <c r="M222" s="77"/>
      <c r="N222" s="72"/>
      <c r="O222" s="79" t="s">
        <v>427</v>
      </c>
      <c r="P222" s="81">
        <v>43753.51648148148</v>
      </c>
      <c r="Q222" s="79" t="s">
        <v>475</v>
      </c>
      <c r="R222" s="79"/>
      <c r="S222" s="79"/>
      <c r="T222" s="79"/>
      <c r="U222" s="79"/>
      <c r="V222" s="83" t="s">
        <v>723</v>
      </c>
      <c r="W222" s="81">
        <v>43753.51648148148</v>
      </c>
      <c r="X222" s="83" t="s">
        <v>831</v>
      </c>
      <c r="Y222" s="79"/>
      <c r="Z222" s="79"/>
      <c r="AA222" s="85" t="s">
        <v>988</v>
      </c>
      <c r="AB222" s="79"/>
      <c r="AC222" s="79" t="b">
        <v>0</v>
      </c>
      <c r="AD222" s="79">
        <v>0</v>
      </c>
      <c r="AE222" s="85" t="s">
        <v>1091</v>
      </c>
      <c r="AF222" s="79" t="b">
        <v>0</v>
      </c>
      <c r="AG222" s="79" t="s">
        <v>1106</v>
      </c>
      <c r="AH222" s="79"/>
      <c r="AI222" s="85" t="s">
        <v>1091</v>
      </c>
      <c r="AJ222" s="79" t="b">
        <v>0</v>
      </c>
      <c r="AK222" s="79">
        <v>8</v>
      </c>
      <c r="AL222" s="85" t="s">
        <v>999</v>
      </c>
      <c r="AM222" s="79" t="s">
        <v>1112</v>
      </c>
      <c r="AN222" s="79" t="b">
        <v>0</v>
      </c>
      <c r="AO222" s="85" t="s">
        <v>999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5</v>
      </c>
      <c r="BD222" s="48">
        <v>1</v>
      </c>
      <c r="BE222" s="49">
        <v>3.8461538461538463</v>
      </c>
      <c r="BF222" s="48">
        <v>1</v>
      </c>
      <c r="BG222" s="49">
        <v>3.8461538461538463</v>
      </c>
      <c r="BH222" s="48">
        <v>0</v>
      </c>
      <c r="BI222" s="49">
        <v>0</v>
      </c>
      <c r="BJ222" s="48">
        <v>24</v>
      </c>
      <c r="BK222" s="49">
        <v>92.3076923076923</v>
      </c>
      <c r="BL222" s="48">
        <v>26</v>
      </c>
    </row>
    <row r="223" spans="1:64" ht="15">
      <c r="A223" s="64" t="s">
        <v>270</v>
      </c>
      <c r="B223" s="64" t="s">
        <v>277</v>
      </c>
      <c r="C223" s="65" t="s">
        <v>3648</v>
      </c>
      <c r="D223" s="66">
        <v>3</v>
      </c>
      <c r="E223" s="67" t="s">
        <v>132</v>
      </c>
      <c r="F223" s="68">
        <v>35</v>
      </c>
      <c r="G223" s="65"/>
      <c r="H223" s="69"/>
      <c r="I223" s="70"/>
      <c r="J223" s="70"/>
      <c r="K223" s="34" t="s">
        <v>65</v>
      </c>
      <c r="L223" s="77">
        <v>223</v>
      </c>
      <c r="M223" s="77"/>
      <c r="N223" s="72"/>
      <c r="O223" s="79" t="s">
        <v>427</v>
      </c>
      <c r="P223" s="81">
        <v>43753.59939814815</v>
      </c>
      <c r="Q223" s="79" t="s">
        <v>475</v>
      </c>
      <c r="R223" s="79"/>
      <c r="S223" s="79"/>
      <c r="T223" s="79"/>
      <c r="U223" s="79"/>
      <c r="V223" s="83" t="s">
        <v>724</v>
      </c>
      <c r="W223" s="81">
        <v>43753.59939814815</v>
      </c>
      <c r="X223" s="83" t="s">
        <v>832</v>
      </c>
      <c r="Y223" s="79"/>
      <c r="Z223" s="79"/>
      <c r="AA223" s="85" t="s">
        <v>989</v>
      </c>
      <c r="AB223" s="79"/>
      <c r="AC223" s="79" t="b">
        <v>0</v>
      </c>
      <c r="AD223" s="79">
        <v>0</v>
      </c>
      <c r="AE223" s="85" t="s">
        <v>1091</v>
      </c>
      <c r="AF223" s="79" t="b">
        <v>0</v>
      </c>
      <c r="AG223" s="79" t="s">
        <v>1106</v>
      </c>
      <c r="AH223" s="79"/>
      <c r="AI223" s="85" t="s">
        <v>1091</v>
      </c>
      <c r="AJ223" s="79" t="b">
        <v>0</v>
      </c>
      <c r="AK223" s="79">
        <v>8</v>
      </c>
      <c r="AL223" s="85" t="s">
        <v>999</v>
      </c>
      <c r="AM223" s="79" t="s">
        <v>1111</v>
      </c>
      <c r="AN223" s="79" t="b">
        <v>0</v>
      </c>
      <c r="AO223" s="85" t="s">
        <v>999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270</v>
      </c>
      <c r="B224" s="64" t="s">
        <v>275</v>
      </c>
      <c r="C224" s="65" t="s">
        <v>3648</v>
      </c>
      <c r="D224" s="66">
        <v>3</v>
      </c>
      <c r="E224" s="67" t="s">
        <v>132</v>
      </c>
      <c r="F224" s="68">
        <v>35</v>
      </c>
      <c r="G224" s="65"/>
      <c r="H224" s="69"/>
      <c r="I224" s="70"/>
      <c r="J224" s="70"/>
      <c r="K224" s="34" t="s">
        <v>65</v>
      </c>
      <c r="L224" s="77">
        <v>224</v>
      </c>
      <c r="M224" s="77"/>
      <c r="N224" s="72"/>
      <c r="O224" s="79" t="s">
        <v>427</v>
      </c>
      <c r="P224" s="81">
        <v>43753.59939814815</v>
      </c>
      <c r="Q224" s="79" t="s">
        <v>475</v>
      </c>
      <c r="R224" s="79"/>
      <c r="S224" s="79"/>
      <c r="T224" s="79"/>
      <c r="U224" s="79"/>
      <c r="V224" s="83" t="s">
        <v>724</v>
      </c>
      <c r="W224" s="81">
        <v>43753.59939814815</v>
      </c>
      <c r="X224" s="83" t="s">
        <v>832</v>
      </c>
      <c r="Y224" s="79"/>
      <c r="Z224" s="79"/>
      <c r="AA224" s="85" t="s">
        <v>989</v>
      </c>
      <c r="AB224" s="79"/>
      <c r="AC224" s="79" t="b">
        <v>0</v>
      </c>
      <c r="AD224" s="79">
        <v>0</v>
      </c>
      <c r="AE224" s="85" t="s">
        <v>1091</v>
      </c>
      <c r="AF224" s="79" t="b">
        <v>0</v>
      </c>
      <c r="AG224" s="79" t="s">
        <v>1106</v>
      </c>
      <c r="AH224" s="79"/>
      <c r="AI224" s="85" t="s">
        <v>1091</v>
      </c>
      <c r="AJ224" s="79" t="b">
        <v>0</v>
      </c>
      <c r="AK224" s="79">
        <v>8</v>
      </c>
      <c r="AL224" s="85" t="s">
        <v>999</v>
      </c>
      <c r="AM224" s="79" t="s">
        <v>1111</v>
      </c>
      <c r="AN224" s="79" t="b">
        <v>0</v>
      </c>
      <c r="AO224" s="85" t="s">
        <v>999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1</v>
      </c>
      <c r="BE224" s="49">
        <v>3.8461538461538463</v>
      </c>
      <c r="BF224" s="48">
        <v>1</v>
      </c>
      <c r="BG224" s="49">
        <v>3.8461538461538463</v>
      </c>
      <c r="BH224" s="48">
        <v>0</v>
      </c>
      <c r="BI224" s="49">
        <v>0</v>
      </c>
      <c r="BJ224" s="48">
        <v>24</v>
      </c>
      <c r="BK224" s="49">
        <v>92.3076923076923</v>
      </c>
      <c r="BL224" s="48">
        <v>26</v>
      </c>
    </row>
    <row r="225" spans="1:64" ht="15">
      <c r="A225" s="64" t="s">
        <v>271</v>
      </c>
      <c r="B225" s="64" t="s">
        <v>277</v>
      </c>
      <c r="C225" s="65" t="s">
        <v>3648</v>
      </c>
      <c r="D225" s="66">
        <v>3</v>
      </c>
      <c r="E225" s="67" t="s">
        <v>132</v>
      </c>
      <c r="F225" s="68">
        <v>35</v>
      </c>
      <c r="G225" s="65"/>
      <c r="H225" s="69"/>
      <c r="I225" s="70"/>
      <c r="J225" s="70"/>
      <c r="K225" s="34" t="s">
        <v>65</v>
      </c>
      <c r="L225" s="77">
        <v>225</v>
      </c>
      <c r="M225" s="77"/>
      <c r="N225" s="72"/>
      <c r="O225" s="79" t="s">
        <v>427</v>
      </c>
      <c r="P225" s="81">
        <v>43753.616122685184</v>
      </c>
      <c r="Q225" s="79" t="s">
        <v>475</v>
      </c>
      <c r="R225" s="79"/>
      <c r="S225" s="79"/>
      <c r="T225" s="79"/>
      <c r="U225" s="79"/>
      <c r="V225" s="83" t="s">
        <v>725</v>
      </c>
      <c r="W225" s="81">
        <v>43753.616122685184</v>
      </c>
      <c r="X225" s="83" t="s">
        <v>833</v>
      </c>
      <c r="Y225" s="79"/>
      <c r="Z225" s="79"/>
      <c r="AA225" s="85" t="s">
        <v>990</v>
      </c>
      <c r="AB225" s="79"/>
      <c r="AC225" s="79" t="b">
        <v>0</v>
      </c>
      <c r="AD225" s="79">
        <v>0</v>
      </c>
      <c r="AE225" s="85" t="s">
        <v>1091</v>
      </c>
      <c r="AF225" s="79" t="b">
        <v>0</v>
      </c>
      <c r="AG225" s="79" t="s">
        <v>1106</v>
      </c>
      <c r="AH225" s="79"/>
      <c r="AI225" s="85" t="s">
        <v>1091</v>
      </c>
      <c r="AJ225" s="79" t="b">
        <v>0</v>
      </c>
      <c r="AK225" s="79">
        <v>8</v>
      </c>
      <c r="AL225" s="85" t="s">
        <v>999</v>
      </c>
      <c r="AM225" s="79" t="s">
        <v>1119</v>
      </c>
      <c r="AN225" s="79" t="b">
        <v>0</v>
      </c>
      <c r="AO225" s="85" t="s">
        <v>999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271</v>
      </c>
      <c r="B226" s="64" t="s">
        <v>275</v>
      </c>
      <c r="C226" s="65" t="s">
        <v>3648</v>
      </c>
      <c r="D226" s="66">
        <v>3</v>
      </c>
      <c r="E226" s="67" t="s">
        <v>132</v>
      </c>
      <c r="F226" s="68">
        <v>35</v>
      </c>
      <c r="G226" s="65"/>
      <c r="H226" s="69"/>
      <c r="I226" s="70"/>
      <c r="J226" s="70"/>
      <c r="K226" s="34" t="s">
        <v>65</v>
      </c>
      <c r="L226" s="77">
        <v>226</v>
      </c>
      <c r="M226" s="77"/>
      <c r="N226" s="72"/>
      <c r="O226" s="79" t="s">
        <v>427</v>
      </c>
      <c r="P226" s="81">
        <v>43753.616122685184</v>
      </c>
      <c r="Q226" s="79" t="s">
        <v>475</v>
      </c>
      <c r="R226" s="79"/>
      <c r="S226" s="79"/>
      <c r="T226" s="79"/>
      <c r="U226" s="79"/>
      <c r="V226" s="83" t="s">
        <v>725</v>
      </c>
      <c r="W226" s="81">
        <v>43753.616122685184</v>
      </c>
      <c r="X226" s="83" t="s">
        <v>833</v>
      </c>
      <c r="Y226" s="79"/>
      <c r="Z226" s="79"/>
      <c r="AA226" s="85" t="s">
        <v>990</v>
      </c>
      <c r="AB226" s="79"/>
      <c r="AC226" s="79" t="b">
        <v>0</v>
      </c>
      <c r="AD226" s="79">
        <v>0</v>
      </c>
      <c r="AE226" s="85" t="s">
        <v>1091</v>
      </c>
      <c r="AF226" s="79" t="b">
        <v>0</v>
      </c>
      <c r="AG226" s="79" t="s">
        <v>1106</v>
      </c>
      <c r="AH226" s="79"/>
      <c r="AI226" s="85" t="s">
        <v>1091</v>
      </c>
      <c r="AJ226" s="79" t="b">
        <v>0</v>
      </c>
      <c r="AK226" s="79">
        <v>8</v>
      </c>
      <c r="AL226" s="85" t="s">
        <v>999</v>
      </c>
      <c r="AM226" s="79" t="s">
        <v>1119</v>
      </c>
      <c r="AN226" s="79" t="b">
        <v>0</v>
      </c>
      <c r="AO226" s="85" t="s">
        <v>999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5</v>
      </c>
      <c r="BC226" s="78" t="str">
        <f>REPLACE(INDEX(GroupVertices[Group],MATCH(Edges[[#This Row],[Vertex 2]],GroupVertices[Vertex],0)),1,1,"")</f>
        <v>5</v>
      </c>
      <c r="BD226" s="48">
        <v>1</v>
      </c>
      <c r="BE226" s="49">
        <v>3.8461538461538463</v>
      </c>
      <c r="BF226" s="48">
        <v>1</v>
      </c>
      <c r="BG226" s="49">
        <v>3.8461538461538463</v>
      </c>
      <c r="BH226" s="48">
        <v>0</v>
      </c>
      <c r="BI226" s="49">
        <v>0</v>
      </c>
      <c r="BJ226" s="48">
        <v>24</v>
      </c>
      <c r="BK226" s="49">
        <v>92.3076923076923</v>
      </c>
      <c r="BL226" s="48">
        <v>26</v>
      </c>
    </row>
    <row r="227" spans="1:64" ht="15">
      <c r="A227" s="64" t="s">
        <v>272</v>
      </c>
      <c r="B227" s="64" t="s">
        <v>277</v>
      </c>
      <c r="C227" s="65" t="s">
        <v>3648</v>
      </c>
      <c r="D227" s="66">
        <v>3</v>
      </c>
      <c r="E227" s="67" t="s">
        <v>132</v>
      </c>
      <c r="F227" s="68">
        <v>35</v>
      </c>
      <c r="G227" s="65"/>
      <c r="H227" s="69"/>
      <c r="I227" s="70"/>
      <c r="J227" s="70"/>
      <c r="K227" s="34" t="s">
        <v>65</v>
      </c>
      <c r="L227" s="77">
        <v>227</v>
      </c>
      <c r="M227" s="77"/>
      <c r="N227" s="72"/>
      <c r="O227" s="79" t="s">
        <v>427</v>
      </c>
      <c r="P227" s="81">
        <v>43753.653958333336</v>
      </c>
      <c r="Q227" s="79" t="s">
        <v>475</v>
      </c>
      <c r="R227" s="79"/>
      <c r="S227" s="79"/>
      <c r="T227" s="79"/>
      <c r="U227" s="79"/>
      <c r="V227" s="83" t="s">
        <v>726</v>
      </c>
      <c r="W227" s="81">
        <v>43753.653958333336</v>
      </c>
      <c r="X227" s="83" t="s">
        <v>834</v>
      </c>
      <c r="Y227" s="79"/>
      <c r="Z227" s="79"/>
      <c r="AA227" s="85" t="s">
        <v>991</v>
      </c>
      <c r="AB227" s="79"/>
      <c r="AC227" s="79" t="b">
        <v>0</v>
      </c>
      <c r="AD227" s="79">
        <v>0</v>
      </c>
      <c r="AE227" s="85" t="s">
        <v>1091</v>
      </c>
      <c r="AF227" s="79" t="b">
        <v>0</v>
      </c>
      <c r="AG227" s="79" t="s">
        <v>1106</v>
      </c>
      <c r="AH227" s="79"/>
      <c r="AI227" s="85" t="s">
        <v>1091</v>
      </c>
      <c r="AJ227" s="79" t="b">
        <v>0</v>
      </c>
      <c r="AK227" s="79">
        <v>8</v>
      </c>
      <c r="AL227" s="85" t="s">
        <v>999</v>
      </c>
      <c r="AM227" s="79" t="s">
        <v>1112</v>
      </c>
      <c r="AN227" s="79" t="b">
        <v>0</v>
      </c>
      <c r="AO227" s="85" t="s">
        <v>999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272</v>
      </c>
      <c r="B228" s="64" t="s">
        <v>275</v>
      </c>
      <c r="C228" s="65" t="s">
        <v>3648</v>
      </c>
      <c r="D228" s="66">
        <v>3</v>
      </c>
      <c r="E228" s="67" t="s">
        <v>132</v>
      </c>
      <c r="F228" s="68">
        <v>35</v>
      </c>
      <c r="G228" s="65"/>
      <c r="H228" s="69"/>
      <c r="I228" s="70"/>
      <c r="J228" s="70"/>
      <c r="K228" s="34" t="s">
        <v>65</v>
      </c>
      <c r="L228" s="77">
        <v>228</v>
      </c>
      <c r="M228" s="77"/>
      <c r="N228" s="72"/>
      <c r="O228" s="79" t="s">
        <v>427</v>
      </c>
      <c r="P228" s="81">
        <v>43753.653958333336</v>
      </c>
      <c r="Q228" s="79" t="s">
        <v>475</v>
      </c>
      <c r="R228" s="79"/>
      <c r="S228" s="79"/>
      <c r="T228" s="79"/>
      <c r="U228" s="79"/>
      <c r="V228" s="83" t="s">
        <v>726</v>
      </c>
      <c r="W228" s="81">
        <v>43753.653958333336</v>
      </c>
      <c r="X228" s="83" t="s">
        <v>834</v>
      </c>
      <c r="Y228" s="79"/>
      <c r="Z228" s="79"/>
      <c r="AA228" s="85" t="s">
        <v>991</v>
      </c>
      <c r="AB228" s="79"/>
      <c r="AC228" s="79" t="b">
        <v>0</v>
      </c>
      <c r="AD228" s="79">
        <v>0</v>
      </c>
      <c r="AE228" s="85" t="s">
        <v>1091</v>
      </c>
      <c r="AF228" s="79" t="b">
        <v>0</v>
      </c>
      <c r="AG228" s="79" t="s">
        <v>1106</v>
      </c>
      <c r="AH228" s="79"/>
      <c r="AI228" s="85" t="s">
        <v>1091</v>
      </c>
      <c r="AJ228" s="79" t="b">
        <v>0</v>
      </c>
      <c r="AK228" s="79">
        <v>8</v>
      </c>
      <c r="AL228" s="85" t="s">
        <v>999</v>
      </c>
      <c r="AM228" s="79" t="s">
        <v>1112</v>
      </c>
      <c r="AN228" s="79" t="b">
        <v>0</v>
      </c>
      <c r="AO228" s="85" t="s">
        <v>999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5</v>
      </c>
      <c r="BC228" s="78" t="str">
        <f>REPLACE(INDEX(GroupVertices[Group],MATCH(Edges[[#This Row],[Vertex 2]],GroupVertices[Vertex],0)),1,1,"")</f>
        <v>5</v>
      </c>
      <c r="BD228" s="48">
        <v>1</v>
      </c>
      <c r="BE228" s="49">
        <v>3.8461538461538463</v>
      </c>
      <c r="BF228" s="48">
        <v>1</v>
      </c>
      <c r="BG228" s="49">
        <v>3.8461538461538463</v>
      </c>
      <c r="BH228" s="48">
        <v>0</v>
      </c>
      <c r="BI228" s="49">
        <v>0</v>
      </c>
      <c r="BJ228" s="48">
        <v>24</v>
      </c>
      <c r="BK228" s="49">
        <v>92.3076923076923</v>
      </c>
      <c r="BL228" s="48">
        <v>26</v>
      </c>
    </row>
    <row r="229" spans="1:64" ht="15">
      <c r="A229" s="64" t="s">
        <v>273</v>
      </c>
      <c r="B229" s="64" t="s">
        <v>407</v>
      </c>
      <c r="C229" s="65" t="s">
        <v>3648</v>
      </c>
      <c r="D229" s="66">
        <v>3</v>
      </c>
      <c r="E229" s="67" t="s">
        <v>132</v>
      </c>
      <c r="F229" s="68">
        <v>35</v>
      </c>
      <c r="G229" s="65"/>
      <c r="H229" s="69"/>
      <c r="I229" s="70"/>
      <c r="J229" s="70"/>
      <c r="K229" s="34" t="s">
        <v>65</v>
      </c>
      <c r="L229" s="77">
        <v>229</v>
      </c>
      <c r="M229" s="77"/>
      <c r="N229" s="72"/>
      <c r="O229" s="79" t="s">
        <v>427</v>
      </c>
      <c r="P229" s="81">
        <v>43753.65650462963</v>
      </c>
      <c r="Q229" s="79" t="s">
        <v>476</v>
      </c>
      <c r="R229" s="79" t="s">
        <v>558</v>
      </c>
      <c r="S229" s="79" t="s">
        <v>600</v>
      </c>
      <c r="T229" s="79"/>
      <c r="U229" s="79"/>
      <c r="V229" s="83" t="s">
        <v>727</v>
      </c>
      <c r="W229" s="81">
        <v>43753.65650462963</v>
      </c>
      <c r="X229" s="83" t="s">
        <v>835</v>
      </c>
      <c r="Y229" s="79"/>
      <c r="Z229" s="79"/>
      <c r="AA229" s="85" t="s">
        <v>992</v>
      </c>
      <c r="AB229" s="85" t="s">
        <v>1085</v>
      </c>
      <c r="AC229" s="79" t="b">
        <v>0</v>
      </c>
      <c r="AD229" s="79">
        <v>1</v>
      </c>
      <c r="AE229" s="85" t="s">
        <v>1099</v>
      </c>
      <c r="AF229" s="79" t="b">
        <v>0</v>
      </c>
      <c r="AG229" s="79" t="s">
        <v>1106</v>
      </c>
      <c r="AH229" s="79"/>
      <c r="AI229" s="85" t="s">
        <v>1091</v>
      </c>
      <c r="AJ229" s="79" t="b">
        <v>0</v>
      </c>
      <c r="AK229" s="79">
        <v>0</v>
      </c>
      <c r="AL229" s="85" t="s">
        <v>1091</v>
      </c>
      <c r="AM229" s="79" t="s">
        <v>1113</v>
      </c>
      <c r="AN229" s="79" t="b">
        <v>0</v>
      </c>
      <c r="AO229" s="85" t="s">
        <v>1085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273</v>
      </c>
      <c r="B230" s="64" t="s">
        <v>408</v>
      </c>
      <c r="C230" s="65" t="s">
        <v>3648</v>
      </c>
      <c r="D230" s="66">
        <v>3</v>
      </c>
      <c r="E230" s="67" t="s">
        <v>132</v>
      </c>
      <c r="F230" s="68">
        <v>35</v>
      </c>
      <c r="G230" s="65"/>
      <c r="H230" s="69"/>
      <c r="I230" s="70"/>
      <c r="J230" s="70"/>
      <c r="K230" s="34" t="s">
        <v>65</v>
      </c>
      <c r="L230" s="77">
        <v>230</v>
      </c>
      <c r="M230" s="77"/>
      <c r="N230" s="72"/>
      <c r="O230" s="79" t="s">
        <v>427</v>
      </c>
      <c r="P230" s="81">
        <v>43753.65650462963</v>
      </c>
      <c r="Q230" s="79" t="s">
        <v>476</v>
      </c>
      <c r="R230" s="79" t="s">
        <v>558</v>
      </c>
      <c r="S230" s="79" t="s">
        <v>600</v>
      </c>
      <c r="T230" s="79"/>
      <c r="U230" s="79"/>
      <c r="V230" s="83" t="s">
        <v>727</v>
      </c>
      <c r="W230" s="81">
        <v>43753.65650462963</v>
      </c>
      <c r="X230" s="83" t="s">
        <v>835</v>
      </c>
      <c r="Y230" s="79"/>
      <c r="Z230" s="79"/>
      <c r="AA230" s="85" t="s">
        <v>992</v>
      </c>
      <c r="AB230" s="85" t="s">
        <v>1085</v>
      </c>
      <c r="AC230" s="79" t="b">
        <v>0</v>
      </c>
      <c r="AD230" s="79">
        <v>1</v>
      </c>
      <c r="AE230" s="85" t="s">
        <v>1099</v>
      </c>
      <c r="AF230" s="79" t="b">
        <v>0</v>
      </c>
      <c r="AG230" s="79" t="s">
        <v>1106</v>
      </c>
      <c r="AH230" s="79"/>
      <c r="AI230" s="85" t="s">
        <v>1091</v>
      </c>
      <c r="AJ230" s="79" t="b">
        <v>0</v>
      </c>
      <c r="AK230" s="79">
        <v>0</v>
      </c>
      <c r="AL230" s="85" t="s">
        <v>1091</v>
      </c>
      <c r="AM230" s="79" t="s">
        <v>1113</v>
      </c>
      <c r="AN230" s="79" t="b">
        <v>0</v>
      </c>
      <c r="AO230" s="85" t="s">
        <v>1085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273</v>
      </c>
      <c r="B231" s="64" t="s">
        <v>409</v>
      </c>
      <c r="C231" s="65" t="s">
        <v>3648</v>
      </c>
      <c r="D231" s="66">
        <v>3</v>
      </c>
      <c r="E231" s="67" t="s">
        <v>132</v>
      </c>
      <c r="F231" s="68">
        <v>35</v>
      </c>
      <c r="G231" s="65"/>
      <c r="H231" s="69"/>
      <c r="I231" s="70"/>
      <c r="J231" s="70"/>
      <c r="K231" s="34" t="s">
        <v>65</v>
      </c>
      <c r="L231" s="77">
        <v>231</v>
      </c>
      <c r="M231" s="77"/>
      <c r="N231" s="72"/>
      <c r="O231" s="79" t="s">
        <v>427</v>
      </c>
      <c r="P231" s="81">
        <v>43753.65650462963</v>
      </c>
      <c r="Q231" s="79" t="s">
        <v>476</v>
      </c>
      <c r="R231" s="79" t="s">
        <v>558</v>
      </c>
      <c r="S231" s="79" t="s">
        <v>600</v>
      </c>
      <c r="T231" s="79"/>
      <c r="U231" s="79"/>
      <c r="V231" s="83" t="s">
        <v>727</v>
      </c>
      <c r="W231" s="81">
        <v>43753.65650462963</v>
      </c>
      <c r="X231" s="83" t="s">
        <v>835</v>
      </c>
      <c r="Y231" s="79"/>
      <c r="Z231" s="79"/>
      <c r="AA231" s="85" t="s">
        <v>992</v>
      </c>
      <c r="AB231" s="85" t="s">
        <v>1085</v>
      </c>
      <c r="AC231" s="79" t="b">
        <v>0</v>
      </c>
      <c r="AD231" s="79">
        <v>1</v>
      </c>
      <c r="AE231" s="85" t="s">
        <v>1099</v>
      </c>
      <c r="AF231" s="79" t="b">
        <v>0</v>
      </c>
      <c r="AG231" s="79" t="s">
        <v>1106</v>
      </c>
      <c r="AH231" s="79"/>
      <c r="AI231" s="85" t="s">
        <v>1091</v>
      </c>
      <c r="AJ231" s="79" t="b">
        <v>0</v>
      </c>
      <c r="AK231" s="79">
        <v>0</v>
      </c>
      <c r="AL231" s="85" t="s">
        <v>1091</v>
      </c>
      <c r="AM231" s="79" t="s">
        <v>1113</v>
      </c>
      <c r="AN231" s="79" t="b">
        <v>0</v>
      </c>
      <c r="AO231" s="85" t="s">
        <v>1085</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5</v>
      </c>
      <c r="BC231" s="78" t="str">
        <f>REPLACE(INDEX(GroupVertices[Group],MATCH(Edges[[#This Row],[Vertex 2]],GroupVertices[Vertex],0)),1,1,"")</f>
        <v>5</v>
      </c>
      <c r="BD231" s="48">
        <v>0</v>
      </c>
      <c r="BE231" s="49">
        <v>0</v>
      </c>
      <c r="BF231" s="48">
        <v>0</v>
      </c>
      <c r="BG231" s="49">
        <v>0</v>
      </c>
      <c r="BH231" s="48">
        <v>0</v>
      </c>
      <c r="BI231" s="49">
        <v>0</v>
      </c>
      <c r="BJ231" s="48">
        <v>11</v>
      </c>
      <c r="BK231" s="49">
        <v>100</v>
      </c>
      <c r="BL231" s="48">
        <v>11</v>
      </c>
    </row>
    <row r="232" spans="1:64" ht="15">
      <c r="A232" s="64" t="s">
        <v>273</v>
      </c>
      <c r="B232" s="64" t="s">
        <v>300</v>
      </c>
      <c r="C232" s="65" t="s">
        <v>3649</v>
      </c>
      <c r="D232" s="66">
        <v>6.5</v>
      </c>
      <c r="E232" s="67" t="s">
        <v>136</v>
      </c>
      <c r="F232" s="68">
        <v>23.5</v>
      </c>
      <c r="G232" s="65"/>
      <c r="H232" s="69"/>
      <c r="I232" s="70"/>
      <c r="J232" s="70"/>
      <c r="K232" s="34" t="s">
        <v>65</v>
      </c>
      <c r="L232" s="77">
        <v>232</v>
      </c>
      <c r="M232" s="77"/>
      <c r="N232" s="72"/>
      <c r="O232" s="79" t="s">
        <v>427</v>
      </c>
      <c r="P232" s="81">
        <v>43748.87094907407</v>
      </c>
      <c r="Q232" s="79" t="s">
        <v>462</v>
      </c>
      <c r="R232" s="79"/>
      <c r="S232" s="79"/>
      <c r="T232" s="79"/>
      <c r="U232" s="79"/>
      <c r="V232" s="83" t="s">
        <v>727</v>
      </c>
      <c r="W232" s="81">
        <v>43748.87094907407</v>
      </c>
      <c r="X232" s="83" t="s">
        <v>836</v>
      </c>
      <c r="Y232" s="79"/>
      <c r="Z232" s="79"/>
      <c r="AA232" s="85" t="s">
        <v>993</v>
      </c>
      <c r="AB232" s="79"/>
      <c r="AC232" s="79" t="b">
        <v>0</v>
      </c>
      <c r="AD232" s="79">
        <v>0</v>
      </c>
      <c r="AE232" s="85" t="s">
        <v>1091</v>
      </c>
      <c r="AF232" s="79" t="b">
        <v>0</v>
      </c>
      <c r="AG232" s="79" t="s">
        <v>1106</v>
      </c>
      <c r="AH232" s="79"/>
      <c r="AI232" s="85" t="s">
        <v>1091</v>
      </c>
      <c r="AJ232" s="79" t="b">
        <v>0</v>
      </c>
      <c r="AK232" s="79">
        <v>2</v>
      </c>
      <c r="AL232" s="85" t="s">
        <v>997</v>
      </c>
      <c r="AM232" s="79" t="s">
        <v>1115</v>
      </c>
      <c r="AN232" s="79" t="b">
        <v>0</v>
      </c>
      <c r="AO232" s="85" t="s">
        <v>997</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5</v>
      </c>
      <c r="BC232" s="78" t="str">
        <f>REPLACE(INDEX(GroupVertices[Group],MATCH(Edges[[#This Row],[Vertex 2]],GroupVertices[Vertex],0)),1,1,"")</f>
        <v>2</v>
      </c>
      <c r="BD232" s="48"/>
      <c r="BE232" s="49"/>
      <c r="BF232" s="48"/>
      <c r="BG232" s="49"/>
      <c r="BH232" s="48"/>
      <c r="BI232" s="49"/>
      <c r="BJ232" s="48"/>
      <c r="BK232" s="49"/>
      <c r="BL232" s="48"/>
    </row>
    <row r="233" spans="1:64" ht="15">
      <c r="A233" s="64" t="s">
        <v>273</v>
      </c>
      <c r="B233" s="64" t="s">
        <v>277</v>
      </c>
      <c r="C233" s="65" t="s">
        <v>3648</v>
      </c>
      <c r="D233" s="66">
        <v>3</v>
      </c>
      <c r="E233" s="67" t="s">
        <v>132</v>
      </c>
      <c r="F233" s="68">
        <v>35</v>
      </c>
      <c r="G233" s="65"/>
      <c r="H233" s="69"/>
      <c r="I233" s="70"/>
      <c r="J233" s="70"/>
      <c r="K233" s="34" t="s">
        <v>65</v>
      </c>
      <c r="L233" s="77">
        <v>233</v>
      </c>
      <c r="M233" s="77"/>
      <c r="N233" s="72"/>
      <c r="O233" s="79" t="s">
        <v>427</v>
      </c>
      <c r="P233" s="81">
        <v>43748.87094907407</v>
      </c>
      <c r="Q233" s="79" t="s">
        <v>462</v>
      </c>
      <c r="R233" s="79"/>
      <c r="S233" s="79"/>
      <c r="T233" s="79"/>
      <c r="U233" s="79"/>
      <c r="V233" s="83" t="s">
        <v>727</v>
      </c>
      <c r="W233" s="81">
        <v>43748.87094907407</v>
      </c>
      <c r="X233" s="83" t="s">
        <v>836</v>
      </c>
      <c r="Y233" s="79"/>
      <c r="Z233" s="79"/>
      <c r="AA233" s="85" t="s">
        <v>993</v>
      </c>
      <c r="AB233" s="79"/>
      <c r="AC233" s="79" t="b">
        <v>0</v>
      </c>
      <c r="AD233" s="79">
        <v>0</v>
      </c>
      <c r="AE233" s="85" t="s">
        <v>1091</v>
      </c>
      <c r="AF233" s="79" t="b">
        <v>0</v>
      </c>
      <c r="AG233" s="79" t="s">
        <v>1106</v>
      </c>
      <c r="AH233" s="79"/>
      <c r="AI233" s="85" t="s">
        <v>1091</v>
      </c>
      <c r="AJ233" s="79" t="b">
        <v>0</v>
      </c>
      <c r="AK233" s="79">
        <v>2</v>
      </c>
      <c r="AL233" s="85" t="s">
        <v>997</v>
      </c>
      <c r="AM233" s="79" t="s">
        <v>1115</v>
      </c>
      <c r="AN233" s="79" t="b">
        <v>0</v>
      </c>
      <c r="AO233" s="85" t="s">
        <v>997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v>2</v>
      </c>
      <c r="BE233" s="49">
        <v>8.695652173913043</v>
      </c>
      <c r="BF233" s="48">
        <v>0</v>
      </c>
      <c r="BG233" s="49">
        <v>0</v>
      </c>
      <c r="BH233" s="48">
        <v>0</v>
      </c>
      <c r="BI233" s="49">
        <v>0</v>
      </c>
      <c r="BJ233" s="48">
        <v>21</v>
      </c>
      <c r="BK233" s="49">
        <v>91.30434782608695</v>
      </c>
      <c r="BL233" s="48">
        <v>23</v>
      </c>
    </row>
    <row r="234" spans="1:64" ht="15">
      <c r="A234" s="64" t="s">
        <v>273</v>
      </c>
      <c r="B234" s="64" t="s">
        <v>300</v>
      </c>
      <c r="C234" s="65" t="s">
        <v>3649</v>
      </c>
      <c r="D234" s="66">
        <v>6.5</v>
      </c>
      <c r="E234" s="67" t="s">
        <v>136</v>
      </c>
      <c r="F234" s="68">
        <v>23.5</v>
      </c>
      <c r="G234" s="65"/>
      <c r="H234" s="69"/>
      <c r="I234" s="70"/>
      <c r="J234" s="70"/>
      <c r="K234" s="34" t="s">
        <v>65</v>
      </c>
      <c r="L234" s="77">
        <v>234</v>
      </c>
      <c r="M234" s="77"/>
      <c r="N234" s="72"/>
      <c r="O234" s="79" t="s">
        <v>427</v>
      </c>
      <c r="P234" s="81">
        <v>43753.65650462963</v>
      </c>
      <c r="Q234" s="79" t="s">
        <v>476</v>
      </c>
      <c r="R234" s="79" t="s">
        <v>558</v>
      </c>
      <c r="S234" s="79" t="s">
        <v>600</v>
      </c>
      <c r="T234" s="79"/>
      <c r="U234" s="79"/>
      <c r="V234" s="83" t="s">
        <v>727</v>
      </c>
      <c r="W234" s="81">
        <v>43753.65650462963</v>
      </c>
      <c r="X234" s="83" t="s">
        <v>835</v>
      </c>
      <c r="Y234" s="79"/>
      <c r="Z234" s="79"/>
      <c r="AA234" s="85" t="s">
        <v>992</v>
      </c>
      <c r="AB234" s="85" t="s">
        <v>1085</v>
      </c>
      <c r="AC234" s="79" t="b">
        <v>0</v>
      </c>
      <c r="AD234" s="79">
        <v>1</v>
      </c>
      <c r="AE234" s="85" t="s">
        <v>1099</v>
      </c>
      <c r="AF234" s="79" t="b">
        <v>0</v>
      </c>
      <c r="AG234" s="79" t="s">
        <v>1106</v>
      </c>
      <c r="AH234" s="79"/>
      <c r="AI234" s="85" t="s">
        <v>1091</v>
      </c>
      <c r="AJ234" s="79" t="b">
        <v>0</v>
      </c>
      <c r="AK234" s="79">
        <v>0</v>
      </c>
      <c r="AL234" s="85" t="s">
        <v>1091</v>
      </c>
      <c r="AM234" s="79" t="s">
        <v>1113</v>
      </c>
      <c r="AN234" s="79" t="b">
        <v>0</v>
      </c>
      <c r="AO234" s="85" t="s">
        <v>1085</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5</v>
      </c>
      <c r="BC234" s="78" t="str">
        <f>REPLACE(INDEX(GroupVertices[Group],MATCH(Edges[[#This Row],[Vertex 2]],GroupVertices[Vertex],0)),1,1,"")</f>
        <v>2</v>
      </c>
      <c r="BD234" s="48"/>
      <c r="BE234" s="49"/>
      <c r="BF234" s="48"/>
      <c r="BG234" s="49"/>
      <c r="BH234" s="48"/>
      <c r="BI234" s="49"/>
      <c r="BJ234" s="48"/>
      <c r="BK234" s="49"/>
      <c r="BL234" s="48"/>
    </row>
    <row r="235" spans="1:64" ht="15">
      <c r="A235" s="64" t="s">
        <v>274</v>
      </c>
      <c r="B235" s="64" t="s">
        <v>300</v>
      </c>
      <c r="C235" s="65" t="s">
        <v>3648</v>
      </c>
      <c r="D235" s="66">
        <v>3</v>
      </c>
      <c r="E235" s="67" t="s">
        <v>132</v>
      </c>
      <c r="F235" s="68">
        <v>35</v>
      </c>
      <c r="G235" s="65"/>
      <c r="H235" s="69"/>
      <c r="I235" s="70"/>
      <c r="J235" s="70"/>
      <c r="K235" s="34" t="s">
        <v>65</v>
      </c>
      <c r="L235" s="77">
        <v>235</v>
      </c>
      <c r="M235" s="77"/>
      <c r="N235" s="72"/>
      <c r="O235" s="79" t="s">
        <v>427</v>
      </c>
      <c r="P235" s="81">
        <v>43753.61547453704</v>
      </c>
      <c r="Q235" s="79" t="s">
        <v>477</v>
      </c>
      <c r="R235" s="83" t="s">
        <v>559</v>
      </c>
      <c r="S235" s="79" t="s">
        <v>601</v>
      </c>
      <c r="T235" s="79" t="s">
        <v>274</v>
      </c>
      <c r="U235" s="79"/>
      <c r="V235" s="83" t="s">
        <v>728</v>
      </c>
      <c r="W235" s="81">
        <v>43753.61547453704</v>
      </c>
      <c r="X235" s="83" t="s">
        <v>837</v>
      </c>
      <c r="Y235" s="79"/>
      <c r="Z235" s="79"/>
      <c r="AA235" s="85" t="s">
        <v>994</v>
      </c>
      <c r="AB235" s="79"/>
      <c r="AC235" s="79" t="b">
        <v>0</v>
      </c>
      <c r="AD235" s="79">
        <v>4</v>
      </c>
      <c r="AE235" s="85" t="s">
        <v>1091</v>
      </c>
      <c r="AF235" s="79" t="b">
        <v>1</v>
      </c>
      <c r="AG235" s="79" t="s">
        <v>1106</v>
      </c>
      <c r="AH235" s="79"/>
      <c r="AI235" s="85" t="s">
        <v>999</v>
      </c>
      <c r="AJ235" s="79" t="b">
        <v>0</v>
      </c>
      <c r="AK235" s="79">
        <v>1</v>
      </c>
      <c r="AL235" s="85" t="s">
        <v>1091</v>
      </c>
      <c r="AM235" s="79" t="s">
        <v>1115</v>
      </c>
      <c r="AN235" s="79" t="b">
        <v>0</v>
      </c>
      <c r="AO235" s="85" t="s">
        <v>994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2</v>
      </c>
      <c r="BD235" s="48">
        <v>1</v>
      </c>
      <c r="BE235" s="49">
        <v>6.666666666666667</v>
      </c>
      <c r="BF235" s="48">
        <v>0</v>
      </c>
      <c r="BG235" s="49">
        <v>0</v>
      </c>
      <c r="BH235" s="48">
        <v>0</v>
      </c>
      <c r="BI235" s="49">
        <v>0</v>
      </c>
      <c r="BJ235" s="48">
        <v>14</v>
      </c>
      <c r="BK235" s="49">
        <v>93.33333333333333</v>
      </c>
      <c r="BL235" s="48">
        <v>15</v>
      </c>
    </row>
    <row r="236" spans="1:64" ht="15">
      <c r="A236" s="64" t="s">
        <v>275</v>
      </c>
      <c r="B236" s="64" t="s">
        <v>274</v>
      </c>
      <c r="C236" s="65" t="s">
        <v>3648</v>
      </c>
      <c r="D236" s="66">
        <v>3</v>
      </c>
      <c r="E236" s="67" t="s">
        <v>132</v>
      </c>
      <c r="F236" s="68">
        <v>35</v>
      </c>
      <c r="G236" s="65"/>
      <c r="H236" s="69"/>
      <c r="I236" s="70"/>
      <c r="J236" s="70"/>
      <c r="K236" s="34" t="s">
        <v>65</v>
      </c>
      <c r="L236" s="77">
        <v>236</v>
      </c>
      <c r="M236" s="77"/>
      <c r="N236" s="72"/>
      <c r="O236" s="79" t="s">
        <v>427</v>
      </c>
      <c r="P236" s="81">
        <v>43753.76262731481</v>
      </c>
      <c r="Q236" s="79" t="s">
        <v>478</v>
      </c>
      <c r="R236" s="83" t="s">
        <v>559</v>
      </c>
      <c r="S236" s="79" t="s">
        <v>601</v>
      </c>
      <c r="T236" s="79" t="s">
        <v>274</v>
      </c>
      <c r="U236" s="79"/>
      <c r="V236" s="83" t="s">
        <v>729</v>
      </c>
      <c r="W236" s="81">
        <v>43753.76262731481</v>
      </c>
      <c r="X236" s="83" t="s">
        <v>838</v>
      </c>
      <c r="Y236" s="79"/>
      <c r="Z236" s="79"/>
      <c r="AA236" s="85" t="s">
        <v>995</v>
      </c>
      <c r="AB236" s="79"/>
      <c r="AC236" s="79" t="b">
        <v>0</v>
      </c>
      <c r="AD236" s="79">
        <v>0</v>
      </c>
      <c r="AE236" s="85" t="s">
        <v>1091</v>
      </c>
      <c r="AF236" s="79" t="b">
        <v>1</v>
      </c>
      <c r="AG236" s="79" t="s">
        <v>1106</v>
      </c>
      <c r="AH236" s="79"/>
      <c r="AI236" s="85" t="s">
        <v>999</v>
      </c>
      <c r="AJ236" s="79" t="b">
        <v>0</v>
      </c>
      <c r="AK236" s="79">
        <v>1</v>
      </c>
      <c r="AL236" s="85" t="s">
        <v>994</v>
      </c>
      <c r="AM236" s="79" t="s">
        <v>1113</v>
      </c>
      <c r="AN236" s="79" t="b">
        <v>0</v>
      </c>
      <c r="AO236" s="85" t="s">
        <v>994</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5.882352941176471</v>
      </c>
      <c r="BF236" s="48">
        <v>0</v>
      </c>
      <c r="BG236" s="49">
        <v>0</v>
      </c>
      <c r="BH236" s="48">
        <v>0</v>
      </c>
      <c r="BI236" s="49">
        <v>0</v>
      </c>
      <c r="BJ236" s="48">
        <v>16</v>
      </c>
      <c r="BK236" s="49">
        <v>94.11764705882354</v>
      </c>
      <c r="BL236" s="48">
        <v>17</v>
      </c>
    </row>
    <row r="237" spans="1:64" ht="15">
      <c r="A237" s="64" t="s">
        <v>276</v>
      </c>
      <c r="B237" s="64" t="s">
        <v>277</v>
      </c>
      <c r="C237" s="65" t="s">
        <v>3648</v>
      </c>
      <c r="D237" s="66">
        <v>3</v>
      </c>
      <c r="E237" s="67" t="s">
        <v>132</v>
      </c>
      <c r="F237" s="68">
        <v>35</v>
      </c>
      <c r="G237" s="65"/>
      <c r="H237" s="69"/>
      <c r="I237" s="70"/>
      <c r="J237" s="70"/>
      <c r="K237" s="34" t="s">
        <v>65</v>
      </c>
      <c r="L237" s="77">
        <v>237</v>
      </c>
      <c r="M237" s="77"/>
      <c r="N237" s="72"/>
      <c r="O237" s="79" t="s">
        <v>427</v>
      </c>
      <c r="P237" s="81">
        <v>43753.83645833333</v>
      </c>
      <c r="Q237" s="79" t="s">
        <v>475</v>
      </c>
      <c r="R237" s="79"/>
      <c r="S237" s="79"/>
      <c r="T237" s="79"/>
      <c r="U237" s="79"/>
      <c r="V237" s="83" t="s">
        <v>730</v>
      </c>
      <c r="W237" s="81">
        <v>43753.83645833333</v>
      </c>
      <c r="X237" s="83" t="s">
        <v>839</v>
      </c>
      <c r="Y237" s="79"/>
      <c r="Z237" s="79"/>
      <c r="AA237" s="85" t="s">
        <v>996</v>
      </c>
      <c r="AB237" s="79"/>
      <c r="AC237" s="79" t="b">
        <v>0</v>
      </c>
      <c r="AD237" s="79">
        <v>0</v>
      </c>
      <c r="AE237" s="85" t="s">
        <v>1091</v>
      </c>
      <c r="AF237" s="79" t="b">
        <v>0</v>
      </c>
      <c r="AG237" s="79" t="s">
        <v>1106</v>
      </c>
      <c r="AH237" s="79"/>
      <c r="AI237" s="85" t="s">
        <v>1091</v>
      </c>
      <c r="AJ237" s="79" t="b">
        <v>0</v>
      </c>
      <c r="AK237" s="79">
        <v>8</v>
      </c>
      <c r="AL237" s="85" t="s">
        <v>999</v>
      </c>
      <c r="AM237" s="79" t="s">
        <v>1111</v>
      </c>
      <c r="AN237" s="79" t="b">
        <v>0</v>
      </c>
      <c r="AO237" s="85" t="s">
        <v>999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276</v>
      </c>
      <c r="B238" s="64" t="s">
        <v>275</v>
      </c>
      <c r="C238" s="65" t="s">
        <v>3648</v>
      </c>
      <c r="D238" s="66">
        <v>3</v>
      </c>
      <c r="E238" s="67" t="s">
        <v>132</v>
      </c>
      <c r="F238" s="68">
        <v>35</v>
      </c>
      <c r="G238" s="65"/>
      <c r="H238" s="69"/>
      <c r="I238" s="70"/>
      <c r="J238" s="70"/>
      <c r="K238" s="34" t="s">
        <v>65</v>
      </c>
      <c r="L238" s="77">
        <v>238</v>
      </c>
      <c r="M238" s="77"/>
      <c r="N238" s="72"/>
      <c r="O238" s="79" t="s">
        <v>427</v>
      </c>
      <c r="P238" s="81">
        <v>43753.83645833333</v>
      </c>
      <c r="Q238" s="79" t="s">
        <v>475</v>
      </c>
      <c r="R238" s="79"/>
      <c r="S238" s="79"/>
      <c r="T238" s="79"/>
      <c r="U238" s="79"/>
      <c r="V238" s="83" t="s">
        <v>730</v>
      </c>
      <c r="W238" s="81">
        <v>43753.83645833333</v>
      </c>
      <c r="X238" s="83" t="s">
        <v>839</v>
      </c>
      <c r="Y238" s="79"/>
      <c r="Z238" s="79"/>
      <c r="AA238" s="85" t="s">
        <v>996</v>
      </c>
      <c r="AB238" s="79"/>
      <c r="AC238" s="79" t="b">
        <v>0</v>
      </c>
      <c r="AD238" s="79">
        <v>0</v>
      </c>
      <c r="AE238" s="85" t="s">
        <v>1091</v>
      </c>
      <c r="AF238" s="79" t="b">
        <v>0</v>
      </c>
      <c r="AG238" s="79" t="s">
        <v>1106</v>
      </c>
      <c r="AH238" s="79"/>
      <c r="AI238" s="85" t="s">
        <v>1091</v>
      </c>
      <c r="AJ238" s="79" t="b">
        <v>0</v>
      </c>
      <c r="AK238" s="79">
        <v>8</v>
      </c>
      <c r="AL238" s="85" t="s">
        <v>999</v>
      </c>
      <c r="AM238" s="79" t="s">
        <v>1111</v>
      </c>
      <c r="AN238" s="79" t="b">
        <v>0</v>
      </c>
      <c r="AO238" s="85" t="s">
        <v>999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v>1</v>
      </c>
      <c r="BE238" s="49">
        <v>3.8461538461538463</v>
      </c>
      <c r="BF238" s="48">
        <v>1</v>
      </c>
      <c r="BG238" s="49">
        <v>3.8461538461538463</v>
      </c>
      <c r="BH238" s="48">
        <v>0</v>
      </c>
      <c r="BI238" s="49">
        <v>0</v>
      </c>
      <c r="BJ238" s="48">
        <v>24</v>
      </c>
      <c r="BK238" s="49">
        <v>92.3076923076923</v>
      </c>
      <c r="BL238" s="48">
        <v>26</v>
      </c>
    </row>
    <row r="239" spans="1:64" ht="15">
      <c r="A239" s="64" t="s">
        <v>277</v>
      </c>
      <c r="B239" s="64" t="s">
        <v>300</v>
      </c>
      <c r="C239" s="65" t="s">
        <v>3648</v>
      </c>
      <c r="D239" s="66">
        <v>3</v>
      </c>
      <c r="E239" s="67" t="s">
        <v>132</v>
      </c>
      <c r="F239" s="68">
        <v>35</v>
      </c>
      <c r="G239" s="65"/>
      <c r="H239" s="69"/>
      <c r="I239" s="70"/>
      <c r="J239" s="70"/>
      <c r="K239" s="34" t="s">
        <v>65</v>
      </c>
      <c r="L239" s="77">
        <v>239</v>
      </c>
      <c r="M239" s="77"/>
      <c r="N239" s="72"/>
      <c r="O239" s="79" t="s">
        <v>427</v>
      </c>
      <c r="P239" s="81">
        <v>43748.66981481481</v>
      </c>
      <c r="Q239" s="79" t="s">
        <v>479</v>
      </c>
      <c r="R239" s="83" t="s">
        <v>560</v>
      </c>
      <c r="S239" s="79" t="s">
        <v>593</v>
      </c>
      <c r="T239" s="79" t="s">
        <v>635</v>
      </c>
      <c r="U239" s="79"/>
      <c r="V239" s="83" t="s">
        <v>731</v>
      </c>
      <c r="W239" s="81">
        <v>43748.66981481481</v>
      </c>
      <c r="X239" s="83" t="s">
        <v>840</v>
      </c>
      <c r="Y239" s="79"/>
      <c r="Z239" s="79"/>
      <c r="AA239" s="85" t="s">
        <v>997</v>
      </c>
      <c r="AB239" s="79"/>
      <c r="AC239" s="79" t="b">
        <v>0</v>
      </c>
      <c r="AD239" s="79">
        <v>3</v>
      </c>
      <c r="AE239" s="85" t="s">
        <v>1091</v>
      </c>
      <c r="AF239" s="79" t="b">
        <v>0</v>
      </c>
      <c r="AG239" s="79" t="s">
        <v>1106</v>
      </c>
      <c r="AH239" s="79"/>
      <c r="AI239" s="85" t="s">
        <v>1091</v>
      </c>
      <c r="AJ239" s="79" t="b">
        <v>0</v>
      </c>
      <c r="AK239" s="79">
        <v>2</v>
      </c>
      <c r="AL239" s="85" t="s">
        <v>1091</v>
      </c>
      <c r="AM239" s="79" t="s">
        <v>1115</v>
      </c>
      <c r="AN239" s="79" t="b">
        <v>0</v>
      </c>
      <c r="AO239" s="85" t="s">
        <v>997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2</v>
      </c>
      <c r="BD239" s="48">
        <v>2</v>
      </c>
      <c r="BE239" s="49">
        <v>6.451612903225806</v>
      </c>
      <c r="BF239" s="48">
        <v>0</v>
      </c>
      <c r="BG239" s="49">
        <v>0</v>
      </c>
      <c r="BH239" s="48">
        <v>0</v>
      </c>
      <c r="BI239" s="49">
        <v>0</v>
      </c>
      <c r="BJ239" s="48">
        <v>29</v>
      </c>
      <c r="BK239" s="49">
        <v>93.54838709677419</v>
      </c>
      <c r="BL239" s="48">
        <v>31</v>
      </c>
    </row>
    <row r="240" spans="1:64" ht="15">
      <c r="A240" s="64" t="s">
        <v>277</v>
      </c>
      <c r="B240" s="64" t="s">
        <v>275</v>
      </c>
      <c r="C240" s="65" t="s">
        <v>3648</v>
      </c>
      <c r="D240" s="66">
        <v>3</v>
      </c>
      <c r="E240" s="67" t="s">
        <v>132</v>
      </c>
      <c r="F240" s="68">
        <v>35</v>
      </c>
      <c r="G240" s="65"/>
      <c r="H240" s="69"/>
      <c r="I240" s="70"/>
      <c r="J240" s="70"/>
      <c r="K240" s="34" t="s">
        <v>66</v>
      </c>
      <c r="L240" s="77">
        <v>240</v>
      </c>
      <c r="M240" s="77"/>
      <c r="N240" s="72"/>
      <c r="O240" s="79" t="s">
        <v>427</v>
      </c>
      <c r="P240" s="81">
        <v>43753.14221064815</v>
      </c>
      <c r="Q240" s="79" t="s">
        <v>475</v>
      </c>
      <c r="R240" s="79"/>
      <c r="S240" s="79"/>
      <c r="T240" s="79"/>
      <c r="U240" s="79"/>
      <c r="V240" s="83" t="s">
        <v>731</v>
      </c>
      <c r="W240" s="81">
        <v>43753.14221064815</v>
      </c>
      <c r="X240" s="83" t="s">
        <v>841</v>
      </c>
      <c r="Y240" s="79"/>
      <c r="Z240" s="79"/>
      <c r="AA240" s="85" t="s">
        <v>998</v>
      </c>
      <c r="AB240" s="79"/>
      <c r="AC240" s="79" t="b">
        <v>0</v>
      </c>
      <c r="AD240" s="79">
        <v>0</v>
      </c>
      <c r="AE240" s="85" t="s">
        <v>1091</v>
      </c>
      <c r="AF240" s="79" t="b">
        <v>0</v>
      </c>
      <c r="AG240" s="79" t="s">
        <v>1106</v>
      </c>
      <c r="AH240" s="79"/>
      <c r="AI240" s="85" t="s">
        <v>1091</v>
      </c>
      <c r="AJ240" s="79" t="b">
        <v>0</v>
      </c>
      <c r="AK240" s="79">
        <v>8</v>
      </c>
      <c r="AL240" s="85" t="s">
        <v>999</v>
      </c>
      <c r="AM240" s="79" t="s">
        <v>1115</v>
      </c>
      <c r="AN240" s="79" t="b">
        <v>0</v>
      </c>
      <c r="AO240" s="85" t="s">
        <v>999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5</v>
      </c>
      <c r="BD240" s="48">
        <v>1</v>
      </c>
      <c r="BE240" s="49">
        <v>3.8461538461538463</v>
      </c>
      <c r="BF240" s="48">
        <v>1</v>
      </c>
      <c r="BG240" s="49">
        <v>3.8461538461538463</v>
      </c>
      <c r="BH240" s="48">
        <v>0</v>
      </c>
      <c r="BI240" s="49">
        <v>0</v>
      </c>
      <c r="BJ240" s="48">
        <v>24</v>
      </c>
      <c r="BK240" s="49">
        <v>92.3076923076923</v>
      </c>
      <c r="BL240" s="48">
        <v>26</v>
      </c>
    </row>
    <row r="241" spans="1:64" ht="15">
      <c r="A241" s="64" t="s">
        <v>275</v>
      </c>
      <c r="B241" s="64" t="s">
        <v>277</v>
      </c>
      <c r="C241" s="65" t="s">
        <v>3649</v>
      </c>
      <c r="D241" s="66">
        <v>6.5</v>
      </c>
      <c r="E241" s="67" t="s">
        <v>136</v>
      </c>
      <c r="F241" s="68">
        <v>23.5</v>
      </c>
      <c r="G241" s="65"/>
      <c r="H241" s="69"/>
      <c r="I241" s="70"/>
      <c r="J241" s="70"/>
      <c r="K241" s="34" t="s">
        <v>66</v>
      </c>
      <c r="L241" s="77">
        <v>241</v>
      </c>
      <c r="M241" s="77"/>
      <c r="N241" s="72"/>
      <c r="O241" s="79" t="s">
        <v>427</v>
      </c>
      <c r="P241" s="81">
        <v>43752.875555555554</v>
      </c>
      <c r="Q241" s="79" t="s">
        <v>480</v>
      </c>
      <c r="R241" s="83" t="s">
        <v>560</v>
      </c>
      <c r="S241" s="79" t="s">
        <v>593</v>
      </c>
      <c r="T241" s="79" t="s">
        <v>636</v>
      </c>
      <c r="U241" s="79"/>
      <c r="V241" s="83" t="s">
        <v>729</v>
      </c>
      <c r="W241" s="81">
        <v>43752.875555555554</v>
      </c>
      <c r="X241" s="83" t="s">
        <v>842</v>
      </c>
      <c r="Y241" s="79"/>
      <c r="Z241" s="79"/>
      <c r="AA241" s="85" t="s">
        <v>999</v>
      </c>
      <c r="AB241" s="79"/>
      <c r="AC241" s="79" t="b">
        <v>0</v>
      </c>
      <c r="AD241" s="79">
        <v>1</v>
      </c>
      <c r="AE241" s="85" t="s">
        <v>1091</v>
      </c>
      <c r="AF241" s="79" t="b">
        <v>0</v>
      </c>
      <c r="AG241" s="79" t="s">
        <v>1106</v>
      </c>
      <c r="AH241" s="79"/>
      <c r="AI241" s="85" t="s">
        <v>1091</v>
      </c>
      <c r="AJ241" s="79" t="b">
        <v>0</v>
      </c>
      <c r="AK241" s="79">
        <v>0</v>
      </c>
      <c r="AL241" s="85" t="s">
        <v>1091</v>
      </c>
      <c r="AM241" s="79" t="s">
        <v>1113</v>
      </c>
      <c r="AN241" s="79" t="b">
        <v>0</v>
      </c>
      <c r="AO241" s="85" t="s">
        <v>999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5</v>
      </c>
      <c r="BC241" s="78" t="str">
        <f>REPLACE(INDEX(GroupVertices[Group],MATCH(Edges[[#This Row],[Vertex 2]],GroupVertices[Vertex],0)),1,1,"")</f>
        <v>5</v>
      </c>
      <c r="BD241" s="48">
        <v>1</v>
      </c>
      <c r="BE241" s="49">
        <v>4</v>
      </c>
      <c r="BF241" s="48">
        <v>1</v>
      </c>
      <c r="BG241" s="49">
        <v>4</v>
      </c>
      <c r="BH241" s="48">
        <v>0</v>
      </c>
      <c r="BI241" s="49">
        <v>0</v>
      </c>
      <c r="BJ241" s="48">
        <v>23</v>
      </c>
      <c r="BK241" s="49">
        <v>92</v>
      </c>
      <c r="BL241" s="48">
        <v>25</v>
      </c>
    </row>
    <row r="242" spans="1:64" ht="15">
      <c r="A242" s="64" t="s">
        <v>275</v>
      </c>
      <c r="B242" s="64" t="s">
        <v>277</v>
      </c>
      <c r="C242" s="65" t="s">
        <v>3649</v>
      </c>
      <c r="D242" s="66">
        <v>6.5</v>
      </c>
      <c r="E242" s="67" t="s">
        <v>136</v>
      </c>
      <c r="F242" s="68">
        <v>23.5</v>
      </c>
      <c r="G242" s="65"/>
      <c r="H242" s="69"/>
      <c r="I242" s="70"/>
      <c r="J242" s="70"/>
      <c r="K242" s="34" t="s">
        <v>66</v>
      </c>
      <c r="L242" s="77">
        <v>242</v>
      </c>
      <c r="M242" s="77"/>
      <c r="N242" s="72"/>
      <c r="O242" s="79" t="s">
        <v>427</v>
      </c>
      <c r="P242" s="81">
        <v>43753.572534722225</v>
      </c>
      <c r="Q242" s="79" t="s">
        <v>475</v>
      </c>
      <c r="R242" s="79"/>
      <c r="S242" s="79"/>
      <c r="T242" s="79"/>
      <c r="U242" s="79"/>
      <c r="V242" s="83" t="s">
        <v>729</v>
      </c>
      <c r="W242" s="81">
        <v>43753.572534722225</v>
      </c>
      <c r="X242" s="83" t="s">
        <v>843</v>
      </c>
      <c r="Y242" s="79"/>
      <c r="Z242" s="79"/>
      <c r="AA242" s="85" t="s">
        <v>1000</v>
      </c>
      <c r="AB242" s="79"/>
      <c r="AC242" s="79" t="b">
        <v>0</v>
      </c>
      <c r="AD242" s="79">
        <v>0</v>
      </c>
      <c r="AE242" s="85" t="s">
        <v>1091</v>
      </c>
      <c r="AF242" s="79" t="b">
        <v>0</v>
      </c>
      <c r="AG242" s="79" t="s">
        <v>1106</v>
      </c>
      <c r="AH242" s="79"/>
      <c r="AI242" s="85" t="s">
        <v>1091</v>
      </c>
      <c r="AJ242" s="79" t="b">
        <v>0</v>
      </c>
      <c r="AK242" s="79">
        <v>8</v>
      </c>
      <c r="AL242" s="85" t="s">
        <v>999</v>
      </c>
      <c r="AM242" s="79" t="s">
        <v>1112</v>
      </c>
      <c r="AN242" s="79" t="b">
        <v>0</v>
      </c>
      <c r="AO242" s="85" t="s">
        <v>999</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5</v>
      </c>
      <c r="BC242" s="78" t="str">
        <f>REPLACE(INDEX(GroupVertices[Group],MATCH(Edges[[#This Row],[Vertex 2]],GroupVertices[Vertex],0)),1,1,"")</f>
        <v>5</v>
      </c>
      <c r="BD242" s="48">
        <v>1</v>
      </c>
      <c r="BE242" s="49">
        <v>3.8461538461538463</v>
      </c>
      <c r="BF242" s="48">
        <v>1</v>
      </c>
      <c r="BG242" s="49">
        <v>3.8461538461538463</v>
      </c>
      <c r="BH242" s="48">
        <v>0</v>
      </c>
      <c r="BI242" s="49">
        <v>0</v>
      </c>
      <c r="BJ242" s="48">
        <v>24</v>
      </c>
      <c r="BK242" s="49">
        <v>92.3076923076923</v>
      </c>
      <c r="BL242" s="48">
        <v>26</v>
      </c>
    </row>
    <row r="243" spans="1:64" ht="15">
      <c r="A243" s="64" t="s">
        <v>278</v>
      </c>
      <c r="B243" s="64" t="s">
        <v>277</v>
      </c>
      <c r="C243" s="65" t="s">
        <v>3648</v>
      </c>
      <c r="D243" s="66">
        <v>3</v>
      </c>
      <c r="E243" s="67" t="s">
        <v>132</v>
      </c>
      <c r="F243" s="68">
        <v>35</v>
      </c>
      <c r="G243" s="65"/>
      <c r="H243" s="69"/>
      <c r="I243" s="70"/>
      <c r="J243" s="70"/>
      <c r="K243" s="34" t="s">
        <v>65</v>
      </c>
      <c r="L243" s="77">
        <v>243</v>
      </c>
      <c r="M243" s="77"/>
      <c r="N243" s="72"/>
      <c r="O243" s="79" t="s">
        <v>427</v>
      </c>
      <c r="P243" s="81">
        <v>43754.67716435185</v>
      </c>
      <c r="Q243" s="79" t="s">
        <v>475</v>
      </c>
      <c r="R243" s="79"/>
      <c r="S243" s="79"/>
      <c r="T243" s="79"/>
      <c r="U243" s="79"/>
      <c r="V243" s="83" t="s">
        <v>732</v>
      </c>
      <c r="W243" s="81">
        <v>43754.67716435185</v>
      </c>
      <c r="X243" s="83" t="s">
        <v>844</v>
      </c>
      <c r="Y243" s="79"/>
      <c r="Z243" s="79"/>
      <c r="AA243" s="85" t="s">
        <v>1001</v>
      </c>
      <c r="AB243" s="79"/>
      <c r="AC243" s="79" t="b">
        <v>0</v>
      </c>
      <c r="AD243" s="79">
        <v>0</v>
      </c>
      <c r="AE243" s="85" t="s">
        <v>1091</v>
      </c>
      <c r="AF243" s="79" t="b">
        <v>0</v>
      </c>
      <c r="AG243" s="79" t="s">
        <v>1106</v>
      </c>
      <c r="AH243" s="79"/>
      <c r="AI243" s="85" t="s">
        <v>1091</v>
      </c>
      <c r="AJ243" s="79" t="b">
        <v>0</v>
      </c>
      <c r="AK243" s="79">
        <v>9</v>
      </c>
      <c r="AL243" s="85" t="s">
        <v>999</v>
      </c>
      <c r="AM243" s="79" t="s">
        <v>1113</v>
      </c>
      <c r="AN243" s="79" t="b">
        <v>0</v>
      </c>
      <c r="AO243" s="85" t="s">
        <v>999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275</v>
      </c>
      <c r="B244" s="64" t="s">
        <v>300</v>
      </c>
      <c r="C244" s="65" t="s">
        <v>3648</v>
      </c>
      <c r="D244" s="66">
        <v>3</v>
      </c>
      <c r="E244" s="67" t="s">
        <v>132</v>
      </c>
      <c r="F244" s="68">
        <v>35</v>
      </c>
      <c r="G244" s="65"/>
      <c r="H244" s="69"/>
      <c r="I244" s="70"/>
      <c r="J244" s="70"/>
      <c r="K244" s="34" t="s">
        <v>65</v>
      </c>
      <c r="L244" s="77">
        <v>244</v>
      </c>
      <c r="M244" s="77"/>
      <c r="N244" s="72"/>
      <c r="O244" s="79" t="s">
        <v>427</v>
      </c>
      <c r="P244" s="81">
        <v>43753.76262731481</v>
      </c>
      <c r="Q244" s="79" t="s">
        <v>478</v>
      </c>
      <c r="R244" s="83" t="s">
        <v>559</v>
      </c>
      <c r="S244" s="79" t="s">
        <v>601</v>
      </c>
      <c r="T244" s="79" t="s">
        <v>274</v>
      </c>
      <c r="U244" s="79"/>
      <c r="V244" s="83" t="s">
        <v>729</v>
      </c>
      <c r="W244" s="81">
        <v>43753.76262731481</v>
      </c>
      <c r="X244" s="83" t="s">
        <v>838</v>
      </c>
      <c r="Y244" s="79"/>
      <c r="Z244" s="79"/>
      <c r="AA244" s="85" t="s">
        <v>995</v>
      </c>
      <c r="AB244" s="79"/>
      <c r="AC244" s="79" t="b">
        <v>0</v>
      </c>
      <c r="AD244" s="79">
        <v>0</v>
      </c>
      <c r="AE244" s="85" t="s">
        <v>1091</v>
      </c>
      <c r="AF244" s="79" t="b">
        <v>1</v>
      </c>
      <c r="AG244" s="79" t="s">
        <v>1106</v>
      </c>
      <c r="AH244" s="79"/>
      <c r="AI244" s="85" t="s">
        <v>999</v>
      </c>
      <c r="AJ244" s="79" t="b">
        <v>0</v>
      </c>
      <c r="AK244" s="79">
        <v>1</v>
      </c>
      <c r="AL244" s="85" t="s">
        <v>994</v>
      </c>
      <c r="AM244" s="79" t="s">
        <v>1113</v>
      </c>
      <c r="AN244" s="79" t="b">
        <v>0</v>
      </c>
      <c r="AO244" s="85" t="s">
        <v>994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5</v>
      </c>
      <c r="BC244" s="78" t="str">
        <f>REPLACE(INDEX(GroupVertices[Group],MATCH(Edges[[#This Row],[Vertex 2]],GroupVertices[Vertex],0)),1,1,"")</f>
        <v>2</v>
      </c>
      <c r="BD244" s="48"/>
      <c r="BE244" s="49"/>
      <c r="BF244" s="48"/>
      <c r="BG244" s="49"/>
      <c r="BH244" s="48"/>
      <c r="BI244" s="49"/>
      <c r="BJ244" s="48"/>
      <c r="BK244" s="49"/>
      <c r="BL244" s="48"/>
    </row>
    <row r="245" spans="1:64" ht="15">
      <c r="A245" s="64" t="s">
        <v>278</v>
      </c>
      <c r="B245" s="64" t="s">
        <v>275</v>
      </c>
      <c r="C245" s="65" t="s">
        <v>3648</v>
      </c>
      <c r="D245" s="66">
        <v>3</v>
      </c>
      <c r="E245" s="67" t="s">
        <v>132</v>
      </c>
      <c r="F245" s="68">
        <v>35</v>
      </c>
      <c r="G245" s="65"/>
      <c r="H245" s="69"/>
      <c r="I245" s="70"/>
      <c r="J245" s="70"/>
      <c r="K245" s="34" t="s">
        <v>65</v>
      </c>
      <c r="L245" s="77">
        <v>245</v>
      </c>
      <c r="M245" s="77"/>
      <c r="N245" s="72"/>
      <c r="O245" s="79" t="s">
        <v>427</v>
      </c>
      <c r="P245" s="81">
        <v>43754.67716435185</v>
      </c>
      <c r="Q245" s="79" t="s">
        <v>475</v>
      </c>
      <c r="R245" s="79"/>
      <c r="S245" s="79"/>
      <c r="T245" s="79"/>
      <c r="U245" s="79"/>
      <c r="V245" s="83" t="s">
        <v>732</v>
      </c>
      <c r="W245" s="81">
        <v>43754.67716435185</v>
      </c>
      <c r="X245" s="83" t="s">
        <v>844</v>
      </c>
      <c r="Y245" s="79"/>
      <c r="Z245" s="79"/>
      <c r="AA245" s="85" t="s">
        <v>1001</v>
      </c>
      <c r="AB245" s="79"/>
      <c r="AC245" s="79" t="b">
        <v>0</v>
      </c>
      <c r="AD245" s="79">
        <v>0</v>
      </c>
      <c r="AE245" s="85" t="s">
        <v>1091</v>
      </c>
      <c r="AF245" s="79" t="b">
        <v>0</v>
      </c>
      <c r="AG245" s="79" t="s">
        <v>1106</v>
      </c>
      <c r="AH245" s="79"/>
      <c r="AI245" s="85" t="s">
        <v>1091</v>
      </c>
      <c r="AJ245" s="79" t="b">
        <v>0</v>
      </c>
      <c r="AK245" s="79">
        <v>9</v>
      </c>
      <c r="AL245" s="85" t="s">
        <v>999</v>
      </c>
      <c r="AM245" s="79" t="s">
        <v>1113</v>
      </c>
      <c r="AN245" s="79" t="b">
        <v>0</v>
      </c>
      <c r="AO245" s="85" t="s">
        <v>999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5</v>
      </c>
      <c r="BD245" s="48">
        <v>1</v>
      </c>
      <c r="BE245" s="49">
        <v>3.8461538461538463</v>
      </c>
      <c r="BF245" s="48">
        <v>1</v>
      </c>
      <c r="BG245" s="49">
        <v>3.8461538461538463</v>
      </c>
      <c r="BH245" s="48">
        <v>0</v>
      </c>
      <c r="BI245" s="49">
        <v>0</v>
      </c>
      <c r="BJ245" s="48">
        <v>24</v>
      </c>
      <c r="BK245" s="49">
        <v>92.3076923076923</v>
      </c>
      <c r="BL245" s="48">
        <v>26</v>
      </c>
    </row>
    <row r="246" spans="1:64" ht="15">
      <c r="A246" s="64" t="s">
        <v>279</v>
      </c>
      <c r="B246" s="64" t="s">
        <v>307</v>
      </c>
      <c r="C246" s="65" t="s">
        <v>3648</v>
      </c>
      <c r="D246" s="66">
        <v>3</v>
      </c>
      <c r="E246" s="67" t="s">
        <v>132</v>
      </c>
      <c r="F246" s="68">
        <v>35</v>
      </c>
      <c r="G246" s="65"/>
      <c r="H246" s="69"/>
      <c r="I246" s="70"/>
      <c r="J246" s="70"/>
      <c r="K246" s="34" t="s">
        <v>65</v>
      </c>
      <c r="L246" s="77">
        <v>246</v>
      </c>
      <c r="M246" s="77"/>
      <c r="N246" s="72"/>
      <c r="O246" s="79" t="s">
        <v>427</v>
      </c>
      <c r="P246" s="81">
        <v>43754.84936342593</v>
      </c>
      <c r="Q246" s="79" t="s">
        <v>481</v>
      </c>
      <c r="R246" s="79"/>
      <c r="S246" s="79"/>
      <c r="T246" s="79"/>
      <c r="U246" s="79"/>
      <c r="V246" s="83" t="s">
        <v>733</v>
      </c>
      <c r="W246" s="81">
        <v>43754.84936342593</v>
      </c>
      <c r="X246" s="83" t="s">
        <v>845</v>
      </c>
      <c r="Y246" s="79"/>
      <c r="Z246" s="79"/>
      <c r="AA246" s="85" t="s">
        <v>1002</v>
      </c>
      <c r="AB246" s="79"/>
      <c r="AC246" s="79" t="b">
        <v>0</v>
      </c>
      <c r="AD246" s="79">
        <v>0</v>
      </c>
      <c r="AE246" s="85" t="s">
        <v>1091</v>
      </c>
      <c r="AF246" s="79" t="b">
        <v>0</v>
      </c>
      <c r="AG246" s="79" t="s">
        <v>1106</v>
      </c>
      <c r="AH246" s="79"/>
      <c r="AI246" s="85" t="s">
        <v>1091</v>
      </c>
      <c r="AJ246" s="79" t="b">
        <v>0</v>
      </c>
      <c r="AK246" s="79">
        <v>2</v>
      </c>
      <c r="AL246" s="85" t="s">
        <v>1047</v>
      </c>
      <c r="AM246" s="79" t="s">
        <v>1112</v>
      </c>
      <c r="AN246" s="79" t="b">
        <v>0</v>
      </c>
      <c r="AO246" s="85" t="s">
        <v>1047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v>0</v>
      </c>
      <c r="BE246" s="49">
        <v>0</v>
      </c>
      <c r="BF246" s="48">
        <v>0</v>
      </c>
      <c r="BG246" s="49">
        <v>0</v>
      </c>
      <c r="BH246" s="48">
        <v>0</v>
      </c>
      <c r="BI246" s="49">
        <v>0</v>
      </c>
      <c r="BJ246" s="48">
        <v>24</v>
      </c>
      <c r="BK246" s="49">
        <v>100</v>
      </c>
      <c r="BL246" s="48">
        <v>24</v>
      </c>
    </row>
    <row r="247" spans="1:64" ht="15">
      <c r="A247" s="64" t="s">
        <v>279</v>
      </c>
      <c r="B247" s="64" t="s">
        <v>399</v>
      </c>
      <c r="C247" s="65" t="s">
        <v>3648</v>
      </c>
      <c r="D247" s="66">
        <v>3</v>
      </c>
      <c r="E247" s="67" t="s">
        <v>132</v>
      </c>
      <c r="F247" s="68">
        <v>35</v>
      </c>
      <c r="G247" s="65"/>
      <c r="H247" s="69"/>
      <c r="I247" s="70"/>
      <c r="J247" s="70"/>
      <c r="K247" s="34" t="s">
        <v>65</v>
      </c>
      <c r="L247" s="77">
        <v>247</v>
      </c>
      <c r="M247" s="77"/>
      <c r="N247" s="72"/>
      <c r="O247" s="79" t="s">
        <v>427</v>
      </c>
      <c r="P247" s="81">
        <v>43754.84936342593</v>
      </c>
      <c r="Q247" s="79" t="s">
        <v>481</v>
      </c>
      <c r="R247" s="79"/>
      <c r="S247" s="79"/>
      <c r="T247" s="79"/>
      <c r="U247" s="79"/>
      <c r="V247" s="83" t="s">
        <v>733</v>
      </c>
      <c r="W247" s="81">
        <v>43754.84936342593</v>
      </c>
      <c r="X247" s="83" t="s">
        <v>845</v>
      </c>
      <c r="Y247" s="79"/>
      <c r="Z247" s="79"/>
      <c r="AA247" s="85" t="s">
        <v>1002</v>
      </c>
      <c r="AB247" s="79"/>
      <c r="AC247" s="79" t="b">
        <v>0</v>
      </c>
      <c r="AD247" s="79">
        <v>0</v>
      </c>
      <c r="AE247" s="85" t="s">
        <v>1091</v>
      </c>
      <c r="AF247" s="79" t="b">
        <v>0</v>
      </c>
      <c r="AG247" s="79" t="s">
        <v>1106</v>
      </c>
      <c r="AH247" s="79"/>
      <c r="AI247" s="85" t="s">
        <v>1091</v>
      </c>
      <c r="AJ247" s="79" t="b">
        <v>0</v>
      </c>
      <c r="AK247" s="79">
        <v>2</v>
      </c>
      <c r="AL247" s="85" t="s">
        <v>1047</v>
      </c>
      <c r="AM247" s="79" t="s">
        <v>1112</v>
      </c>
      <c r="AN247" s="79" t="b">
        <v>0</v>
      </c>
      <c r="AO247" s="85" t="s">
        <v>1047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279</v>
      </c>
      <c r="B248" s="64" t="s">
        <v>300</v>
      </c>
      <c r="C248" s="65" t="s">
        <v>3648</v>
      </c>
      <c r="D248" s="66">
        <v>3</v>
      </c>
      <c r="E248" s="67" t="s">
        <v>132</v>
      </c>
      <c r="F248" s="68">
        <v>35</v>
      </c>
      <c r="G248" s="65"/>
      <c r="H248" s="69"/>
      <c r="I248" s="70"/>
      <c r="J248" s="70"/>
      <c r="K248" s="34" t="s">
        <v>65</v>
      </c>
      <c r="L248" s="77">
        <v>248</v>
      </c>
      <c r="M248" s="77"/>
      <c r="N248" s="72"/>
      <c r="O248" s="79" t="s">
        <v>427</v>
      </c>
      <c r="P248" s="81">
        <v>43754.84936342593</v>
      </c>
      <c r="Q248" s="79" t="s">
        <v>481</v>
      </c>
      <c r="R248" s="79"/>
      <c r="S248" s="79"/>
      <c r="T248" s="79"/>
      <c r="U248" s="79"/>
      <c r="V248" s="83" t="s">
        <v>733</v>
      </c>
      <c r="W248" s="81">
        <v>43754.84936342593</v>
      </c>
      <c r="X248" s="83" t="s">
        <v>845</v>
      </c>
      <c r="Y248" s="79"/>
      <c r="Z248" s="79"/>
      <c r="AA248" s="85" t="s">
        <v>1002</v>
      </c>
      <c r="AB248" s="79"/>
      <c r="AC248" s="79" t="b">
        <v>0</v>
      </c>
      <c r="AD248" s="79">
        <v>0</v>
      </c>
      <c r="AE248" s="85" t="s">
        <v>1091</v>
      </c>
      <c r="AF248" s="79" t="b">
        <v>0</v>
      </c>
      <c r="AG248" s="79" t="s">
        <v>1106</v>
      </c>
      <c r="AH248" s="79"/>
      <c r="AI248" s="85" t="s">
        <v>1091</v>
      </c>
      <c r="AJ248" s="79" t="b">
        <v>0</v>
      </c>
      <c r="AK248" s="79">
        <v>2</v>
      </c>
      <c r="AL248" s="85" t="s">
        <v>1047</v>
      </c>
      <c r="AM248" s="79" t="s">
        <v>1112</v>
      </c>
      <c r="AN248" s="79" t="b">
        <v>0</v>
      </c>
      <c r="AO248" s="85" t="s">
        <v>1047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280</v>
      </c>
      <c r="B249" s="64" t="s">
        <v>300</v>
      </c>
      <c r="C249" s="65" t="s">
        <v>3648</v>
      </c>
      <c r="D249" s="66">
        <v>3</v>
      </c>
      <c r="E249" s="67" t="s">
        <v>132</v>
      </c>
      <c r="F249" s="68">
        <v>35</v>
      </c>
      <c r="G249" s="65"/>
      <c r="H249" s="69"/>
      <c r="I249" s="70"/>
      <c r="J249" s="70"/>
      <c r="K249" s="34" t="s">
        <v>65</v>
      </c>
      <c r="L249" s="77">
        <v>249</v>
      </c>
      <c r="M249" s="77"/>
      <c r="N249" s="72"/>
      <c r="O249" s="79" t="s">
        <v>427</v>
      </c>
      <c r="P249" s="81">
        <v>43754.85563657407</v>
      </c>
      <c r="Q249" s="79" t="s">
        <v>482</v>
      </c>
      <c r="R249" s="79"/>
      <c r="S249" s="79"/>
      <c r="T249" s="79" t="s">
        <v>618</v>
      </c>
      <c r="U249" s="79"/>
      <c r="V249" s="83" t="s">
        <v>734</v>
      </c>
      <c r="W249" s="81">
        <v>43754.85563657407</v>
      </c>
      <c r="X249" s="83" t="s">
        <v>846</v>
      </c>
      <c r="Y249" s="79"/>
      <c r="Z249" s="79"/>
      <c r="AA249" s="85" t="s">
        <v>1003</v>
      </c>
      <c r="AB249" s="79"/>
      <c r="AC249" s="79" t="b">
        <v>0</v>
      </c>
      <c r="AD249" s="79">
        <v>0</v>
      </c>
      <c r="AE249" s="85" t="s">
        <v>1091</v>
      </c>
      <c r="AF249" s="79" t="b">
        <v>0</v>
      </c>
      <c r="AG249" s="79" t="s">
        <v>1106</v>
      </c>
      <c r="AH249" s="79"/>
      <c r="AI249" s="85" t="s">
        <v>1091</v>
      </c>
      <c r="AJ249" s="79" t="b">
        <v>0</v>
      </c>
      <c r="AK249" s="79">
        <v>3</v>
      </c>
      <c r="AL249" s="85" t="s">
        <v>1016</v>
      </c>
      <c r="AM249" s="79" t="s">
        <v>1113</v>
      </c>
      <c r="AN249" s="79" t="b">
        <v>0</v>
      </c>
      <c r="AO249" s="85" t="s">
        <v>1016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2</v>
      </c>
      <c r="BD249" s="48"/>
      <c r="BE249" s="49"/>
      <c r="BF249" s="48"/>
      <c r="BG249" s="49"/>
      <c r="BH249" s="48"/>
      <c r="BI249" s="49"/>
      <c r="BJ249" s="48"/>
      <c r="BK249" s="49"/>
      <c r="BL249" s="48"/>
    </row>
    <row r="250" spans="1:64" ht="15">
      <c r="A250" s="64" t="s">
        <v>280</v>
      </c>
      <c r="B250" s="64" t="s">
        <v>306</v>
      </c>
      <c r="C250" s="65" t="s">
        <v>3648</v>
      </c>
      <c r="D250" s="66">
        <v>3</v>
      </c>
      <c r="E250" s="67" t="s">
        <v>132</v>
      </c>
      <c r="F250" s="68">
        <v>35</v>
      </c>
      <c r="G250" s="65"/>
      <c r="H250" s="69"/>
      <c r="I250" s="70"/>
      <c r="J250" s="70"/>
      <c r="K250" s="34" t="s">
        <v>65</v>
      </c>
      <c r="L250" s="77">
        <v>250</v>
      </c>
      <c r="M250" s="77"/>
      <c r="N250" s="72"/>
      <c r="O250" s="79" t="s">
        <v>427</v>
      </c>
      <c r="P250" s="81">
        <v>43754.85563657407</v>
      </c>
      <c r="Q250" s="79" t="s">
        <v>482</v>
      </c>
      <c r="R250" s="79"/>
      <c r="S250" s="79"/>
      <c r="T250" s="79" t="s">
        <v>618</v>
      </c>
      <c r="U250" s="79"/>
      <c r="V250" s="83" t="s">
        <v>734</v>
      </c>
      <c r="W250" s="81">
        <v>43754.85563657407</v>
      </c>
      <c r="X250" s="83" t="s">
        <v>846</v>
      </c>
      <c r="Y250" s="79"/>
      <c r="Z250" s="79"/>
      <c r="AA250" s="85" t="s">
        <v>1003</v>
      </c>
      <c r="AB250" s="79"/>
      <c r="AC250" s="79" t="b">
        <v>0</v>
      </c>
      <c r="AD250" s="79">
        <v>0</v>
      </c>
      <c r="AE250" s="85" t="s">
        <v>1091</v>
      </c>
      <c r="AF250" s="79" t="b">
        <v>0</v>
      </c>
      <c r="AG250" s="79" t="s">
        <v>1106</v>
      </c>
      <c r="AH250" s="79"/>
      <c r="AI250" s="85" t="s">
        <v>1091</v>
      </c>
      <c r="AJ250" s="79" t="b">
        <v>0</v>
      </c>
      <c r="AK250" s="79">
        <v>3</v>
      </c>
      <c r="AL250" s="85" t="s">
        <v>1016</v>
      </c>
      <c r="AM250" s="79" t="s">
        <v>1113</v>
      </c>
      <c r="AN250" s="79" t="b">
        <v>0</v>
      </c>
      <c r="AO250" s="85" t="s">
        <v>1016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c r="BE250" s="49"/>
      <c r="BF250" s="48"/>
      <c r="BG250" s="49"/>
      <c r="BH250" s="48"/>
      <c r="BI250" s="49"/>
      <c r="BJ250" s="48"/>
      <c r="BK250" s="49"/>
      <c r="BL250" s="48"/>
    </row>
    <row r="251" spans="1:64" ht="15">
      <c r="A251" s="64" t="s">
        <v>280</v>
      </c>
      <c r="B251" s="64" t="s">
        <v>293</v>
      </c>
      <c r="C251" s="65" t="s">
        <v>3648</v>
      </c>
      <c r="D251" s="66">
        <v>3</v>
      </c>
      <c r="E251" s="67" t="s">
        <v>132</v>
      </c>
      <c r="F251" s="68">
        <v>35</v>
      </c>
      <c r="G251" s="65"/>
      <c r="H251" s="69"/>
      <c r="I251" s="70"/>
      <c r="J251" s="70"/>
      <c r="K251" s="34" t="s">
        <v>65</v>
      </c>
      <c r="L251" s="77">
        <v>251</v>
      </c>
      <c r="M251" s="77"/>
      <c r="N251" s="72"/>
      <c r="O251" s="79" t="s">
        <v>427</v>
      </c>
      <c r="P251" s="81">
        <v>43754.85563657407</v>
      </c>
      <c r="Q251" s="79" t="s">
        <v>482</v>
      </c>
      <c r="R251" s="79"/>
      <c r="S251" s="79"/>
      <c r="T251" s="79" t="s">
        <v>618</v>
      </c>
      <c r="U251" s="79"/>
      <c r="V251" s="83" t="s">
        <v>734</v>
      </c>
      <c r="W251" s="81">
        <v>43754.85563657407</v>
      </c>
      <c r="X251" s="83" t="s">
        <v>846</v>
      </c>
      <c r="Y251" s="79"/>
      <c r="Z251" s="79"/>
      <c r="AA251" s="85" t="s">
        <v>1003</v>
      </c>
      <c r="AB251" s="79"/>
      <c r="AC251" s="79" t="b">
        <v>0</v>
      </c>
      <c r="AD251" s="79">
        <v>0</v>
      </c>
      <c r="AE251" s="85" t="s">
        <v>1091</v>
      </c>
      <c r="AF251" s="79" t="b">
        <v>0</v>
      </c>
      <c r="AG251" s="79" t="s">
        <v>1106</v>
      </c>
      <c r="AH251" s="79"/>
      <c r="AI251" s="85" t="s">
        <v>1091</v>
      </c>
      <c r="AJ251" s="79" t="b">
        <v>0</v>
      </c>
      <c r="AK251" s="79">
        <v>3</v>
      </c>
      <c r="AL251" s="85" t="s">
        <v>1016</v>
      </c>
      <c r="AM251" s="79" t="s">
        <v>1113</v>
      </c>
      <c r="AN251" s="79" t="b">
        <v>0</v>
      </c>
      <c r="AO251" s="85" t="s">
        <v>1016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v>2</v>
      </c>
      <c r="BE251" s="49">
        <v>10</v>
      </c>
      <c r="BF251" s="48">
        <v>0</v>
      </c>
      <c r="BG251" s="49">
        <v>0</v>
      </c>
      <c r="BH251" s="48">
        <v>0</v>
      </c>
      <c r="BI251" s="49">
        <v>0</v>
      </c>
      <c r="BJ251" s="48">
        <v>18</v>
      </c>
      <c r="BK251" s="49">
        <v>90</v>
      </c>
      <c r="BL251" s="48">
        <v>20</v>
      </c>
    </row>
    <row r="252" spans="1:64" ht="15">
      <c r="A252" s="64" t="s">
        <v>281</v>
      </c>
      <c r="B252" s="64" t="s">
        <v>410</v>
      </c>
      <c r="C252" s="65" t="s">
        <v>3648</v>
      </c>
      <c r="D252" s="66">
        <v>3</v>
      </c>
      <c r="E252" s="67" t="s">
        <v>132</v>
      </c>
      <c r="F252" s="68">
        <v>35</v>
      </c>
      <c r="G252" s="65"/>
      <c r="H252" s="69"/>
      <c r="I252" s="70"/>
      <c r="J252" s="70"/>
      <c r="K252" s="34" t="s">
        <v>65</v>
      </c>
      <c r="L252" s="77">
        <v>252</v>
      </c>
      <c r="M252" s="77"/>
      <c r="N252" s="72"/>
      <c r="O252" s="79" t="s">
        <v>427</v>
      </c>
      <c r="P252" s="81">
        <v>43754.86388888889</v>
      </c>
      <c r="Q252" s="79" t="s">
        <v>483</v>
      </c>
      <c r="R252" s="79"/>
      <c r="S252" s="79"/>
      <c r="T252" s="79" t="s">
        <v>637</v>
      </c>
      <c r="U252" s="83" t="s">
        <v>657</v>
      </c>
      <c r="V252" s="83" t="s">
        <v>657</v>
      </c>
      <c r="W252" s="81">
        <v>43754.86388888889</v>
      </c>
      <c r="X252" s="83" t="s">
        <v>847</v>
      </c>
      <c r="Y252" s="79"/>
      <c r="Z252" s="79"/>
      <c r="AA252" s="85" t="s">
        <v>1004</v>
      </c>
      <c r="AB252" s="79"/>
      <c r="AC252" s="79" t="b">
        <v>0</v>
      </c>
      <c r="AD252" s="79">
        <v>3</v>
      </c>
      <c r="AE252" s="85" t="s">
        <v>1091</v>
      </c>
      <c r="AF252" s="79" t="b">
        <v>0</v>
      </c>
      <c r="AG252" s="79" t="s">
        <v>1106</v>
      </c>
      <c r="AH252" s="79"/>
      <c r="AI252" s="85" t="s">
        <v>1091</v>
      </c>
      <c r="AJ252" s="79" t="b">
        <v>0</v>
      </c>
      <c r="AK252" s="79">
        <v>1</v>
      </c>
      <c r="AL252" s="85" t="s">
        <v>1091</v>
      </c>
      <c r="AM252" s="79" t="s">
        <v>1113</v>
      </c>
      <c r="AN252" s="79" t="b">
        <v>0</v>
      </c>
      <c r="AO252" s="85" t="s">
        <v>1004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10</v>
      </c>
      <c r="BC252" s="78" t="str">
        <f>REPLACE(INDEX(GroupVertices[Group],MATCH(Edges[[#This Row],[Vertex 2]],GroupVertices[Vertex],0)),1,1,"")</f>
        <v>10</v>
      </c>
      <c r="BD252" s="48">
        <v>3</v>
      </c>
      <c r="BE252" s="49">
        <v>7.894736842105263</v>
      </c>
      <c r="BF252" s="48">
        <v>1</v>
      </c>
      <c r="BG252" s="49">
        <v>2.6315789473684212</v>
      </c>
      <c r="BH252" s="48">
        <v>0</v>
      </c>
      <c r="BI252" s="49">
        <v>0</v>
      </c>
      <c r="BJ252" s="48">
        <v>34</v>
      </c>
      <c r="BK252" s="49">
        <v>89.47368421052632</v>
      </c>
      <c r="BL252" s="48">
        <v>38</v>
      </c>
    </row>
    <row r="253" spans="1:64" ht="15">
      <c r="A253" s="64" t="s">
        <v>282</v>
      </c>
      <c r="B253" s="64" t="s">
        <v>281</v>
      </c>
      <c r="C253" s="65" t="s">
        <v>3648</v>
      </c>
      <c r="D253" s="66">
        <v>3</v>
      </c>
      <c r="E253" s="67" t="s">
        <v>132</v>
      </c>
      <c r="F253" s="68">
        <v>35</v>
      </c>
      <c r="G253" s="65"/>
      <c r="H253" s="69"/>
      <c r="I253" s="70"/>
      <c r="J253" s="70"/>
      <c r="K253" s="34" t="s">
        <v>65</v>
      </c>
      <c r="L253" s="77">
        <v>253</v>
      </c>
      <c r="M253" s="77"/>
      <c r="N253" s="72"/>
      <c r="O253" s="79" t="s">
        <v>427</v>
      </c>
      <c r="P253" s="81">
        <v>43754.86528935185</v>
      </c>
      <c r="Q253" s="79" t="s">
        <v>484</v>
      </c>
      <c r="R253" s="79"/>
      <c r="S253" s="79"/>
      <c r="T253" s="79" t="s">
        <v>638</v>
      </c>
      <c r="U253" s="79"/>
      <c r="V253" s="83" t="s">
        <v>735</v>
      </c>
      <c r="W253" s="81">
        <v>43754.86528935185</v>
      </c>
      <c r="X253" s="83" t="s">
        <v>848</v>
      </c>
      <c r="Y253" s="79"/>
      <c r="Z253" s="79"/>
      <c r="AA253" s="85" t="s">
        <v>1005</v>
      </c>
      <c r="AB253" s="79"/>
      <c r="AC253" s="79" t="b">
        <v>0</v>
      </c>
      <c r="AD253" s="79">
        <v>0</v>
      </c>
      <c r="AE253" s="85" t="s">
        <v>1091</v>
      </c>
      <c r="AF253" s="79" t="b">
        <v>0</v>
      </c>
      <c r="AG253" s="79" t="s">
        <v>1106</v>
      </c>
      <c r="AH253" s="79"/>
      <c r="AI253" s="85" t="s">
        <v>1091</v>
      </c>
      <c r="AJ253" s="79" t="b">
        <v>0</v>
      </c>
      <c r="AK253" s="79">
        <v>1</v>
      </c>
      <c r="AL253" s="85" t="s">
        <v>1004</v>
      </c>
      <c r="AM253" s="79" t="s">
        <v>1119</v>
      </c>
      <c r="AN253" s="79" t="b">
        <v>0</v>
      </c>
      <c r="AO253" s="85" t="s">
        <v>1004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10</v>
      </c>
      <c r="BC253" s="78" t="str">
        <f>REPLACE(INDEX(GroupVertices[Group],MATCH(Edges[[#This Row],[Vertex 2]],GroupVertices[Vertex],0)),1,1,"")</f>
        <v>10</v>
      </c>
      <c r="BD253" s="48">
        <v>3</v>
      </c>
      <c r="BE253" s="49">
        <v>10.714285714285714</v>
      </c>
      <c r="BF253" s="48">
        <v>1</v>
      </c>
      <c r="BG253" s="49">
        <v>3.5714285714285716</v>
      </c>
      <c r="BH253" s="48">
        <v>0</v>
      </c>
      <c r="BI253" s="49">
        <v>0</v>
      </c>
      <c r="BJ253" s="48">
        <v>24</v>
      </c>
      <c r="BK253" s="49">
        <v>85.71428571428571</v>
      </c>
      <c r="BL253" s="48">
        <v>28</v>
      </c>
    </row>
    <row r="254" spans="1:64" ht="15">
      <c r="A254" s="64" t="s">
        <v>283</v>
      </c>
      <c r="B254" s="64" t="s">
        <v>300</v>
      </c>
      <c r="C254" s="65" t="s">
        <v>3648</v>
      </c>
      <c r="D254" s="66">
        <v>3</v>
      </c>
      <c r="E254" s="67" t="s">
        <v>132</v>
      </c>
      <c r="F254" s="68">
        <v>35</v>
      </c>
      <c r="G254" s="65"/>
      <c r="H254" s="69"/>
      <c r="I254" s="70"/>
      <c r="J254" s="70"/>
      <c r="K254" s="34" t="s">
        <v>65</v>
      </c>
      <c r="L254" s="77">
        <v>254</v>
      </c>
      <c r="M254" s="77"/>
      <c r="N254" s="72"/>
      <c r="O254" s="79" t="s">
        <v>427</v>
      </c>
      <c r="P254" s="81">
        <v>43754.878842592596</v>
      </c>
      <c r="Q254" s="79" t="s">
        <v>485</v>
      </c>
      <c r="R254" s="79"/>
      <c r="S254" s="79"/>
      <c r="T254" s="79"/>
      <c r="U254" s="79"/>
      <c r="V254" s="83" t="s">
        <v>736</v>
      </c>
      <c r="W254" s="81">
        <v>43754.878842592596</v>
      </c>
      <c r="X254" s="83" t="s">
        <v>849</v>
      </c>
      <c r="Y254" s="79"/>
      <c r="Z254" s="79"/>
      <c r="AA254" s="85" t="s">
        <v>1006</v>
      </c>
      <c r="AB254" s="79"/>
      <c r="AC254" s="79" t="b">
        <v>0</v>
      </c>
      <c r="AD254" s="79">
        <v>0</v>
      </c>
      <c r="AE254" s="85" t="s">
        <v>1091</v>
      </c>
      <c r="AF254" s="79" t="b">
        <v>0</v>
      </c>
      <c r="AG254" s="79" t="s">
        <v>1106</v>
      </c>
      <c r="AH254" s="79"/>
      <c r="AI254" s="85" t="s">
        <v>1091</v>
      </c>
      <c r="AJ254" s="79" t="b">
        <v>0</v>
      </c>
      <c r="AK254" s="79">
        <v>1</v>
      </c>
      <c r="AL254" s="85" t="s">
        <v>1066</v>
      </c>
      <c r="AM254" s="79" t="s">
        <v>1111</v>
      </c>
      <c r="AN254" s="79" t="b">
        <v>0</v>
      </c>
      <c r="AO254" s="85" t="s">
        <v>1066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4.545454545454546</v>
      </c>
      <c r="BF254" s="48">
        <v>0</v>
      </c>
      <c r="BG254" s="49">
        <v>0</v>
      </c>
      <c r="BH254" s="48">
        <v>0</v>
      </c>
      <c r="BI254" s="49">
        <v>0</v>
      </c>
      <c r="BJ254" s="48">
        <v>21</v>
      </c>
      <c r="BK254" s="49">
        <v>95.45454545454545</v>
      </c>
      <c r="BL254" s="48">
        <v>22</v>
      </c>
    </row>
    <row r="255" spans="1:64" ht="15">
      <c r="A255" s="64" t="s">
        <v>284</v>
      </c>
      <c r="B255" s="64" t="s">
        <v>281</v>
      </c>
      <c r="C255" s="65" t="s">
        <v>3648</v>
      </c>
      <c r="D255" s="66">
        <v>3</v>
      </c>
      <c r="E255" s="67" t="s">
        <v>132</v>
      </c>
      <c r="F255" s="68">
        <v>35</v>
      </c>
      <c r="G255" s="65"/>
      <c r="H255" s="69"/>
      <c r="I255" s="70"/>
      <c r="J255" s="70"/>
      <c r="K255" s="34" t="s">
        <v>65</v>
      </c>
      <c r="L255" s="77">
        <v>255</v>
      </c>
      <c r="M255" s="77"/>
      <c r="N255" s="72"/>
      <c r="O255" s="79" t="s">
        <v>427</v>
      </c>
      <c r="P255" s="81">
        <v>43754.96135416667</v>
      </c>
      <c r="Q255" s="79" t="s">
        <v>484</v>
      </c>
      <c r="R255" s="79"/>
      <c r="S255" s="79"/>
      <c r="T255" s="79" t="s">
        <v>638</v>
      </c>
      <c r="U255" s="79"/>
      <c r="V255" s="83" t="s">
        <v>737</v>
      </c>
      <c r="W255" s="81">
        <v>43754.96135416667</v>
      </c>
      <c r="X255" s="83" t="s">
        <v>850</v>
      </c>
      <c r="Y255" s="79"/>
      <c r="Z255" s="79"/>
      <c r="AA255" s="85" t="s">
        <v>1007</v>
      </c>
      <c r="AB255" s="79"/>
      <c r="AC255" s="79" t="b">
        <v>0</v>
      </c>
      <c r="AD255" s="79">
        <v>0</v>
      </c>
      <c r="AE255" s="85" t="s">
        <v>1091</v>
      </c>
      <c r="AF255" s="79" t="b">
        <v>0</v>
      </c>
      <c r="AG255" s="79" t="s">
        <v>1106</v>
      </c>
      <c r="AH255" s="79"/>
      <c r="AI255" s="85" t="s">
        <v>1091</v>
      </c>
      <c r="AJ255" s="79" t="b">
        <v>0</v>
      </c>
      <c r="AK255" s="79">
        <v>2</v>
      </c>
      <c r="AL255" s="85" t="s">
        <v>1004</v>
      </c>
      <c r="AM255" s="79" t="s">
        <v>1111</v>
      </c>
      <c r="AN255" s="79" t="b">
        <v>0</v>
      </c>
      <c r="AO255" s="85" t="s">
        <v>1004</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10</v>
      </c>
      <c r="BC255" s="78" t="str">
        <f>REPLACE(INDEX(GroupVertices[Group],MATCH(Edges[[#This Row],[Vertex 2]],GroupVertices[Vertex],0)),1,1,"")</f>
        <v>10</v>
      </c>
      <c r="BD255" s="48">
        <v>3</v>
      </c>
      <c r="BE255" s="49">
        <v>10.714285714285714</v>
      </c>
      <c r="BF255" s="48">
        <v>1</v>
      </c>
      <c r="BG255" s="49">
        <v>3.5714285714285716</v>
      </c>
      <c r="BH255" s="48">
        <v>0</v>
      </c>
      <c r="BI255" s="49">
        <v>0</v>
      </c>
      <c r="BJ255" s="48">
        <v>24</v>
      </c>
      <c r="BK255" s="49">
        <v>85.71428571428571</v>
      </c>
      <c r="BL255" s="48">
        <v>28</v>
      </c>
    </row>
    <row r="256" spans="1:64" ht="15">
      <c r="A256" s="64" t="s">
        <v>285</v>
      </c>
      <c r="B256" s="64" t="s">
        <v>411</v>
      </c>
      <c r="C256" s="65" t="s">
        <v>3648</v>
      </c>
      <c r="D256" s="66">
        <v>3</v>
      </c>
      <c r="E256" s="67" t="s">
        <v>132</v>
      </c>
      <c r="F256" s="68">
        <v>35</v>
      </c>
      <c r="G256" s="65"/>
      <c r="H256" s="69"/>
      <c r="I256" s="70"/>
      <c r="J256" s="70"/>
      <c r="K256" s="34" t="s">
        <v>65</v>
      </c>
      <c r="L256" s="77">
        <v>256</v>
      </c>
      <c r="M256" s="77"/>
      <c r="N256" s="72"/>
      <c r="O256" s="79" t="s">
        <v>427</v>
      </c>
      <c r="P256" s="81">
        <v>43755.534363425926</v>
      </c>
      <c r="Q256" s="79" t="s">
        <v>486</v>
      </c>
      <c r="R256" s="79"/>
      <c r="S256" s="79"/>
      <c r="T256" s="79" t="s">
        <v>300</v>
      </c>
      <c r="U256" s="83" t="s">
        <v>658</v>
      </c>
      <c r="V256" s="83" t="s">
        <v>658</v>
      </c>
      <c r="W256" s="81">
        <v>43755.534363425926</v>
      </c>
      <c r="X256" s="83" t="s">
        <v>851</v>
      </c>
      <c r="Y256" s="79"/>
      <c r="Z256" s="79"/>
      <c r="AA256" s="85" t="s">
        <v>1008</v>
      </c>
      <c r="AB256" s="85" t="s">
        <v>1086</v>
      </c>
      <c r="AC256" s="79" t="b">
        <v>0</v>
      </c>
      <c r="AD256" s="79">
        <v>1</v>
      </c>
      <c r="AE256" s="85" t="s">
        <v>1100</v>
      </c>
      <c r="AF256" s="79" t="b">
        <v>0</v>
      </c>
      <c r="AG256" s="79" t="s">
        <v>1106</v>
      </c>
      <c r="AH256" s="79"/>
      <c r="AI256" s="85" t="s">
        <v>1091</v>
      </c>
      <c r="AJ256" s="79" t="b">
        <v>0</v>
      </c>
      <c r="AK256" s="79">
        <v>0</v>
      </c>
      <c r="AL256" s="85" t="s">
        <v>1091</v>
      </c>
      <c r="AM256" s="79" t="s">
        <v>1112</v>
      </c>
      <c r="AN256" s="79" t="b">
        <v>0</v>
      </c>
      <c r="AO256" s="85" t="s">
        <v>1086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15</v>
      </c>
      <c r="BC256" s="78" t="str">
        <f>REPLACE(INDEX(GroupVertices[Group],MATCH(Edges[[#This Row],[Vertex 2]],GroupVertices[Vertex],0)),1,1,"")</f>
        <v>15</v>
      </c>
      <c r="BD256" s="48">
        <v>2</v>
      </c>
      <c r="BE256" s="49">
        <v>6.25</v>
      </c>
      <c r="BF256" s="48">
        <v>0</v>
      </c>
      <c r="BG256" s="49">
        <v>0</v>
      </c>
      <c r="BH256" s="48">
        <v>0</v>
      </c>
      <c r="BI256" s="49">
        <v>0</v>
      </c>
      <c r="BJ256" s="48">
        <v>30</v>
      </c>
      <c r="BK256" s="49">
        <v>93.75</v>
      </c>
      <c r="BL256" s="48">
        <v>32</v>
      </c>
    </row>
    <row r="257" spans="1:64" ht="15">
      <c r="A257" s="64" t="s">
        <v>286</v>
      </c>
      <c r="B257" s="64" t="s">
        <v>298</v>
      </c>
      <c r="C257" s="65" t="s">
        <v>3648</v>
      </c>
      <c r="D257" s="66">
        <v>3</v>
      </c>
      <c r="E257" s="67" t="s">
        <v>132</v>
      </c>
      <c r="F257" s="68">
        <v>35</v>
      </c>
      <c r="G257" s="65"/>
      <c r="H257" s="69"/>
      <c r="I257" s="70"/>
      <c r="J257" s="70"/>
      <c r="K257" s="34" t="s">
        <v>65</v>
      </c>
      <c r="L257" s="77">
        <v>257</v>
      </c>
      <c r="M257" s="77"/>
      <c r="N257" s="72"/>
      <c r="O257" s="79" t="s">
        <v>427</v>
      </c>
      <c r="P257" s="81">
        <v>43755.59358796296</v>
      </c>
      <c r="Q257" s="79" t="s">
        <v>487</v>
      </c>
      <c r="R257" s="83" t="s">
        <v>561</v>
      </c>
      <c r="S257" s="79" t="s">
        <v>593</v>
      </c>
      <c r="T257" s="79" t="s">
        <v>628</v>
      </c>
      <c r="U257" s="79"/>
      <c r="V257" s="83" t="s">
        <v>738</v>
      </c>
      <c r="W257" s="81">
        <v>43755.59358796296</v>
      </c>
      <c r="X257" s="83" t="s">
        <v>852</v>
      </c>
      <c r="Y257" s="79"/>
      <c r="Z257" s="79"/>
      <c r="AA257" s="85" t="s">
        <v>1009</v>
      </c>
      <c r="AB257" s="79"/>
      <c r="AC257" s="79" t="b">
        <v>0</v>
      </c>
      <c r="AD257" s="79">
        <v>1</v>
      </c>
      <c r="AE257" s="85" t="s">
        <v>1091</v>
      </c>
      <c r="AF257" s="79" t="b">
        <v>0</v>
      </c>
      <c r="AG257" s="79" t="s">
        <v>1106</v>
      </c>
      <c r="AH257" s="79"/>
      <c r="AI257" s="85" t="s">
        <v>1091</v>
      </c>
      <c r="AJ257" s="79" t="b">
        <v>0</v>
      </c>
      <c r="AK257" s="79">
        <v>0</v>
      </c>
      <c r="AL257" s="85" t="s">
        <v>1091</v>
      </c>
      <c r="AM257" s="79" t="s">
        <v>1113</v>
      </c>
      <c r="AN257" s="79" t="b">
        <v>0</v>
      </c>
      <c r="AO257" s="85" t="s">
        <v>1009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4</v>
      </c>
      <c r="BD257" s="48"/>
      <c r="BE257" s="49"/>
      <c r="BF257" s="48"/>
      <c r="BG257" s="49"/>
      <c r="BH257" s="48"/>
      <c r="BI257" s="49"/>
      <c r="BJ257" s="48"/>
      <c r="BK257" s="49"/>
      <c r="BL257" s="48"/>
    </row>
    <row r="258" spans="1:64" ht="15">
      <c r="A258" s="64" t="s">
        <v>286</v>
      </c>
      <c r="B258" s="64" t="s">
        <v>412</v>
      </c>
      <c r="C258" s="65" t="s">
        <v>3648</v>
      </c>
      <c r="D258" s="66">
        <v>3</v>
      </c>
      <c r="E258" s="67" t="s">
        <v>132</v>
      </c>
      <c r="F258" s="68">
        <v>35</v>
      </c>
      <c r="G258" s="65"/>
      <c r="H258" s="69"/>
      <c r="I258" s="70"/>
      <c r="J258" s="70"/>
      <c r="K258" s="34" t="s">
        <v>65</v>
      </c>
      <c r="L258" s="77">
        <v>258</v>
      </c>
      <c r="M258" s="77"/>
      <c r="N258" s="72"/>
      <c r="O258" s="79" t="s">
        <v>427</v>
      </c>
      <c r="P258" s="81">
        <v>43755.59358796296</v>
      </c>
      <c r="Q258" s="79" t="s">
        <v>487</v>
      </c>
      <c r="R258" s="83" t="s">
        <v>561</v>
      </c>
      <c r="S258" s="79" t="s">
        <v>593</v>
      </c>
      <c r="T258" s="79" t="s">
        <v>628</v>
      </c>
      <c r="U258" s="79"/>
      <c r="V258" s="83" t="s">
        <v>738</v>
      </c>
      <c r="W258" s="81">
        <v>43755.59358796296</v>
      </c>
      <c r="X258" s="83" t="s">
        <v>852</v>
      </c>
      <c r="Y258" s="79"/>
      <c r="Z258" s="79"/>
      <c r="AA258" s="85" t="s">
        <v>1009</v>
      </c>
      <c r="AB258" s="79"/>
      <c r="AC258" s="79" t="b">
        <v>0</v>
      </c>
      <c r="AD258" s="79">
        <v>1</v>
      </c>
      <c r="AE258" s="85" t="s">
        <v>1091</v>
      </c>
      <c r="AF258" s="79" t="b">
        <v>0</v>
      </c>
      <c r="AG258" s="79" t="s">
        <v>1106</v>
      </c>
      <c r="AH258" s="79"/>
      <c r="AI258" s="85" t="s">
        <v>1091</v>
      </c>
      <c r="AJ258" s="79" t="b">
        <v>0</v>
      </c>
      <c r="AK258" s="79">
        <v>0</v>
      </c>
      <c r="AL258" s="85" t="s">
        <v>1091</v>
      </c>
      <c r="AM258" s="79" t="s">
        <v>1113</v>
      </c>
      <c r="AN258" s="79" t="b">
        <v>0</v>
      </c>
      <c r="AO258" s="85" t="s">
        <v>1009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4</v>
      </c>
      <c r="BC258" s="78" t="str">
        <f>REPLACE(INDEX(GroupVertices[Group],MATCH(Edges[[#This Row],[Vertex 2]],GroupVertices[Vertex],0)),1,1,"")</f>
        <v>4</v>
      </c>
      <c r="BD258" s="48"/>
      <c r="BE258" s="49"/>
      <c r="BF258" s="48"/>
      <c r="BG258" s="49"/>
      <c r="BH258" s="48"/>
      <c r="BI258" s="49"/>
      <c r="BJ258" s="48"/>
      <c r="BK258" s="49"/>
      <c r="BL258" s="48"/>
    </row>
    <row r="259" spans="1:64" ht="15">
      <c r="A259" s="64" t="s">
        <v>286</v>
      </c>
      <c r="B259" s="64" t="s">
        <v>291</v>
      </c>
      <c r="C259" s="65" t="s">
        <v>3648</v>
      </c>
      <c r="D259" s="66">
        <v>3</v>
      </c>
      <c r="E259" s="67" t="s">
        <v>132</v>
      </c>
      <c r="F259" s="68">
        <v>35</v>
      </c>
      <c r="G259" s="65"/>
      <c r="H259" s="69"/>
      <c r="I259" s="70"/>
      <c r="J259" s="70"/>
      <c r="K259" s="34" t="s">
        <v>65</v>
      </c>
      <c r="L259" s="77">
        <v>259</v>
      </c>
      <c r="M259" s="77"/>
      <c r="N259" s="72"/>
      <c r="O259" s="79" t="s">
        <v>427</v>
      </c>
      <c r="P259" s="81">
        <v>43755.59358796296</v>
      </c>
      <c r="Q259" s="79" t="s">
        <v>487</v>
      </c>
      <c r="R259" s="83" t="s">
        <v>561</v>
      </c>
      <c r="S259" s="79" t="s">
        <v>593</v>
      </c>
      <c r="T259" s="79" t="s">
        <v>628</v>
      </c>
      <c r="U259" s="79"/>
      <c r="V259" s="83" t="s">
        <v>738</v>
      </c>
      <c r="W259" s="81">
        <v>43755.59358796296</v>
      </c>
      <c r="X259" s="83" t="s">
        <v>852</v>
      </c>
      <c r="Y259" s="79"/>
      <c r="Z259" s="79"/>
      <c r="AA259" s="85" t="s">
        <v>1009</v>
      </c>
      <c r="AB259" s="79"/>
      <c r="AC259" s="79" t="b">
        <v>0</v>
      </c>
      <c r="AD259" s="79">
        <v>1</v>
      </c>
      <c r="AE259" s="85" t="s">
        <v>1091</v>
      </c>
      <c r="AF259" s="79" t="b">
        <v>0</v>
      </c>
      <c r="AG259" s="79" t="s">
        <v>1106</v>
      </c>
      <c r="AH259" s="79"/>
      <c r="AI259" s="85" t="s">
        <v>1091</v>
      </c>
      <c r="AJ259" s="79" t="b">
        <v>0</v>
      </c>
      <c r="AK259" s="79">
        <v>0</v>
      </c>
      <c r="AL259" s="85" t="s">
        <v>1091</v>
      </c>
      <c r="AM259" s="79" t="s">
        <v>1113</v>
      </c>
      <c r="AN259" s="79" t="b">
        <v>0</v>
      </c>
      <c r="AO259" s="85" t="s">
        <v>1009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4</v>
      </c>
      <c r="BC259" s="78" t="str">
        <f>REPLACE(INDEX(GroupVertices[Group],MATCH(Edges[[#This Row],[Vertex 2]],GroupVertices[Vertex],0)),1,1,"")</f>
        <v>4</v>
      </c>
      <c r="BD259" s="48">
        <v>1</v>
      </c>
      <c r="BE259" s="49">
        <v>2.6315789473684212</v>
      </c>
      <c r="BF259" s="48">
        <v>0</v>
      </c>
      <c r="BG259" s="49">
        <v>0</v>
      </c>
      <c r="BH259" s="48">
        <v>0</v>
      </c>
      <c r="BI259" s="49">
        <v>0</v>
      </c>
      <c r="BJ259" s="48">
        <v>37</v>
      </c>
      <c r="BK259" s="49">
        <v>97.36842105263158</v>
      </c>
      <c r="BL259" s="48">
        <v>38</v>
      </c>
    </row>
    <row r="260" spans="1:64" ht="15">
      <c r="A260" s="64" t="s">
        <v>287</v>
      </c>
      <c r="B260" s="64" t="s">
        <v>298</v>
      </c>
      <c r="C260" s="65" t="s">
        <v>3648</v>
      </c>
      <c r="D260" s="66">
        <v>3</v>
      </c>
      <c r="E260" s="67" t="s">
        <v>132</v>
      </c>
      <c r="F260" s="68">
        <v>35</v>
      </c>
      <c r="G260" s="65"/>
      <c r="H260" s="69"/>
      <c r="I260" s="70"/>
      <c r="J260" s="70"/>
      <c r="K260" s="34" t="s">
        <v>65</v>
      </c>
      <c r="L260" s="77">
        <v>260</v>
      </c>
      <c r="M260" s="77"/>
      <c r="N260" s="72"/>
      <c r="O260" s="79" t="s">
        <v>427</v>
      </c>
      <c r="P260" s="81">
        <v>43755.616689814815</v>
      </c>
      <c r="Q260" s="79" t="s">
        <v>488</v>
      </c>
      <c r="R260" s="79"/>
      <c r="S260" s="79"/>
      <c r="T260" s="79"/>
      <c r="U260" s="79"/>
      <c r="V260" s="83" t="s">
        <v>739</v>
      </c>
      <c r="W260" s="81">
        <v>43755.616689814815</v>
      </c>
      <c r="X260" s="83" t="s">
        <v>853</v>
      </c>
      <c r="Y260" s="79"/>
      <c r="Z260" s="79"/>
      <c r="AA260" s="85" t="s">
        <v>1010</v>
      </c>
      <c r="AB260" s="79"/>
      <c r="AC260" s="79" t="b">
        <v>0</v>
      </c>
      <c r="AD260" s="79">
        <v>0</v>
      </c>
      <c r="AE260" s="85" t="s">
        <v>1091</v>
      </c>
      <c r="AF260" s="79" t="b">
        <v>0</v>
      </c>
      <c r="AG260" s="79" t="s">
        <v>1106</v>
      </c>
      <c r="AH260" s="79"/>
      <c r="AI260" s="85" t="s">
        <v>1091</v>
      </c>
      <c r="AJ260" s="79" t="b">
        <v>0</v>
      </c>
      <c r="AK260" s="79">
        <v>6</v>
      </c>
      <c r="AL260" s="85" t="s">
        <v>1052</v>
      </c>
      <c r="AM260" s="79" t="s">
        <v>1112</v>
      </c>
      <c r="AN260" s="79" t="b">
        <v>0</v>
      </c>
      <c r="AO260" s="85" t="s">
        <v>1052</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287</v>
      </c>
      <c r="B261" s="64" t="s">
        <v>300</v>
      </c>
      <c r="C261" s="65" t="s">
        <v>3648</v>
      </c>
      <c r="D261" s="66">
        <v>3</v>
      </c>
      <c r="E261" s="67" t="s">
        <v>132</v>
      </c>
      <c r="F261" s="68">
        <v>35</v>
      </c>
      <c r="G261" s="65"/>
      <c r="H261" s="69"/>
      <c r="I261" s="70"/>
      <c r="J261" s="70"/>
      <c r="K261" s="34" t="s">
        <v>65</v>
      </c>
      <c r="L261" s="77">
        <v>261</v>
      </c>
      <c r="M261" s="77"/>
      <c r="N261" s="72"/>
      <c r="O261" s="79" t="s">
        <v>427</v>
      </c>
      <c r="P261" s="81">
        <v>43755.616689814815</v>
      </c>
      <c r="Q261" s="79" t="s">
        <v>488</v>
      </c>
      <c r="R261" s="79"/>
      <c r="S261" s="79"/>
      <c r="T261" s="79"/>
      <c r="U261" s="79"/>
      <c r="V261" s="83" t="s">
        <v>739</v>
      </c>
      <c r="W261" s="81">
        <v>43755.616689814815</v>
      </c>
      <c r="X261" s="83" t="s">
        <v>853</v>
      </c>
      <c r="Y261" s="79"/>
      <c r="Z261" s="79"/>
      <c r="AA261" s="85" t="s">
        <v>1010</v>
      </c>
      <c r="AB261" s="79"/>
      <c r="AC261" s="79" t="b">
        <v>0</v>
      </c>
      <c r="AD261" s="79">
        <v>0</v>
      </c>
      <c r="AE261" s="85" t="s">
        <v>1091</v>
      </c>
      <c r="AF261" s="79" t="b">
        <v>0</v>
      </c>
      <c r="AG261" s="79" t="s">
        <v>1106</v>
      </c>
      <c r="AH261" s="79"/>
      <c r="AI261" s="85" t="s">
        <v>1091</v>
      </c>
      <c r="AJ261" s="79" t="b">
        <v>0</v>
      </c>
      <c r="AK261" s="79">
        <v>6</v>
      </c>
      <c r="AL261" s="85" t="s">
        <v>1052</v>
      </c>
      <c r="AM261" s="79" t="s">
        <v>1112</v>
      </c>
      <c r="AN261" s="79" t="b">
        <v>0</v>
      </c>
      <c r="AO261" s="85" t="s">
        <v>1052</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2</v>
      </c>
      <c r="BD261" s="48"/>
      <c r="BE261" s="49"/>
      <c r="BF261" s="48"/>
      <c r="BG261" s="49"/>
      <c r="BH261" s="48"/>
      <c r="BI261" s="49"/>
      <c r="BJ261" s="48"/>
      <c r="BK261" s="49"/>
      <c r="BL261" s="48"/>
    </row>
    <row r="262" spans="1:64" ht="15">
      <c r="A262" s="64" t="s">
        <v>287</v>
      </c>
      <c r="B262" s="64" t="s">
        <v>291</v>
      </c>
      <c r="C262" s="65" t="s">
        <v>3648</v>
      </c>
      <c r="D262" s="66">
        <v>3</v>
      </c>
      <c r="E262" s="67" t="s">
        <v>132</v>
      </c>
      <c r="F262" s="68">
        <v>35</v>
      </c>
      <c r="G262" s="65"/>
      <c r="H262" s="69"/>
      <c r="I262" s="70"/>
      <c r="J262" s="70"/>
      <c r="K262" s="34" t="s">
        <v>65</v>
      </c>
      <c r="L262" s="77">
        <v>262</v>
      </c>
      <c r="M262" s="77"/>
      <c r="N262" s="72"/>
      <c r="O262" s="79" t="s">
        <v>427</v>
      </c>
      <c r="P262" s="81">
        <v>43755.616689814815</v>
      </c>
      <c r="Q262" s="79" t="s">
        <v>488</v>
      </c>
      <c r="R262" s="79"/>
      <c r="S262" s="79"/>
      <c r="T262" s="79"/>
      <c r="U262" s="79"/>
      <c r="V262" s="83" t="s">
        <v>739</v>
      </c>
      <c r="W262" s="81">
        <v>43755.616689814815</v>
      </c>
      <c r="X262" s="83" t="s">
        <v>853</v>
      </c>
      <c r="Y262" s="79"/>
      <c r="Z262" s="79"/>
      <c r="AA262" s="85" t="s">
        <v>1010</v>
      </c>
      <c r="AB262" s="79"/>
      <c r="AC262" s="79" t="b">
        <v>0</v>
      </c>
      <c r="AD262" s="79">
        <v>0</v>
      </c>
      <c r="AE262" s="85" t="s">
        <v>1091</v>
      </c>
      <c r="AF262" s="79" t="b">
        <v>0</v>
      </c>
      <c r="AG262" s="79" t="s">
        <v>1106</v>
      </c>
      <c r="AH262" s="79"/>
      <c r="AI262" s="85" t="s">
        <v>1091</v>
      </c>
      <c r="AJ262" s="79" t="b">
        <v>0</v>
      </c>
      <c r="AK262" s="79">
        <v>6</v>
      </c>
      <c r="AL262" s="85" t="s">
        <v>1052</v>
      </c>
      <c r="AM262" s="79" t="s">
        <v>1112</v>
      </c>
      <c r="AN262" s="79" t="b">
        <v>0</v>
      </c>
      <c r="AO262" s="85" t="s">
        <v>1052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0</v>
      </c>
      <c r="BE262" s="49">
        <v>0</v>
      </c>
      <c r="BF262" s="48">
        <v>0</v>
      </c>
      <c r="BG262" s="49">
        <v>0</v>
      </c>
      <c r="BH262" s="48">
        <v>0</v>
      </c>
      <c r="BI262" s="49">
        <v>0</v>
      </c>
      <c r="BJ262" s="48">
        <v>22</v>
      </c>
      <c r="BK262" s="49">
        <v>100</v>
      </c>
      <c r="BL262" s="48">
        <v>22</v>
      </c>
    </row>
    <row r="263" spans="1:64" ht="15">
      <c r="A263" s="64" t="s">
        <v>288</v>
      </c>
      <c r="B263" s="64" t="s">
        <v>298</v>
      </c>
      <c r="C263" s="65" t="s">
        <v>3648</v>
      </c>
      <c r="D263" s="66">
        <v>3</v>
      </c>
      <c r="E263" s="67" t="s">
        <v>132</v>
      </c>
      <c r="F263" s="68">
        <v>35</v>
      </c>
      <c r="G263" s="65"/>
      <c r="H263" s="69"/>
      <c r="I263" s="70"/>
      <c r="J263" s="70"/>
      <c r="K263" s="34" t="s">
        <v>65</v>
      </c>
      <c r="L263" s="77">
        <v>263</v>
      </c>
      <c r="M263" s="77"/>
      <c r="N263" s="72"/>
      <c r="O263" s="79" t="s">
        <v>427</v>
      </c>
      <c r="P263" s="81">
        <v>43755.61819444445</v>
      </c>
      <c r="Q263" s="79" t="s">
        <v>488</v>
      </c>
      <c r="R263" s="79"/>
      <c r="S263" s="79"/>
      <c r="T263" s="79"/>
      <c r="U263" s="79"/>
      <c r="V263" s="83" t="s">
        <v>740</v>
      </c>
      <c r="W263" s="81">
        <v>43755.61819444445</v>
      </c>
      <c r="X263" s="83" t="s">
        <v>854</v>
      </c>
      <c r="Y263" s="79"/>
      <c r="Z263" s="79"/>
      <c r="AA263" s="85" t="s">
        <v>1011</v>
      </c>
      <c r="AB263" s="79"/>
      <c r="AC263" s="79" t="b">
        <v>0</v>
      </c>
      <c r="AD263" s="79">
        <v>0</v>
      </c>
      <c r="AE263" s="85" t="s">
        <v>1091</v>
      </c>
      <c r="AF263" s="79" t="b">
        <v>0</v>
      </c>
      <c r="AG263" s="79" t="s">
        <v>1106</v>
      </c>
      <c r="AH263" s="79"/>
      <c r="AI263" s="85" t="s">
        <v>1091</v>
      </c>
      <c r="AJ263" s="79" t="b">
        <v>0</v>
      </c>
      <c r="AK263" s="79">
        <v>6</v>
      </c>
      <c r="AL263" s="85" t="s">
        <v>1052</v>
      </c>
      <c r="AM263" s="79" t="s">
        <v>1115</v>
      </c>
      <c r="AN263" s="79" t="b">
        <v>0</v>
      </c>
      <c r="AO263" s="85" t="s">
        <v>1052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288</v>
      </c>
      <c r="B264" s="64" t="s">
        <v>300</v>
      </c>
      <c r="C264" s="65" t="s">
        <v>3648</v>
      </c>
      <c r="D264" s="66">
        <v>3</v>
      </c>
      <c r="E264" s="67" t="s">
        <v>132</v>
      </c>
      <c r="F264" s="68">
        <v>35</v>
      </c>
      <c r="G264" s="65"/>
      <c r="H264" s="69"/>
      <c r="I264" s="70"/>
      <c r="J264" s="70"/>
      <c r="K264" s="34" t="s">
        <v>65</v>
      </c>
      <c r="L264" s="77">
        <v>264</v>
      </c>
      <c r="M264" s="77"/>
      <c r="N264" s="72"/>
      <c r="O264" s="79" t="s">
        <v>427</v>
      </c>
      <c r="P264" s="81">
        <v>43755.61819444445</v>
      </c>
      <c r="Q264" s="79" t="s">
        <v>488</v>
      </c>
      <c r="R264" s="79"/>
      <c r="S264" s="79"/>
      <c r="T264" s="79"/>
      <c r="U264" s="79"/>
      <c r="V264" s="83" t="s">
        <v>740</v>
      </c>
      <c r="W264" s="81">
        <v>43755.61819444445</v>
      </c>
      <c r="X264" s="83" t="s">
        <v>854</v>
      </c>
      <c r="Y264" s="79"/>
      <c r="Z264" s="79"/>
      <c r="AA264" s="85" t="s">
        <v>1011</v>
      </c>
      <c r="AB264" s="79"/>
      <c r="AC264" s="79" t="b">
        <v>0</v>
      </c>
      <c r="AD264" s="79">
        <v>0</v>
      </c>
      <c r="AE264" s="85" t="s">
        <v>1091</v>
      </c>
      <c r="AF264" s="79" t="b">
        <v>0</v>
      </c>
      <c r="AG264" s="79" t="s">
        <v>1106</v>
      </c>
      <c r="AH264" s="79"/>
      <c r="AI264" s="85" t="s">
        <v>1091</v>
      </c>
      <c r="AJ264" s="79" t="b">
        <v>0</v>
      </c>
      <c r="AK264" s="79">
        <v>6</v>
      </c>
      <c r="AL264" s="85" t="s">
        <v>1052</v>
      </c>
      <c r="AM264" s="79" t="s">
        <v>1115</v>
      </c>
      <c r="AN264" s="79" t="b">
        <v>0</v>
      </c>
      <c r="AO264" s="85" t="s">
        <v>1052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2</v>
      </c>
      <c r="BD264" s="48"/>
      <c r="BE264" s="49"/>
      <c r="BF264" s="48"/>
      <c r="BG264" s="49"/>
      <c r="BH264" s="48"/>
      <c r="BI264" s="49"/>
      <c r="BJ264" s="48"/>
      <c r="BK264" s="49"/>
      <c r="BL264" s="48"/>
    </row>
    <row r="265" spans="1:64" ht="15">
      <c r="A265" s="64" t="s">
        <v>288</v>
      </c>
      <c r="B265" s="64" t="s">
        <v>291</v>
      </c>
      <c r="C265" s="65" t="s">
        <v>3648</v>
      </c>
      <c r="D265" s="66">
        <v>3</v>
      </c>
      <c r="E265" s="67" t="s">
        <v>132</v>
      </c>
      <c r="F265" s="68">
        <v>35</v>
      </c>
      <c r="G265" s="65"/>
      <c r="H265" s="69"/>
      <c r="I265" s="70"/>
      <c r="J265" s="70"/>
      <c r="K265" s="34" t="s">
        <v>65</v>
      </c>
      <c r="L265" s="77">
        <v>265</v>
      </c>
      <c r="M265" s="77"/>
      <c r="N265" s="72"/>
      <c r="O265" s="79" t="s">
        <v>427</v>
      </c>
      <c r="P265" s="81">
        <v>43755.61819444445</v>
      </c>
      <c r="Q265" s="79" t="s">
        <v>488</v>
      </c>
      <c r="R265" s="79"/>
      <c r="S265" s="79"/>
      <c r="T265" s="79"/>
      <c r="U265" s="79"/>
      <c r="V265" s="83" t="s">
        <v>740</v>
      </c>
      <c r="W265" s="81">
        <v>43755.61819444445</v>
      </c>
      <c r="X265" s="83" t="s">
        <v>854</v>
      </c>
      <c r="Y265" s="79"/>
      <c r="Z265" s="79"/>
      <c r="AA265" s="85" t="s">
        <v>1011</v>
      </c>
      <c r="AB265" s="79"/>
      <c r="AC265" s="79" t="b">
        <v>0</v>
      </c>
      <c r="AD265" s="79">
        <v>0</v>
      </c>
      <c r="AE265" s="85" t="s">
        <v>1091</v>
      </c>
      <c r="AF265" s="79" t="b">
        <v>0</v>
      </c>
      <c r="AG265" s="79" t="s">
        <v>1106</v>
      </c>
      <c r="AH265" s="79"/>
      <c r="AI265" s="85" t="s">
        <v>1091</v>
      </c>
      <c r="AJ265" s="79" t="b">
        <v>0</v>
      </c>
      <c r="AK265" s="79">
        <v>6</v>
      </c>
      <c r="AL265" s="85" t="s">
        <v>1052</v>
      </c>
      <c r="AM265" s="79" t="s">
        <v>1115</v>
      </c>
      <c r="AN265" s="79" t="b">
        <v>0</v>
      </c>
      <c r="AO265" s="85" t="s">
        <v>1052</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v>0</v>
      </c>
      <c r="BE265" s="49">
        <v>0</v>
      </c>
      <c r="BF265" s="48">
        <v>0</v>
      </c>
      <c r="BG265" s="49">
        <v>0</v>
      </c>
      <c r="BH265" s="48">
        <v>0</v>
      </c>
      <c r="BI265" s="49">
        <v>0</v>
      </c>
      <c r="BJ265" s="48">
        <v>22</v>
      </c>
      <c r="BK265" s="49">
        <v>100</v>
      </c>
      <c r="BL265" s="48">
        <v>22</v>
      </c>
    </row>
    <row r="266" spans="1:64" ht="15">
      <c r="A266" s="64" t="s">
        <v>289</v>
      </c>
      <c r="B266" s="64" t="s">
        <v>298</v>
      </c>
      <c r="C266" s="65" t="s">
        <v>3648</v>
      </c>
      <c r="D266" s="66">
        <v>3</v>
      </c>
      <c r="E266" s="67" t="s">
        <v>132</v>
      </c>
      <c r="F266" s="68">
        <v>35</v>
      </c>
      <c r="G266" s="65"/>
      <c r="H266" s="69"/>
      <c r="I266" s="70"/>
      <c r="J266" s="70"/>
      <c r="K266" s="34" t="s">
        <v>65</v>
      </c>
      <c r="L266" s="77">
        <v>266</v>
      </c>
      <c r="M266" s="77"/>
      <c r="N266" s="72"/>
      <c r="O266" s="79" t="s">
        <v>427</v>
      </c>
      <c r="P266" s="81">
        <v>43755.664085648146</v>
      </c>
      <c r="Q266" s="79" t="s">
        <v>488</v>
      </c>
      <c r="R266" s="79"/>
      <c r="S266" s="79"/>
      <c r="T266" s="79"/>
      <c r="U266" s="79"/>
      <c r="V266" s="83" t="s">
        <v>741</v>
      </c>
      <c r="W266" s="81">
        <v>43755.664085648146</v>
      </c>
      <c r="X266" s="83" t="s">
        <v>855</v>
      </c>
      <c r="Y266" s="79"/>
      <c r="Z266" s="79"/>
      <c r="AA266" s="85" t="s">
        <v>1012</v>
      </c>
      <c r="AB266" s="79"/>
      <c r="AC266" s="79" t="b">
        <v>0</v>
      </c>
      <c r="AD266" s="79">
        <v>0</v>
      </c>
      <c r="AE266" s="85" t="s">
        <v>1091</v>
      </c>
      <c r="AF266" s="79" t="b">
        <v>0</v>
      </c>
      <c r="AG266" s="79" t="s">
        <v>1106</v>
      </c>
      <c r="AH266" s="79"/>
      <c r="AI266" s="85" t="s">
        <v>1091</v>
      </c>
      <c r="AJ266" s="79" t="b">
        <v>0</v>
      </c>
      <c r="AK266" s="79">
        <v>6</v>
      </c>
      <c r="AL266" s="85" t="s">
        <v>1052</v>
      </c>
      <c r="AM266" s="79" t="s">
        <v>1111</v>
      </c>
      <c r="AN266" s="79" t="b">
        <v>0</v>
      </c>
      <c r="AO266" s="85" t="s">
        <v>1052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289</v>
      </c>
      <c r="B267" s="64" t="s">
        <v>300</v>
      </c>
      <c r="C267" s="65" t="s">
        <v>3648</v>
      </c>
      <c r="D267" s="66">
        <v>3</v>
      </c>
      <c r="E267" s="67" t="s">
        <v>132</v>
      </c>
      <c r="F267" s="68">
        <v>35</v>
      </c>
      <c r="G267" s="65"/>
      <c r="H267" s="69"/>
      <c r="I267" s="70"/>
      <c r="J267" s="70"/>
      <c r="K267" s="34" t="s">
        <v>65</v>
      </c>
      <c r="L267" s="77">
        <v>267</v>
      </c>
      <c r="M267" s="77"/>
      <c r="N267" s="72"/>
      <c r="O267" s="79" t="s">
        <v>427</v>
      </c>
      <c r="P267" s="81">
        <v>43755.664085648146</v>
      </c>
      <c r="Q267" s="79" t="s">
        <v>488</v>
      </c>
      <c r="R267" s="79"/>
      <c r="S267" s="79"/>
      <c r="T267" s="79"/>
      <c r="U267" s="79"/>
      <c r="V267" s="83" t="s">
        <v>741</v>
      </c>
      <c r="W267" s="81">
        <v>43755.664085648146</v>
      </c>
      <c r="X267" s="83" t="s">
        <v>855</v>
      </c>
      <c r="Y267" s="79"/>
      <c r="Z267" s="79"/>
      <c r="AA267" s="85" t="s">
        <v>1012</v>
      </c>
      <c r="AB267" s="79"/>
      <c r="AC267" s="79" t="b">
        <v>0</v>
      </c>
      <c r="AD267" s="79">
        <v>0</v>
      </c>
      <c r="AE267" s="85" t="s">
        <v>1091</v>
      </c>
      <c r="AF267" s="79" t="b">
        <v>0</v>
      </c>
      <c r="AG267" s="79" t="s">
        <v>1106</v>
      </c>
      <c r="AH267" s="79"/>
      <c r="AI267" s="85" t="s">
        <v>1091</v>
      </c>
      <c r="AJ267" s="79" t="b">
        <v>0</v>
      </c>
      <c r="AK267" s="79">
        <v>6</v>
      </c>
      <c r="AL267" s="85" t="s">
        <v>1052</v>
      </c>
      <c r="AM267" s="79" t="s">
        <v>1111</v>
      </c>
      <c r="AN267" s="79" t="b">
        <v>0</v>
      </c>
      <c r="AO267" s="85" t="s">
        <v>1052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2</v>
      </c>
      <c r="BD267" s="48"/>
      <c r="BE267" s="49"/>
      <c r="BF267" s="48"/>
      <c r="BG267" s="49"/>
      <c r="BH267" s="48"/>
      <c r="BI267" s="49"/>
      <c r="BJ267" s="48"/>
      <c r="BK267" s="49"/>
      <c r="BL267" s="48"/>
    </row>
    <row r="268" spans="1:64" ht="15">
      <c r="A268" s="64" t="s">
        <v>289</v>
      </c>
      <c r="B268" s="64" t="s">
        <v>291</v>
      </c>
      <c r="C268" s="65" t="s">
        <v>3648</v>
      </c>
      <c r="D268" s="66">
        <v>3</v>
      </c>
      <c r="E268" s="67" t="s">
        <v>132</v>
      </c>
      <c r="F268" s="68">
        <v>35</v>
      </c>
      <c r="G268" s="65"/>
      <c r="H268" s="69"/>
      <c r="I268" s="70"/>
      <c r="J268" s="70"/>
      <c r="K268" s="34" t="s">
        <v>65</v>
      </c>
      <c r="L268" s="77">
        <v>268</v>
      </c>
      <c r="M268" s="77"/>
      <c r="N268" s="72"/>
      <c r="O268" s="79" t="s">
        <v>427</v>
      </c>
      <c r="P268" s="81">
        <v>43755.664085648146</v>
      </c>
      <c r="Q268" s="79" t="s">
        <v>488</v>
      </c>
      <c r="R268" s="79"/>
      <c r="S268" s="79"/>
      <c r="T268" s="79"/>
      <c r="U268" s="79"/>
      <c r="V268" s="83" t="s">
        <v>741</v>
      </c>
      <c r="W268" s="81">
        <v>43755.664085648146</v>
      </c>
      <c r="X268" s="83" t="s">
        <v>855</v>
      </c>
      <c r="Y268" s="79"/>
      <c r="Z268" s="79"/>
      <c r="AA268" s="85" t="s">
        <v>1012</v>
      </c>
      <c r="AB268" s="79"/>
      <c r="AC268" s="79" t="b">
        <v>0</v>
      </c>
      <c r="AD268" s="79">
        <v>0</v>
      </c>
      <c r="AE268" s="85" t="s">
        <v>1091</v>
      </c>
      <c r="AF268" s="79" t="b">
        <v>0</v>
      </c>
      <c r="AG268" s="79" t="s">
        <v>1106</v>
      </c>
      <c r="AH268" s="79"/>
      <c r="AI268" s="85" t="s">
        <v>1091</v>
      </c>
      <c r="AJ268" s="79" t="b">
        <v>0</v>
      </c>
      <c r="AK268" s="79">
        <v>6</v>
      </c>
      <c r="AL268" s="85" t="s">
        <v>1052</v>
      </c>
      <c r="AM268" s="79" t="s">
        <v>1111</v>
      </c>
      <c r="AN268" s="79" t="b">
        <v>0</v>
      </c>
      <c r="AO268" s="85" t="s">
        <v>1052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v>0</v>
      </c>
      <c r="BE268" s="49">
        <v>0</v>
      </c>
      <c r="BF268" s="48">
        <v>0</v>
      </c>
      <c r="BG268" s="49">
        <v>0</v>
      </c>
      <c r="BH268" s="48">
        <v>0</v>
      </c>
      <c r="BI268" s="49">
        <v>0</v>
      </c>
      <c r="BJ268" s="48">
        <v>22</v>
      </c>
      <c r="BK268" s="49">
        <v>100</v>
      </c>
      <c r="BL268" s="48">
        <v>22</v>
      </c>
    </row>
    <row r="269" spans="1:64" ht="15">
      <c r="A269" s="64" t="s">
        <v>290</v>
      </c>
      <c r="B269" s="64" t="s">
        <v>412</v>
      </c>
      <c r="C269" s="65" t="s">
        <v>3648</v>
      </c>
      <c r="D269" s="66">
        <v>3</v>
      </c>
      <c r="E269" s="67" t="s">
        <v>132</v>
      </c>
      <c r="F269" s="68">
        <v>35</v>
      </c>
      <c r="G269" s="65"/>
      <c r="H269" s="69"/>
      <c r="I269" s="70"/>
      <c r="J269" s="70"/>
      <c r="K269" s="34" t="s">
        <v>65</v>
      </c>
      <c r="L269" s="77">
        <v>269</v>
      </c>
      <c r="M269" s="77"/>
      <c r="N269" s="72"/>
      <c r="O269" s="79" t="s">
        <v>427</v>
      </c>
      <c r="P269" s="81">
        <v>43755.63056712963</v>
      </c>
      <c r="Q269" s="79" t="s">
        <v>489</v>
      </c>
      <c r="R269" s="83" t="s">
        <v>561</v>
      </c>
      <c r="S269" s="79" t="s">
        <v>593</v>
      </c>
      <c r="T269" s="79" t="s">
        <v>628</v>
      </c>
      <c r="U269" s="79"/>
      <c r="V269" s="83" t="s">
        <v>742</v>
      </c>
      <c r="W269" s="81">
        <v>43755.63056712963</v>
      </c>
      <c r="X269" s="83" t="s">
        <v>856</v>
      </c>
      <c r="Y269" s="79"/>
      <c r="Z269" s="79"/>
      <c r="AA269" s="85" t="s">
        <v>1013</v>
      </c>
      <c r="AB269" s="79"/>
      <c r="AC269" s="79" t="b">
        <v>0</v>
      </c>
      <c r="AD269" s="79">
        <v>0</v>
      </c>
      <c r="AE269" s="85" t="s">
        <v>1091</v>
      </c>
      <c r="AF269" s="79" t="b">
        <v>0</v>
      </c>
      <c r="AG269" s="79" t="s">
        <v>1106</v>
      </c>
      <c r="AH269" s="79"/>
      <c r="AI269" s="85" t="s">
        <v>1091</v>
      </c>
      <c r="AJ269" s="79" t="b">
        <v>0</v>
      </c>
      <c r="AK269" s="79">
        <v>1</v>
      </c>
      <c r="AL269" s="85" t="s">
        <v>1091</v>
      </c>
      <c r="AM269" s="79" t="s">
        <v>1113</v>
      </c>
      <c r="AN269" s="79" t="b">
        <v>0</v>
      </c>
      <c r="AO269" s="85" t="s">
        <v>1013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291</v>
      </c>
      <c r="B270" s="64" t="s">
        <v>412</v>
      </c>
      <c r="C270" s="65" t="s">
        <v>3648</v>
      </c>
      <c r="D270" s="66">
        <v>3</v>
      </c>
      <c r="E270" s="67" t="s">
        <v>132</v>
      </c>
      <c r="F270" s="68">
        <v>35</v>
      </c>
      <c r="G270" s="65"/>
      <c r="H270" s="69"/>
      <c r="I270" s="70"/>
      <c r="J270" s="70"/>
      <c r="K270" s="34" t="s">
        <v>65</v>
      </c>
      <c r="L270" s="77">
        <v>270</v>
      </c>
      <c r="M270" s="77"/>
      <c r="N270" s="72"/>
      <c r="O270" s="79" t="s">
        <v>427</v>
      </c>
      <c r="P270" s="81">
        <v>43755.66505787037</v>
      </c>
      <c r="Q270" s="79" t="s">
        <v>490</v>
      </c>
      <c r="R270" s="79"/>
      <c r="S270" s="79"/>
      <c r="T270" s="79"/>
      <c r="U270" s="79"/>
      <c r="V270" s="83" t="s">
        <v>743</v>
      </c>
      <c r="W270" s="81">
        <v>43755.66505787037</v>
      </c>
      <c r="X270" s="83" t="s">
        <v>857</v>
      </c>
      <c r="Y270" s="79"/>
      <c r="Z270" s="79"/>
      <c r="AA270" s="85" t="s">
        <v>1014</v>
      </c>
      <c r="AB270" s="79"/>
      <c r="AC270" s="79" t="b">
        <v>0</v>
      </c>
      <c r="AD270" s="79">
        <v>0</v>
      </c>
      <c r="AE270" s="85" t="s">
        <v>1091</v>
      </c>
      <c r="AF270" s="79" t="b">
        <v>0</v>
      </c>
      <c r="AG270" s="79" t="s">
        <v>1106</v>
      </c>
      <c r="AH270" s="79"/>
      <c r="AI270" s="85" t="s">
        <v>1091</v>
      </c>
      <c r="AJ270" s="79" t="b">
        <v>0</v>
      </c>
      <c r="AK270" s="79">
        <v>1</v>
      </c>
      <c r="AL270" s="85" t="s">
        <v>1013</v>
      </c>
      <c r="AM270" s="79" t="s">
        <v>1115</v>
      </c>
      <c r="AN270" s="79" t="b">
        <v>0</v>
      </c>
      <c r="AO270" s="85" t="s">
        <v>1013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290</v>
      </c>
      <c r="B271" s="64" t="s">
        <v>291</v>
      </c>
      <c r="C271" s="65" t="s">
        <v>3648</v>
      </c>
      <c r="D271" s="66">
        <v>3</v>
      </c>
      <c r="E271" s="67" t="s">
        <v>132</v>
      </c>
      <c r="F271" s="68">
        <v>35</v>
      </c>
      <c r="G271" s="65"/>
      <c r="H271" s="69"/>
      <c r="I271" s="70"/>
      <c r="J271" s="70"/>
      <c r="K271" s="34" t="s">
        <v>66</v>
      </c>
      <c r="L271" s="77">
        <v>271</v>
      </c>
      <c r="M271" s="77"/>
      <c r="N271" s="72"/>
      <c r="O271" s="79" t="s">
        <v>427</v>
      </c>
      <c r="P271" s="81">
        <v>43755.63056712963</v>
      </c>
      <c r="Q271" s="79" t="s">
        <v>489</v>
      </c>
      <c r="R271" s="83" t="s">
        <v>561</v>
      </c>
      <c r="S271" s="79" t="s">
        <v>593</v>
      </c>
      <c r="T271" s="79" t="s">
        <v>628</v>
      </c>
      <c r="U271" s="79"/>
      <c r="V271" s="83" t="s">
        <v>742</v>
      </c>
      <c r="W271" s="81">
        <v>43755.63056712963</v>
      </c>
      <c r="X271" s="83" t="s">
        <v>856</v>
      </c>
      <c r="Y271" s="79"/>
      <c r="Z271" s="79"/>
      <c r="AA271" s="85" t="s">
        <v>1013</v>
      </c>
      <c r="AB271" s="79"/>
      <c r="AC271" s="79" t="b">
        <v>0</v>
      </c>
      <c r="AD271" s="79">
        <v>0</v>
      </c>
      <c r="AE271" s="85" t="s">
        <v>1091</v>
      </c>
      <c r="AF271" s="79" t="b">
        <v>0</v>
      </c>
      <c r="AG271" s="79" t="s">
        <v>1106</v>
      </c>
      <c r="AH271" s="79"/>
      <c r="AI271" s="85" t="s">
        <v>1091</v>
      </c>
      <c r="AJ271" s="79" t="b">
        <v>0</v>
      </c>
      <c r="AK271" s="79">
        <v>1</v>
      </c>
      <c r="AL271" s="85" t="s">
        <v>1091</v>
      </c>
      <c r="AM271" s="79" t="s">
        <v>1113</v>
      </c>
      <c r="AN271" s="79" t="b">
        <v>0</v>
      </c>
      <c r="AO271" s="85" t="s">
        <v>1013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19</v>
      </c>
      <c r="BK271" s="49">
        <v>100</v>
      </c>
      <c r="BL271" s="48">
        <v>19</v>
      </c>
    </row>
    <row r="272" spans="1:64" ht="15">
      <c r="A272" s="64" t="s">
        <v>291</v>
      </c>
      <c r="B272" s="64" t="s">
        <v>290</v>
      </c>
      <c r="C272" s="65" t="s">
        <v>3648</v>
      </c>
      <c r="D272" s="66">
        <v>3</v>
      </c>
      <c r="E272" s="67" t="s">
        <v>132</v>
      </c>
      <c r="F272" s="68">
        <v>35</v>
      </c>
      <c r="G272" s="65"/>
      <c r="H272" s="69"/>
      <c r="I272" s="70"/>
      <c r="J272" s="70"/>
      <c r="K272" s="34" t="s">
        <v>66</v>
      </c>
      <c r="L272" s="77">
        <v>272</v>
      </c>
      <c r="M272" s="77"/>
      <c r="N272" s="72"/>
      <c r="O272" s="79" t="s">
        <v>427</v>
      </c>
      <c r="P272" s="81">
        <v>43755.66505787037</v>
      </c>
      <c r="Q272" s="79" t="s">
        <v>490</v>
      </c>
      <c r="R272" s="79"/>
      <c r="S272" s="79"/>
      <c r="T272" s="79"/>
      <c r="U272" s="79"/>
      <c r="V272" s="83" t="s">
        <v>743</v>
      </c>
      <c r="W272" s="81">
        <v>43755.66505787037</v>
      </c>
      <c r="X272" s="83" t="s">
        <v>857</v>
      </c>
      <c r="Y272" s="79"/>
      <c r="Z272" s="79"/>
      <c r="AA272" s="85" t="s">
        <v>1014</v>
      </c>
      <c r="AB272" s="79"/>
      <c r="AC272" s="79" t="b">
        <v>0</v>
      </c>
      <c r="AD272" s="79">
        <v>0</v>
      </c>
      <c r="AE272" s="85" t="s">
        <v>1091</v>
      </c>
      <c r="AF272" s="79" t="b">
        <v>0</v>
      </c>
      <c r="AG272" s="79" t="s">
        <v>1106</v>
      </c>
      <c r="AH272" s="79"/>
      <c r="AI272" s="85" t="s">
        <v>1091</v>
      </c>
      <c r="AJ272" s="79" t="b">
        <v>0</v>
      </c>
      <c r="AK272" s="79">
        <v>1</v>
      </c>
      <c r="AL272" s="85" t="s">
        <v>1013</v>
      </c>
      <c r="AM272" s="79" t="s">
        <v>1115</v>
      </c>
      <c r="AN272" s="79" t="b">
        <v>0</v>
      </c>
      <c r="AO272" s="85" t="s">
        <v>1013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20</v>
      </c>
      <c r="BK272" s="49">
        <v>100</v>
      </c>
      <c r="BL272" s="48">
        <v>20</v>
      </c>
    </row>
    <row r="273" spans="1:64" ht="15">
      <c r="A273" s="64" t="s">
        <v>292</v>
      </c>
      <c r="B273" s="64" t="s">
        <v>413</v>
      </c>
      <c r="C273" s="65" t="s">
        <v>3648</v>
      </c>
      <c r="D273" s="66">
        <v>3</v>
      </c>
      <c r="E273" s="67" t="s">
        <v>132</v>
      </c>
      <c r="F273" s="68">
        <v>35</v>
      </c>
      <c r="G273" s="65"/>
      <c r="H273" s="69"/>
      <c r="I273" s="70"/>
      <c r="J273" s="70"/>
      <c r="K273" s="34" t="s">
        <v>65</v>
      </c>
      <c r="L273" s="77">
        <v>273</v>
      </c>
      <c r="M273" s="77"/>
      <c r="N273" s="72"/>
      <c r="O273" s="79" t="s">
        <v>427</v>
      </c>
      <c r="P273" s="81">
        <v>43753.85429398148</v>
      </c>
      <c r="Q273" s="79" t="s">
        <v>491</v>
      </c>
      <c r="R273" s="79"/>
      <c r="S273" s="79"/>
      <c r="T273" s="79"/>
      <c r="U273" s="79"/>
      <c r="V273" s="83" t="s">
        <v>744</v>
      </c>
      <c r="W273" s="81">
        <v>43753.85429398148</v>
      </c>
      <c r="X273" s="83" t="s">
        <v>858</v>
      </c>
      <c r="Y273" s="79"/>
      <c r="Z273" s="79"/>
      <c r="AA273" s="85" t="s">
        <v>1015</v>
      </c>
      <c r="AB273" s="85" t="s">
        <v>1016</v>
      </c>
      <c r="AC273" s="79" t="b">
        <v>0</v>
      </c>
      <c r="AD273" s="79">
        <v>0</v>
      </c>
      <c r="AE273" s="85" t="s">
        <v>1101</v>
      </c>
      <c r="AF273" s="79" t="b">
        <v>0</v>
      </c>
      <c r="AG273" s="79" t="s">
        <v>1106</v>
      </c>
      <c r="AH273" s="79"/>
      <c r="AI273" s="85" t="s">
        <v>1091</v>
      </c>
      <c r="AJ273" s="79" t="b">
        <v>0</v>
      </c>
      <c r="AK273" s="79">
        <v>0</v>
      </c>
      <c r="AL273" s="85" t="s">
        <v>1091</v>
      </c>
      <c r="AM273" s="79" t="s">
        <v>1113</v>
      </c>
      <c r="AN273" s="79" t="b">
        <v>0</v>
      </c>
      <c r="AO273" s="85" t="s">
        <v>1016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6</v>
      </c>
      <c r="BC273" s="78" t="str">
        <f>REPLACE(INDEX(GroupVertices[Group],MATCH(Edges[[#This Row],[Vertex 2]],GroupVertices[Vertex],0)),1,1,"")</f>
        <v>6</v>
      </c>
      <c r="BD273" s="48"/>
      <c r="BE273" s="49"/>
      <c r="BF273" s="48"/>
      <c r="BG273" s="49"/>
      <c r="BH273" s="48"/>
      <c r="BI273" s="49"/>
      <c r="BJ273" s="48"/>
      <c r="BK273" s="49"/>
      <c r="BL273" s="48"/>
    </row>
    <row r="274" spans="1:64" ht="15">
      <c r="A274" s="64" t="s">
        <v>293</v>
      </c>
      <c r="B274" s="64" t="s">
        <v>413</v>
      </c>
      <c r="C274" s="65" t="s">
        <v>3649</v>
      </c>
      <c r="D274" s="66">
        <v>6.5</v>
      </c>
      <c r="E274" s="67" t="s">
        <v>136</v>
      </c>
      <c r="F274" s="68">
        <v>23.5</v>
      </c>
      <c r="G274" s="65"/>
      <c r="H274" s="69"/>
      <c r="I274" s="70"/>
      <c r="J274" s="70"/>
      <c r="K274" s="34" t="s">
        <v>65</v>
      </c>
      <c r="L274" s="77">
        <v>274</v>
      </c>
      <c r="M274" s="77"/>
      <c r="N274" s="72"/>
      <c r="O274" s="79" t="s">
        <v>427</v>
      </c>
      <c r="P274" s="81">
        <v>43753.66320601852</v>
      </c>
      <c r="Q274" s="79" t="s">
        <v>492</v>
      </c>
      <c r="R274" s="83" t="s">
        <v>562</v>
      </c>
      <c r="S274" s="79" t="s">
        <v>602</v>
      </c>
      <c r="T274" s="79" t="s">
        <v>618</v>
      </c>
      <c r="U274" s="79"/>
      <c r="V274" s="83" t="s">
        <v>745</v>
      </c>
      <c r="W274" s="81">
        <v>43753.66320601852</v>
      </c>
      <c r="X274" s="83" t="s">
        <v>859</v>
      </c>
      <c r="Y274" s="79"/>
      <c r="Z274" s="79"/>
      <c r="AA274" s="85" t="s">
        <v>1016</v>
      </c>
      <c r="AB274" s="79"/>
      <c r="AC274" s="79" t="b">
        <v>0</v>
      </c>
      <c r="AD274" s="79">
        <v>2</v>
      </c>
      <c r="AE274" s="85" t="s">
        <v>1091</v>
      </c>
      <c r="AF274" s="79" t="b">
        <v>0</v>
      </c>
      <c r="AG274" s="79" t="s">
        <v>1106</v>
      </c>
      <c r="AH274" s="79"/>
      <c r="AI274" s="85" t="s">
        <v>1091</v>
      </c>
      <c r="AJ274" s="79" t="b">
        <v>0</v>
      </c>
      <c r="AK274" s="79">
        <v>2</v>
      </c>
      <c r="AL274" s="85" t="s">
        <v>1091</v>
      </c>
      <c r="AM274" s="79" t="s">
        <v>1113</v>
      </c>
      <c r="AN274" s="79" t="b">
        <v>0</v>
      </c>
      <c r="AO274" s="85" t="s">
        <v>1016</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6</v>
      </c>
      <c r="BC274" s="78" t="str">
        <f>REPLACE(INDEX(GroupVertices[Group],MATCH(Edges[[#This Row],[Vertex 2]],GroupVertices[Vertex],0)),1,1,"")</f>
        <v>6</v>
      </c>
      <c r="BD274" s="48"/>
      <c r="BE274" s="49"/>
      <c r="BF274" s="48"/>
      <c r="BG274" s="49"/>
      <c r="BH274" s="48"/>
      <c r="BI274" s="49"/>
      <c r="BJ274" s="48"/>
      <c r="BK274" s="49"/>
      <c r="BL274" s="48"/>
    </row>
    <row r="275" spans="1:64" ht="15">
      <c r="A275" s="64" t="s">
        <v>293</v>
      </c>
      <c r="B275" s="64" t="s">
        <v>413</v>
      </c>
      <c r="C275" s="65" t="s">
        <v>3649</v>
      </c>
      <c r="D275" s="66">
        <v>6.5</v>
      </c>
      <c r="E275" s="67" t="s">
        <v>136</v>
      </c>
      <c r="F275" s="68">
        <v>23.5</v>
      </c>
      <c r="G275" s="65"/>
      <c r="H275" s="69"/>
      <c r="I275" s="70"/>
      <c r="J275" s="70"/>
      <c r="K275" s="34" t="s">
        <v>65</v>
      </c>
      <c r="L275" s="77">
        <v>275</v>
      </c>
      <c r="M275" s="77"/>
      <c r="N275" s="72"/>
      <c r="O275" s="79" t="s">
        <v>427</v>
      </c>
      <c r="P275" s="81">
        <v>43755.666597222225</v>
      </c>
      <c r="Q275" s="79" t="s">
        <v>493</v>
      </c>
      <c r="R275" s="79"/>
      <c r="S275" s="79"/>
      <c r="T275" s="79"/>
      <c r="U275" s="79"/>
      <c r="V275" s="83" t="s">
        <v>745</v>
      </c>
      <c r="W275" s="81">
        <v>43755.666597222225</v>
      </c>
      <c r="X275" s="83" t="s">
        <v>860</v>
      </c>
      <c r="Y275" s="79"/>
      <c r="Z275" s="79"/>
      <c r="AA275" s="85" t="s">
        <v>1017</v>
      </c>
      <c r="AB275" s="85" t="s">
        <v>1015</v>
      </c>
      <c r="AC275" s="79" t="b">
        <v>0</v>
      </c>
      <c r="AD275" s="79">
        <v>1</v>
      </c>
      <c r="AE275" s="85" t="s">
        <v>1102</v>
      </c>
      <c r="AF275" s="79" t="b">
        <v>0</v>
      </c>
      <c r="AG275" s="79" t="s">
        <v>1106</v>
      </c>
      <c r="AH275" s="79"/>
      <c r="AI275" s="85" t="s">
        <v>1091</v>
      </c>
      <c r="AJ275" s="79" t="b">
        <v>0</v>
      </c>
      <c r="AK275" s="79">
        <v>0</v>
      </c>
      <c r="AL275" s="85" t="s">
        <v>1091</v>
      </c>
      <c r="AM275" s="79" t="s">
        <v>1112</v>
      </c>
      <c r="AN275" s="79" t="b">
        <v>0</v>
      </c>
      <c r="AO275" s="85" t="s">
        <v>1015</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6</v>
      </c>
      <c r="BC275" s="78" t="str">
        <f>REPLACE(INDEX(GroupVertices[Group],MATCH(Edges[[#This Row],[Vertex 2]],GroupVertices[Vertex],0)),1,1,"")</f>
        <v>6</v>
      </c>
      <c r="BD275" s="48"/>
      <c r="BE275" s="49"/>
      <c r="BF275" s="48"/>
      <c r="BG275" s="49"/>
      <c r="BH275" s="48"/>
      <c r="BI275" s="49"/>
      <c r="BJ275" s="48"/>
      <c r="BK275" s="49"/>
      <c r="BL275" s="48"/>
    </row>
    <row r="276" spans="1:64" ht="15">
      <c r="A276" s="64" t="s">
        <v>292</v>
      </c>
      <c r="B276" s="64" t="s">
        <v>414</v>
      </c>
      <c r="C276" s="65" t="s">
        <v>3648</v>
      </c>
      <c r="D276" s="66">
        <v>3</v>
      </c>
      <c r="E276" s="67" t="s">
        <v>132</v>
      </c>
      <c r="F276" s="68">
        <v>35</v>
      </c>
      <c r="G276" s="65"/>
      <c r="H276" s="69"/>
      <c r="I276" s="70"/>
      <c r="J276" s="70"/>
      <c r="K276" s="34" t="s">
        <v>65</v>
      </c>
      <c r="L276" s="77">
        <v>276</v>
      </c>
      <c r="M276" s="77"/>
      <c r="N276" s="72"/>
      <c r="O276" s="79" t="s">
        <v>427</v>
      </c>
      <c r="P276" s="81">
        <v>43753.85429398148</v>
      </c>
      <c r="Q276" s="79" t="s">
        <v>491</v>
      </c>
      <c r="R276" s="79"/>
      <c r="S276" s="79"/>
      <c r="T276" s="79"/>
      <c r="U276" s="79"/>
      <c r="V276" s="83" t="s">
        <v>744</v>
      </c>
      <c r="W276" s="81">
        <v>43753.85429398148</v>
      </c>
      <c r="X276" s="83" t="s">
        <v>858</v>
      </c>
      <c r="Y276" s="79"/>
      <c r="Z276" s="79"/>
      <c r="AA276" s="85" t="s">
        <v>1015</v>
      </c>
      <c r="AB276" s="85" t="s">
        <v>1016</v>
      </c>
      <c r="AC276" s="79" t="b">
        <v>0</v>
      </c>
      <c r="AD276" s="79">
        <v>0</v>
      </c>
      <c r="AE276" s="85" t="s">
        <v>1101</v>
      </c>
      <c r="AF276" s="79" t="b">
        <v>0</v>
      </c>
      <c r="AG276" s="79" t="s">
        <v>1106</v>
      </c>
      <c r="AH276" s="79"/>
      <c r="AI276" s="85" t="s">
        <v>1091</v>
      </c>
      <c r="AJ276" s="79" t="b">
        <v>0</v>
      </c>
      <c r="AK276" s="79">
        <v>0</v>
      </c>
      <c r="AL276" s="85" t="s">
        <v>1091</v>
      </c>
      <c r="AM276" s="79" t="s">
        <v>1113</v>
      </c>
      <c r="AN276" s="79" t="b">
        <v>0</v>
      </c>
      <c r="AO276" s="85" t="s">
        <v>1016</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6</v>
      </c>
      <c r="BC276" s="78" t="str">
        <f>REPLACE(INDEX(GroupVertices[Group],MATCH(Edges[[#This Row],[Vertex 2]],GroupVertices[Vertex],0)),1,1,"")</f>
        <v>6</v>
      </c>
      <c r="BD276" s="48"/>
      <c r="BE276" s="49"/>
      <c r="BF276" s="48"/>
      <c r="BG276" s="49"/>
      <c r="BH276" s="48"/>
      <c r="BI276" s="49"/>
      <c r="BJ276" s="48"/>
      <c r="BK276" s="49"/>
      <c r="BL276" s="48"/>
    </row>
    <row r="277" spans="1:64" ht="15">
      <c r="A277" s="64" t="s">
        <v>293</v>
      </c>
      <c r="B277" s="64" t="s">
        <v>414</v>
      </c>
      <c r="C277" s="65" t="s">
        <v>3649</v>
      </c>
      <c r="D277" s="66">
        <v>6.5</v>
      </c>
      <c r="E277" s="67" t="s">
        <v>136</v>
      </c>
      <c r="F277" s="68">
        <v>23.5</v>
      </c>
      <c r="G277" s="65"/>
      <c r="H277" s="69"/>
      <c r="I277" s="70"/>
      <c r="J277" s="70"/>
      <c r="K277" s="34" t="s">
        <v>65</v>
      </c>
      <c r="L277" s="77">
        <v>277</v>
      </c>
      <c r="M277" s="77"/>
      <c r="N277" s="72"/>
      <c r="O277" s="79" t="s">
        <v>427</v>
      </c>
      <c r="P277" s="81">
        <v>43753.66320601852</v>
      </c>
      <c r="Q277" s="79" t="s">
        <v>492</v>
      </c>
      <c r="R277" s="83" t="s">
        <v>562</v>
      </c>
      <c r="S277" s="79" t="s">
        <v>602</v>
      </c>
      <c r="T277" s="79" t="s">
        <v>618</v>
      </c>
      <c r="U277" s="79"/>
      <c r="V277" s="83" t="s">
        <v>745</v>
      </c>
      <c r="W277" s="81">
        <v>43753.66320601852</v>
      </c>
      <c r="X277" s="83" t="s">
        <v>859</v>
      </c>
      <c r="Y277" s="79"/>
      <c r="Z277" s="79"/>
      <c r="AA277" s="85" t="s">
        <v>1016</v>
      </c>
      <c r="AB277" s="79"/>
      <c r="AC277" s="79" t="b">
        <v>0</v>
      </c>
      <c r="AD277" s="79">
        <v>2</v>
      </c>
      <c r="AE277" s="85" t="s">
        <v>1091</v>
      </c>
      <c r="AF277" s="79" t="b">
        <v>0</v>
      </c>
      <c r="AG277" s="79" t="s">
        <v>1106</v>
      </c>
      <c r="AH277" s="79"/>
      <c r="AI277" s="85" t="s">
        <v>1091</v>
      </c>
      <c r="AJ277" s="79" t="b">
        <v>0</v>
      </c>
      <c r="AK277" s="79">
        <v>2</v>
      </c>
      <c r="AL277" s="85" t="s">
        <v>1091</v>
      </c>
      <c r="AM277" s="79" t="s">
        <v>1113</v>
      </c>
      <c r="AN277" s="79" t="b">
        <v>0</v>
      </c>
      <c r="AO277" s="85" t="s">
        <v>1016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6</v>
      </c>
      <c r="BC277" s="78" t="str">
        <f>REPLACE(INDEX(GroupVertices[Group],MATCH(Edges[[#This Row],[Vertex 2]],GroupVertices[Vertex],0)),1,1,"")</f>
        <v>6</v>
      </c>
      <c r="BD277" s="48"/>
      <c r="BE277" s="49"/>
      <c r="BF277" s="48"/>
      <c r="BG277" s="49"/>
      <c r="BH277" s="48"/>
      <c r="BI277" s="49"/>
      <c r="BJ277" s="48"/>
      <c r="BK277" s="49"/>
      <c r="BL277" s="48"/>
    </row>
    <row r="278" spans="1:64" ht="15">
      <c r="A278" s="64" t="s">
        <v>293</v>
      </c>
      <c r="B278" s="64" t="s">
        <v>414</v>
      </c>
      <c r="C278" s="65" t="s">
        <v>3649</v>
      </c>
      <c r="D278" s="66">
        <v>6.5</v>
      </c>
      <c r="E278" s="67" t="s">
        <v>136</v>
      </c>
      <c r="F278" s="68">
        <v>23.5</v>
      </c>
      <c r="G278" s="65"/>
      <c r="H278" s="69"/>
      <c r="I278" s="70"/>
      <c r="J278" s="70"/>
      <c r="K278" s="34" t="s">
        <v>65</v>
      </c>
      <c r="L278" s="77">
        <v>278</v>
      </c>
      <c r="M278" s="77"/>
      <c r="N278" s="72"/>
      <c r="O278" s="79" t="s">
        <v>427</v>
      </c>
      <c r="P278" s="81">
        <v>43755.666597222225</v>
      </c>
      <c r="Q278" s="79" t="s">
        <v>493</v>
      </c>
      <c r="R278" s="79"/>
      <c r="S278" s="79"/>
      <c r="T278" s="79"/>
      <c r="U278" s="79"/>
      <c r="V278" s="83" t="s">
        <v>745</v>
      </c>
      <c r="W278" s="81">
        <v>43755.666597222225</v>
      </c>
      <c r="X278" s="83" t="s">
        <v>860</v>
      </c>
      <c r="Y278" s="79"/>
      <c r="Z278" s="79"/>
      <c r="AA278" s="85" t="s">
        <v>1017</v>
      </c>
      <c r="AB278" s="85" t="s">
        <v>1015</v>
      </c>
      <c r="AC278" s="79" t="b">
        <v>0</v>
      </c>
      <c r="AD278" s="79">
        <v>1</v>
      </c>
      <c r="AE278" s="85" t="s">
        <v>1102</v>
      </c>
      <c r="AF278" s="79" t="b">
        <v>0</v>
      </c>
      <c r="AG278" s="79" t="s">
        <v>1106</v>
      </c>
      <c r="AH278" s="79"/>
      <c r="AI278" s="85" t="s">
        <v>1091</v>
      </c>
      <c r="AJ278" s="79" t="b">
        <v>0</v>
      </c>
      <c r="AK278" s="79">
        <v>0</v>
      </c>
      <c r="AL278" s="85" t="s">
        <v>1091</v>
      </c>
      <c r="AM278" s="79" t="s">
        <v>1112</v>
      </c>
      <c r="AN278" s="79" t="b">
        <v>0</v>
      </c>
      <c r="AO278" s="85" t="s">
        <v>1015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6</v>
      </c>
      <c r="BC278" s="78" t="str">
        <f>REPLACE(INDEX(GroupVertices[Group],MATCH(Edges[[#This Row],[Vertex 2]],GroupVertices[Vertex],0)),1,1,"")</f>
        <v>6</v>
      </c>
      <c r="BD278" s="48"/>
      <c r="BE278" s="49"/>
      <c r="BF278" s="48"/>
      <c r="BG278" s="49"/>
      <c r="BH278" s="48"/>
      <c r="BI278" s="49"/>
      <c r="BJ278" s="48"/>
      <c r="BK278" s="49"/>
      <c r="BL278" s="48"/>
    </row>
    <row r="279" spans="1:64" ht="15">
      <c r="A279" s="64" t="s">
        <v>292</v>
      </c>
      <c r="B279" s="64" t="s">
        <v>415</v>
      </c>
      <c r="C279" s="65" t="s">
        <v>3648</v>
      </c>
      <c r="D279" s="66">
        <v>3</v>
      </c>
      <c r="E279" s="67" t="s">
        <v>132</v>
      </c>
      <c r="F279" s="68">
        <v>35</v>
      </c>
      <c r="G279" s="65"/>
      <c r="H279" s="69"/>
      <c r="I279" s="70"/>
      <c r="J279" s="70"/>
      <c r="K279" s="34" t="s">
        <v>65</v>
      </c>
      <c r="L279" s="77">
        <v>279</v>
      </c>
      <c r="M279" s="77"/>
      <c r="N279" s="72"/>
      <c r="O279" s="79" t="s">
        <v>427</v>
      </c>
      <c r="P279" s="81">
        <v>43753.85429398148</v>
      </c>
      <c r="Q279" s="79" t="s">
        <v>491</v>
      </c>
      <c r="R279" s="79"/>
      <c r="S279" s="79"/>
      <c r="T279" s="79"/>
      <c r="U279" s="79"/>
      <c r="V279" s="83" t="s">
        <v>744</v>
      </c>
      <c r="W279" s="81">
        <v>43753.85429398148</v>
      </c>
      <c r="X279" s="83" t="s">
        <v>858</v>
      </c>
      <c r="Y279" s="79"/>
      <c r="Z279" s="79"/>
      <c r="AA279" s="85" t="s">
        <v>1015</v>
      </c>
      <c r="AB279" s="85" t="s">
        <v>1016</v>
      </c>
      <c r="AC279" s="79" t="b">
        <v>0</v>
      </c>
      <c r="AD279" s="79">
        <v>0</v>
      </c>
      <c r="AE279" s="85" t="s">
        <v>1101</v>
      </c>
      <c r="AF279" s="79" t="b">
        <v>0</v>
      </c>
      <c r="AG279" s="79" t="s">
        <v>1106</v>
      </c>
      <c r="AH279" s="79"/>
      <c r="AI279" s="85" t="s">
        <v>1091</v>
      </c>
      <c r="AJ279" s="79" t="b">
        <v>0</v>
      </c>
      <c r="AK279" s="79">
        <v>0</v>
      </c>
      <c r="AL279" s="85" t="s">
        <v>1091</v>
      </c>
      <c r="AM279" s="79" t="s">
        <v>1113</v>
      </c>
      <c r="AN279" s="79" t="b">
        <v>0</v>
      </c>
      <c r="AO279" s="85" t="s">
        <v>1016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6</v>
      </c>
      <c r="BC279" s="78" t="str">
        <f>REPLACE(INDEX(GroupVertices[Group],MATCH(Edges[[#This Row],[Vertex 2]],GroupVertices[Vertex],0)),1,1,"")</f>
        <v>6</v>
      </c>
      <c r="BD279" s="48"/>
      <c r="BE279" s="49"/>
      <c r="BF279" s="48"/>
      <c r="BG279" s="49"/>
      <c r="BH279" s="48"/>
      <c r="BI279" s="49"/>
      <c r="BJ279" s="48"/>
      <c r="BK279" s="49"/>
      <c r="BL279" s="48"/>
    </row>
    <row r="280" spans="1:64" ht="15">
      <c r="A280" s="64" t="s">
        <v>293</v>
      </c>
      <c r="B280" s="64" t="s">
        <v>415</v>
      </c>
      <c r="C280" s="65" t="s">
        <v>3649</v>
      </c>
      <c r="D280" s="66">
        <v>6.5</v>
      </c>
      <c r="E280" s="67" t="s">
        <v>136</v>
      </c>
      <c r="F280" s="68">
        <v>23.5</v>
      </c>
      <c r="G280" s="65"/>
      <c r="H280" s="69"/>
      <c r="I280" s="70"/>
      <c r="J280" s="70"/>
      <c r="K280" s="34" t="s">
        <v>65</v>
      </c>
      <c r="L280" s="77">
        <v>280</v>
      </c>
      <c r="M280" s="77"/>
      <c r="N280" s="72"/>
      <c r="O280" s="79" t="s">
        <v>427</v>
      </c>
      <c r="P280" s="81">
        <v>43753.66320601852</v>
      </c>
      <c r="Q280" s="79" t="s">
        <v>492</v>
      </c>
      <c r="R280" s="83" t="s">
        <v>562</v>
      </c>
      <c r="S280" s="79" t="s">
        <v>602</v>
      </c>
      <c r="T280" s="79" t="s">
        <v>618</v>
      </c>
      <c r="U280" s="79"/>
      <c r="V280" s="83" t="s">
        <v>745</v>
      </c>
      <c r="W280" s="81">
        <v>43753.66320601852</v>
      </c>
      <c r="X280" s="83" t="s">
        <v>859</v>
      </c>
      <c r="Y280" s="79"/>
      <c r="Z280" s="79"/>
      <c r="AA280" s="85" t="s">
        <v>1016</v>
      </c>
      <c r="AB280" s="79"/>
      <c r="AC280" s="79" t="b">
        <v>0</v>
      </c>
      <c r="AD280" s="79">
        <v>2</v>
      </c>
      <c r="AE280" s="85" t="s">
        <v>1091</v>
      </c>
      <c r="AF280" s="79" t="b">
        <v>0</v>
      </c>
      <c r="AG280" s="79" t="s">
        <v>1106</v>
      </c>
      <c r="AH280" s="79"/>
      <c r="AI280" s="85" t="s">
        <v>1091</v>
      </c>
      <c r="AJ280" s="79" t="b">
        <v>0</v>
      </c>
      <c r="AK280" s="79">
        <v>2</v>
      </c>
      <c r="AL280" s="85" t="s">
        <v>1091</v>
      </c>
      <c r="AM280" s="79" t="s">
        <v>1113</v>
      </c>
      <c r="AN280" s="79" t="b">
        <v>0</v>
      </c>
      <c r="AO280" s="85" t="s">
        <v>1016</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6</v>
      </c>
      <c r="BC280" s="78" t="str">
        <f>REPLACE(INDEX(GroupVertices[Group],MATCH(Edges[[#This Row],[Vertex 2]],GroupVertices[Vertex],0)),1,1,"")</f>
        <v>6</v>
      </c>
      <c r="BD280" s="48"/>
      <c r="BE280" s="49"/>
      <c r="BF280" s="48"/>
      <c r="BG280" s="49"/>
      <c r="BH280" s="48"/>
      <c r="BI280" s="49"/>
      <c r="BJ280" s="48"/>
      <c r="BK280" s="49"/>
      <c r="BL280" s="48"/>
    </row>
    <row r="281" spans="1:64" ht="15">
      <c r="A281" s="64" t="s">
        <v>293</v>
      </c>
      <c r="B281" s="64" t="s">
        <v>415</v>
      </c>
      <c r="C281" s="65" t="s">
        <v>3649</v>
      </c>
      <c r="D281" s="66">
        <v>6.5</v>
      </c>
      <c r="E281" s="67" t="s">
        <v>136</v>
      </c>
      <c r="F281" s="68">
        <v>23.5</v>
      </c>
      <c r="G281" s="65"/>
      <c r="H281" s="69"/>
      <c r="I281" s="70"/>
      <c r="J281" s="70"/>
      <c r="K281" s="34" t="s">
        <v>65</v>
      </c>
      <c r="L281" s="77">
        <v>281</v>
      </c>
      <c r="M281" s="77"/>
      <c r="N281" s="72"/>
      <c r="O281" s="79" t="s">
        <v>427</v>
      </c>
      <c r="P281" s="81">
        <v>43755.666597222225</v>
      </c>
      <c r="Q281" s="79" t="s">
        <v>493</v>
      </c>
      <c r="R281" s="79"/>
      <c r="S281" s="79"/>
      <c r="T281" s="79"/>
      <c r="U281" s="79"/>
      <c r="V281" s="83" t="s">
        <v>745</v>
      </c>
      <c r="W281" s="81">
        <v>43755.666597222225</v>
      </c>
      <c r="X281" s="83" t="s">
        <v>860</v>
      </c>
      <c r="Y281" s="79"/>
      <c r="Z281" s="79"/>
      <c r="AA281" s="85" t="s">
        <v>1017</v>
      </c>
      <c r="AB281" s="85" t="s">
        <v>1015</v>
      </c>
      <c r="AC281" s="79" t="b">
        <v>0</v>
      </c>
      <c r="AD281" s="79">
        <v>1</v>
      </c>
      <c r="AE281" s="85" t="s">
        <v>1102</v>
      </c>
      <c r="AF281" s="79" t="b">
        <v>0</v>
      </c>
      <c r="AG281" s="79" t="s">
        <v>1106</v>
      </c>
      <c r="AH281" s="79"/>
      <c r="AI281" s="85" t="s">
        <v>1091</v>
      </c>
      <c r="AJ281" s="79" t="b">
        <v>0</v>
      </c>
      <c r="AK281" s="79">
        <v>0</v>
      </c>
      <c r="AL281" s="85" t="s">
        <v>1091</v>
      </c>
      <c r="AM281" s="79" t="s">
        <v>1112</v>
      </c>
      <c r="AN281" s="79" t="b">
        <v>0</v>
      </c>
      <c r="AO281" s="85" t="s">
        <v>1015</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6</v>
      </c>
      <c r="BC281" s="78" t="str">
        <f>REPLACE(INDEX(GroupVertices[Group],MATCH(Edges[[#This Row],[Vertex 2]],GroupVertices[Vertex],0)),1,1,"")</f>
        <v>6</v>
      </c>
      <c r="BD281" s="48"/>
      <c r="BE281" s="49"/>
      <c r="BF281" s="48"/>
      <c r="BG281" s="49"/>
      <c r="BH281" s="48"/>
      <c r="BI281" s="49"/>
      <c r="BJ281" s="48"/>
      <c r="BK281" s="49"/>
      <c r="BL281" s="48"/>
    </row>
    <row r="282" spans="1:64" ht="15">
      <c r="A282" s="64" t="s">
        <v>294</v>
      </c>
      <c r="B282" s="64" t="s">
        <v>300</v>
      </c>
      <c r="C282" s="65" t="s">
        <v>3648</v>
      </c>
      <c r="D282" s="66">
        <v>3</v>
      </c>
      <c r="E282" s="67" t="s">
        <v>132</v>
      </c>
      <c r="F282" s="68">
        <v>35</v>
      </c>
      <c r="G282" s="65"/>
      <c r="H282" s="69"/>
      <c r="I282" s="70"/>
      <c r="J282" s="70"/>
      <c r="K282" s="34" t="s">
        <v>65</v>
      </c>
      <c r="L282" s="77">
        <v>282</v>
      </c>
      <c r="M282" s="77"/>
      <c r="N282" s="72"/>
      <c r="O282" s="79" t="s">
        <v>427</v>
      </c>
      <c r="P282" s="81">
        <v>43753.786990740744</v>
      </c>
      <c r="Q282" s="79" t="s">
        <v>482</v>
      </c>
      <c r="R282" s="79"/>
      <c r="S282" s="79"/>
      <c r="T282" s="79" t="s">
        <v>618</v>
      </c>
      <c r="U282" s="79"/>
      <c r="V282" s="83" t="s">
        <v>746</v>
      </c>
      <c r="W282" s="81">
        <v>43753.786990740744</v>
      </c>
      <c r="X282" s="83" t="s">
        <v>861</v>
      </c>
      <c r="Y282" s="79"/>
      <c r="Z282" s="79"/>
      <c r="AA282" s="85" t="s">
        <v>1018</v>
      </c>
      <c r="AB282" s="79"/>
      <c r="AC282" s="79" t="b">
        <v>0</v>
      </c>
      <c r="AD282" s="79">
        <v>0</v>
      </c>
      <c r="AE282" s="85" t="s">
        <v>1091</v>
      </c>
      <c r="AF282" s="79" t="b">
        <v>0</v>
      </c>
      <c r="AG282" s="79" t="s">
        <v>1106</v>
      </c>
      <c r="AH282" s="79"/>
      <c r="AI282" s="85" t="s">
        <v>1091</v>
      </c>
      <c r="AJ282" s="79" t="b">
        <v>0</v>
      </c>
      <c r="AK282" s="79">
        <v>2</v>
      </c>
      <c r="AL282" s="85" t="s">
        <v>1016</v>
      </c>
      <c r="AM282" s="79" t="s">
        <v>1115</v>
      </c>
      <c r="AN282" s="79" t="b">
        <v>0</v>
      </c>
      <c r="AO282" s="85" t="s">
        <v>1016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6</v>
      </c>
      <c r="BC282" s="78" t="str">
        <f>REPLACE(INDEX(GroupVertices[Group],MATCH(Edges[[#This Row],[Vertex 2]],GroupVertices[Vertex],0)),1,1,"")</f>
        <v>2</v>
      </c>
      <c r="BD282" s="48"/>
      <c r="BE282" s="49"/>
      <c r="BF282" s="48"/>
      <c r="BG282" s="49"/>
      <c r="BH282" s="48"/>
      <c r="BI282" s="49"/>
      <c r="BJ282" s="48"/>
      <c r="BK282" s="49"/>
      <c r="BL282" s="48"/>
    </row>
    <row r="283" spans="1:64" ht="15">
      <c r="A283" s="64" t="s">
        <v>294</v>
      </c>
      <c r="B283" s="64" t="s">
        <v>306</v>
      </c>
      <c r="C283" s="65" t="s">
        <v>3648</v>
      </c>
      <c r="D283" s="66">
        <v>3</v>
      </c>
      <c r="E283" s="67" t="s">
        <v>132</v>
      </c>
      <c r="F283" s="68">
        <v>35</v>
      </c>
      <c r="G283" s="65"/>
      <c r="H283" s="69"/>
      <c r="I283" s="70"/>
      <c r="J283" s="70"/>
      <c r="K283" s="34" t="s">
        <v>65</v>
      </c>
      <c r="L283" s="77">
        <v>283</v>
      </c>
      <c r="M283" s="77"/>
      <c r="N283" s="72"/>
      <c r="O283" s="79" t="s">
        <v>427</v>
      </c>
      <c r="P283" s="81">
        <v>43753.786990740744</v>
      </c>
      <c r="Q283" s="79" t="s">
        <v>482</v>
      </c>
      <c r="R283" s="79"/>
      <c r="S283" s="79"/>
      <c r="T283" s="79" t="s">
        <v>618</v>
      </c>
      <c r="U283" s="79"/>
      <c r="V283" s="83" t="s">
        <v>746</v>
      </c>
      <c r="W283" s="81">
        <v>43753.786990740744</v>
      </c>
      <c r="X283" s="83" t="s">
        <v>861</v>
      </c>
      <c r="Y283" s="79"/>
      <c r="Z283" s="79"/>
      <c r="AA283" s="85" t="s">
        <v>1018</v>
      </c>
      <c r="AB283" s="79"/>
      <c r="AC283" s="79" t="b">
        <v>0</v>
      </c>
      <c r="AD283" s="79">
        <v>0</v>
      </c>
      <c r="AE283" s="85" t="s">
        <v>1091</v>
      </c>
      <c r="AF283" s="79" t="b">
        <v>0</v>
      </c>
      <c r="AG283" s="79" t="s">
        <v>1106</v>
      </c>
      <c r="AH283" s="79"/>
      <c r="AI283" s="85" t="s">
        <v>1091</v>
      </c>
      <c r="AJ283" s="79" t="b">
        <v>0</v>
      </c>
      <c r="AK283" s="79">
        <v>2</v>
      </c>
      <c r="AL283" s="85" t="s">
        <v>1016</v>
      </c>
      <c r="AM283" s="79" t="s">
        <v>1115</v>
      </c>
      <c r="AN283" s="79" t="b">
        <v>0</v>
      </c>
      <c r="AO283" s="85" t="s">
        <v>1016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6</v>
      </c>
      <c r="BC283" s="78" t="str">
        <f>REPLACE(INDEX(GroupVertices[Group],MATCH(Edges[[#This Row],[Vertex 2]],GroupVertices[Vertex],0)),1,1,"")</f>
        <v>6</v>
      </c>
      <c r="BD283" s="48"/>
      <c r="BE283" s="49"/>
      <c r="BF283" s="48"/>
      <c r="BG283" s="49"/>
      <c r="BH283" s="48"/>
      <c r="BI283" s="49"/>
      <c r="BJ283" s="48"/>
      <c r="BK283" s="49"/>
      <c r="BL283" s="48"/>
    </row>
    <row r="284" spans="1:64" ht="15">
      <c r="A284" s="64" t="s">
        <v>294</v>
      </c>
      <c r="B284" s="64" t="s">
        <v>293</v>
      </c>
      <c r="C284" s="65" t="s">
        <v>3648</v>
      </c>
      <c r="D284" s="66">
        <v>3</v>
      </c>
      <c r="E284" s="67" t="s">
        <v>132</v>
      </c>
      <c r="F284" s="68">
        <v>35</v>
      </c>
      <c r="G284" s="65"/>
      <c r="H284" s="69"/>
      <c r="I284" s="70"/>
      <c r="J284" s="70"/>
      <c r="K284" s="34" t="s">
        <v>66</v>
      </c>
      <c r="L284" s="77">
        <v>284</v>
      </c>
      <c r="M284" s="77"/>
      <c r="N284" s="72"/>
      <c r="O284" s="79" t="s">
        <v>427</v>
      </c>
      <c r="P284" s="81">
        <v>43753.786990740744</v>
      </c>
      <c r="Q284" s="79" t="s">
        <v>482</v>
      </c>
      <c r="R284" s="79"/>
      <c r="S284" s="79"/>
      <c r="T284" s="79" t="s">
        <v>618</v>
      </c>
      <c r="U284" s="79"/>
      <c r="V284" s="83" t="s">
        <v>746</v>
      </c>
      <c r="W284" s="81">
        <v>43753.786990740744</v>
      </c>
      <c r="X284" s="83" t="s">
        <v>861</v>
      </c>
      <c r="Y284" s="79"/>
      <c r="Z284" s="79"/>
      <c r="AA284" s="85" t="s">
        <v>1018</v>
      </c>
      <c r="AB284" s="79"/>
      <c r="AC284" s="79" t="b">
        <v>0</v>
      </c>
      <c r="AD284" s="79">
        <v>0</v>
      </c>
      <c r="AE284" s="85" t="s">
        <v>1091</v>
      </c>
      <c r="AF284" s="79" t="b">
        <v>0</v>
      </c>
      <c r="AG284" s="79" t="s">
        <v>1106</v>
      </c>
      <c r="AH284" s="79"/>
      <c r="AI284" s="85" t="s">
        <v>1091</v>
      </c>
      <c r="AJ284" s="79" t="b">
        <v>0</v>
      </c>
      <c r="AK284" s="79">
        <v>2</v>
      </c>
      <c r="AL284" s="85" t="s">
        <v>1016</v>
      </c>
      <c r="AM284" s="79" t="s">
        <v>1115</v>
      </c>
      <c r="AN284" s="79" t="b">
        <v>0</v>
      </c>
      <c r="AO284" s="85" t="s">
        <v>1016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6</v>
      </c>
      <c r="BC284" s="78" t="str">
        <f>REPLACE(INDEX(GroupVertices[Group],MATCH(Edges[[#This Row],[Vertex 2]],GroupVertices[Vertex],0)),1,1,"")</f>
        <v>6</v>
      </c>
      <c r="BD284" s="48">
        <v>2</v>
      </c>
      <c r="BE284" s="49">
        <v>10</v>
      </c>
      <c r="BF284" s="48">
        <v>0</v>
      </c>
      <c r="BG284" s="49">
        <v>0</v>
      </c>
      <c r="BH284" s="48">
        <v>0</v>
      </c>
      <c r="BI284" s="49">
        <v>0</v>
      </c>
      <c r="BJ284" s="48">
        <v>18</v>
      </c>
      <c r="BK284" s="49">
        <v>90</v>
      </c>
      <c r="BL284" s="48">
        <v>20</v>
      </c>
    </row>
    <row r="285" spans="1:64" ht="15">
      <c r="A285" s="64" t="s">
        <v>292</v>
      </c>
      <c r="B285" s="64" t="s">
        <v>294</v>
      </c>
      <c r="C285" s="65" t="s">
        <v>3648</v>
      </c>
      <c r="D285" s="66">
        <v>3</v>
      </c>
      <c r="E285" s="67" t="s">
        <v>132</v>
      </c>
      <c r="F285" s="68">
        <v>35</v>
      </c>
      <c r="G285" s="65"/>
      <c r="H285" s="69"/>
      <c r="I285" s="70"/>
      <c r="J285" s="70"/>
      <c r="K285" s="34" t="s">
        <v>65</v>
      </c>
      <c r="L285" s="77">
        <v>285</v>
      </c>
      <c r="M285" s="77"/>
      <c r="N285" s="72"/>
      <c r="O285" s="79" t="s">
        <v>427</v>
      </c>
      <c r="P285" s="81">
        <v>43753.85429398148</v>
      </c>
      <c r="Q285" s="79" t="s">
        <v>491</v>
      </c>
      <c r="R285" s="79"/>
      <c r="S285" s="79"/>
      <c r="T285" s="79"/>
      <c r="U285" s="79"/>
      <c r="V285" s="83" t="s">
        <v>744</v>
      </c>
      <c r="W285" s="81">
        <v>43753.85429398148</v>
      </c>
      <c r="X285" s="83" t="s">
        <v>858</v>
      </c>
      <c r="Y285" s="79"/>
      <c r="Z285" s="79"/>
      <c r="AA285" s="85" t="s">
        <v>1015</v>
      </c>
      <c r="AB285" s="85" t="s">
        <v>1016</v>
      </c>
      <c r="AC285" s="79" t="b">
        <v>0</v>
      </c>
      <c r="AD285" s="79">
        <v>0</v>
      </c>
      <c r="AE285" s="85" t="s">
        <v>1101</v>
      </c>
      <c r="AF285" s="79" t="b">
        <v>0</v>
      </c>
      <c r="AG285" s="79" t="s">
        <v>1106</v>
      </c>
      <c r="AH285" s="79"/>
      <c r="AI285" s="85" t="s">
        <v>1091</v>
      </c>
      <c r="AJ285" s="79" t="b">
        <v>0</v>
      </c>
      <c r="AK285" s="79">
        <v>0</v>
      </c>
      <c r="AL285" s="85" t="s">
        <v>1091</v>
      </c>
      <c r="AM285" s="79" t="s">
        <v>1113</v>
      </c>
      <c r="AN285" s="79" t="b">
        <v>0</v>
      </c>
      <c r="AO285" s="85" t="s">
        <v>1016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c r="BE285" s="49"/>
      <c r="BF285" s="48"/>
      <c r="BG285" s="49"/>
      <c r="BH285" s="48"/>
      <c r="BI285" s="49"/>
      <c r="BJ285" s="48"/>
      <c r="BK285" s="49"/>
      <c r="BL285" s="48"/>
    </row>
    <row r="286" spans="1:64" ht="15">
      <c r="A286" s="64" t="s">
        <v>293</v>
      </c>
      <c r="B286" s="64" t="s">
        <v>294</v>
      </c>
      <c r="C286" s="65" t="s">
        <v>3649</v>
      </c>
      <c r="D286" s="66">
        <v>6.5</v>
      </c>
      <c r="E286" s="67" t="s">
        <v>136</v>
      </c>
      <c r="F286" s="68">
        <v>23.5</v>
      </c>
      <c r="G286" s="65"/>
      <c r="H286" s="69"/>
      <c r="I286" s="70"/>
      <c r="J286" s="70"/>
      <c r="K286" s="34" t="s">
        <v>66</v>
      </c>
      <c r="L286" s="77">
        <v>286</v>
      </c>
      <c r="M286" s="77"/>
      <c r="N286" s="72"/>
      <c r="O286" s="79" t="s">
        <v>427</v>
      </c>
      <c r="P286" s="81">
        <v>43753.66320601852</v>
      </c>
      <c r="Q286" s="79" t="s">
        <v>492</v>
      </c>
      <c r="R286" s="83" t="s">
        <v>562</v>
      </c>
      <c r="S286" s="79" t="s">
        <v>602</v>
      </c>
      <c r="T286" s="79" t="s">
        <v>618</v>
      </c>
      <c r="U286" s="79"/>
      <c r="V286" s="83" t="s">
        <v>745</v>
      </c>
      <c r="W286" s="81">
        <v>43753.66320601852</v>
      </c>
      <c r="X286" s="83" t="s">
        <v>859</v>
      </c>
      <c r="Y286" s="79"/>
      <c r="Z286" s="79"/>
      <c r="AA286" s="85" t="s">
        <v>1016</v>
      </c>
      <c r="AB286" s="79"/>
      <c r="AC286" s="79" t="b">
        <v>0</v>
      </c>
      <c r="AD286" s="79">
        <v>2</v>
      </c>
      <c r="AE286" s="85" t="s">
        <v>1091</v>
      </c>
      <c r="AF286" s="79" t="b">
        <v>0</v>
      </c>
      <c r="AG286" s="79" t="s">
        <v>1106</v>
      </c>
      <c r="AH286" s="79"/>
      <c r="AI286" s="85" t="s">
        <v>1091</v>
      </c>
      <c r="AJ286" s="79" t="b">
        <v>0</v>
      </c>
      <c r="AK286" s="79">
        <v>2</v>
      </c>
      <c r="AL286" s="85" t="s">
        <v>1091</v>
      </c>
      <c r="AM286" s="79" t="s">
        <v>1113</v>
      </c>
      <c r="AN286" s="79" t="b">
        <v>0</v>
      </c>
      <c r="AO286" s="85" t="s">
        <v>1016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6</v>
      </c>
      <c r="BC286" s="78" t="str">
        <f>REPLACE(INDEX(GroupVertices[Group],MATCH(Edges[[#This Row],[Vertex 2]],GroupVertices[Vertex],0)),1,1,"")</f>
        <v>6</v>
      </c>
      <c r="BD286" s="48"/>
      <c r="BE286" s="49"/>
      <c r="BF286" s="48"/>
      <c r="BG286" s="49"/>
      <c r="BH286" s="48"/>
      <c r="BI286" s="49"/>
      <c r="BJ286" s="48"/>
      <c r="BK286" s="49"/>
      <c r="BL286" s="48"/>
    </row>
    <row r="287" spans="1:64" ht="15">
      <c r="A287" s="64" t="s">
        <v>293</v>
      </c>
      <c r="B287" s="64" t="s">
        <v>294</v>
      </c>
      <c r="C287" s="65" t="s">
        <v>3649</v>
      </c>
      <c r="D287" s="66">
        <v>6.5</v>
      </c>
      <c r="E287" s="67" t="s">
        <v>136</v>
      </c>
      <c r="F287" s="68">
        <v>23.5</v>
      </c>
      <c r="G287" s="65"/>
      <c r="H287" s="69"/>
      <c r="I287" s="70"/>
      <c r="J287" s="70"/>
      <c r="K287" s="34" t="s">
        <v>66</v>
      </c>
      <c r="L287" s="77">
        <v>287</v>
      </c>
      <c r="M287" s="77"/>
      <c r="N287" s="72"/>
      <c r="O287" s="79" t="s">
        <v>427</v>
      </c>
      <c r="P287" s="81">
        <v>43755.666597222225</v>
      </c>
      <c r="Q287" s="79" t="s">
        <v>493</v>
      </c>
      <c r="R287" s="79"/>
      <c r="S287" s="79"/>
      <c r="T287" s="79"/>
      <c r="U287" s="79"/>
      <c r="V287" s="83" t="s">
        <v>745</v>
      </c>
      <c r="W287" s="81">
        <v>43755.666597222225</v>
      </c>
      <c r="X287" s="83" t="s">
        <v>860</v>
      </c>
      <c r="Y287" s="79"/>
      <c r="Z287" s="79"/>
      <c r="AA287" s="85" t="s">
        <v>1017</v>
      </c>
      <c r="AB287" s="85" t="s">
        <v>1015</v>
      </c>
      <c r="AC287" s="79" t="b">
        <v>0</v>
      </c>
      <c r="AD287" s="79">
        <v>1</v>
      </c>
      <c r="AE287" s="85" t="s">
        <v>1102</v>
      </c>
      <c r="AF287" s="79" t="b">
        <v>0</v>
      </c>
      <c r="AG287" s="79" t="s">
        <v>1106</v>
      </c>
      <c r="AH287" s="79"/>
      <c r="AI287" s="85" t="s">
        <v>1091</v>
      </c>
      <c r="AJ287" s="79" t="b">
        <v>0</v>
      </c>
      <c r="AK287" s="79">
        <v>0</v>
      </c>
      <c r="AL287" s="85" t="s">
        <v>1091</v>
      </c>
      <c r="AM287" s="79" t="s">
        <v>1112</v>
      </c>
      <c r="AN287" s="79" t="b">
        <v>0</v>
      </c>
      <c r="AO287" s="85" t="s">
        <v>1015</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6</v>
      </c>
      <c r="BC287" s="78" t="str">
        <f>REPLACE(INDEX(GroupVertices[Group],MATCH(Edges[[#This Row],[Vertex 2]],GroupVertices[Vertex],0)),1,1,"")</f>
        <v>6</v>
      </c>
      <c r="BD287" s="48"/>
      <c r="BE287" s="49"/>
      <c r="BF287" s="48"/>
      <c r="BG287" s="49"/>
      <c r="BH287" s="48"/>
      <c r="BI287" s="49"/>
      <c r="BJ287" s="48"/>
      <c r="BK287" s="49"/>
      <c r="BL287" s="48"/>
    </row>
    <row r="288" spans="1:64" ht="15">
      <c r="A288" s="64" t="s">
        <v>292</v>
      </c>
      <c r="B288" s="64" t="s">
        <v>416</v>
      </c>
      <c r="C288" s="65" t="s">
        <v>3648</v>
      </c>
      <c r="D288" s="66">
        <v>3</v>
      </c>
      <c r="E288" s="67" t="s">
        <v>132</v>
      </c>
      <c r="F288" s="68">
        <v>35</v>
      </c>
      <c r="G288" s="65"/>
      <c r="H288" s="69"/>
      <c r="I288" s="70"/>
      <c r="J288" s="70"/>
      <c r="K288" s="34" t="s">
        <v>65</v>
      </c>
      <c r="L288" s="77">
        <v>288</v>
      </c>
      <c r="M288" s="77"/>
      <c r="N288" s="72"/>
      <c r="O288" s="79" t="s">
        <v>427</v>
      </c>
      <c r="P288" s="81">
        <v>43753.85429398148</v>
      </c>
      <c r="Q288" s="79" t="s">
        <v>491</v>
      </c>
      <c r="R288" s="79"/>
      <c r="S288" s="79"/>
      <c r="T288" s="79"/>
      <c r="U288" s="79"/>
      <c r="V288" s="83" t="s">
        <v>744</v>
      </c>
      <c r="W288" s="81">
        <v>43753.85429398148</v>
      </c>
      <c r="X288" s="83" t="s">
        <v>858</v>
      </c>
      <c r="Y288" s="79"/>
      <c r="Z288" s="79"/>
      <c r="AA288" s="85" t="s">
        <v>1015</v>
      </c>
      <c r="AB288" s="85" t="s">
        <v>1016</v>
      </c>
      <c r="AC288" s="79" t="b">
        <v>0</v>
      </c>
      <c r="AD288" s="79">
        <v>0</v>
      </c>
      <c r="AE288" s="85" t="s">
        <v>1101</v>
      </c>
      <c r="AF288" s="79" t="b">
        <v>0</v>
      </c>
      <c r="AG288" s="79" t="s">
        <v>1106</v>
      </c>
      <c r="AH288" s="79"/>
      <c r="AI288" s="85" t="s">
        <v>1091</v>
      </c>
      <c r="AJ288" s="79" t="b">
        <v>0</v>
      </c>
      <c r="AK288" s="79">
        <v>0</v>
      </c>
      <c r="AL288" s="85" t="s">
        <v>1091</v>
      </c>
      <c r="AM288" s="79" t="s">
        <v>1113</v>
      </c>
      <c r="AN288" s="79" t="b">
        <v>0</v>
      </c>
      <c r="AO288" s="85" t="s">
        <v>1016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6</v>
      </c>
      <c r="BC288" s="78" t="str">
        <f>REPLACE(INDEX(GroupVertices[Group],MATCH(Edges[[#This Row],[Vertex 2]],GroupVertices[Vertex],0)),1,1,"")</f>
        <v>6</v>
      </c>
      <c r="BD288" s="48"/>
      <c r="BE288" s="49"/>
      <c r="BF288" s="48"/>
      <c r="BG288" s="49"/>
      <c r="BH288" s="48"/>
      <c r="BI288" s="49"/>
      <c r="BJ288" s="48"/>
      <c r="BK288" s="49"/>
      <c r="BL288" s="48"/>
    </row>
    <row r="289" spans="1:64" ht="15">
      <c r="A289" s="64" t="s">
        <v>293</v>
      </c>
      <c r="B289" s="64" t="s">
        <v>416</v>
      </c>
      <c r="C289" s="65" t="s">
        <v>3649</v>
      </c>
      <c r="D289" s="66">
        <v>6.5</v>
      </c>
      <c r="E289" s="67" t="s">
        <v>136</v>
      </c>
      <c r="F289" s="68">
        <v>23.5</v>
      </c>
      <c r="G289" s="65"/>
      <c r="H289" s="69"/>
      <c r="I289" s="70"/>
      <c r="J289" s="70"/>
      <c r="K289" s="34" t="s">
        <v>65</v>
      </c>
      <c r="L289" s="77">
        <v>289</v>
      </c>
      <c r="M289" s="77"/>
      <c r="N289" s="72"/>
      <c r="O289" s="79" t="s">
        <v>427</v>
      </c>
      <c r="P289" s="81">
        <v>43753.66320601852</v>
      </c>
      <c r="Q289" s="79" t="s">
        <v>492</v>
      </c>
      <c r="R289" s="83" t="s">
        <v>562</v>
      </c>
      <c r="S289" s="79" t="s">
        <v>602</v>
      </c>
      <c r="T289" s="79" t="s">
        <v>618</v>
      </c>
      <c r="U289" s="79"/>
      <c r="V289" s="83" t="s">
        <v>745</v>
      </c>
      <c r="W289" s="81">
        <v>43753.66320601852</v>
      </c>
      <c r="X289" s="83" t="s">
        <v>859</v>
      </c>
      <c r="Y289" s="79"/>
      <c r="Z289" s="79"/>
      <c r="AA289" s="85" t="s">
        <v>1016</v>
      </c>
      <c r="AB289" s="79"/>
      <c r="AC289" s="79" t="b">
        <v>0</v>
      </c>
      <c r="AD289" s="79">
        <v>2</v>
      </c>
      <c r="AE289" s="85" t="s">
        <v>1091</v>
      </c>
      <c r="AF289" s="79" t="b">
        <v>0</v>
      </c>
      <c r="AG289" s="79" t="s">
        <v>1106</v>
      </c>
      <c r="AH289" s="79"/>
      <c r="AI289" s="85" t="s">
        <v>1091</v>
      </c>
      <c r="AJ289" s="79" t="b">
        <v>0</v>
      </c>
      <c r="AK289" s="79">
        <v>2</v>
      </c>
      <c r="AL289" s="85" t="s">
        <v>1091</v>
      </c>
      <c r="AM289" s="79" t="s">
        <v>1113</v>
      </c>
      <c r="AN289" s="79" t="b">
        <v>0</v>
      </c>
      <c r="AO289" s="85" t="s">
        <v>1016</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6</v>
      </c>
      <c r="BC289" s="78" t="str">
        <f>REPLACE(INDEX(GroupVertices[Group],MATCH(Edges[[#This Row],[Vertex 2]],GroupVertices[Vertex],0)),1,1,"")</f>
        <v>6</v>
      </c>
      <c r="BD289" s="48"/>
      <c r="BE289" s="49"/>
      <c r="BF289" s="48"/>
      <c r="BG289" s="49"/>
      <c r="BH289" s="48"/>
      <c r="BI289" s="49"/>
      <c r="BJ289" s="48"/>
      <c r="BK289" s="49"/>
      <c r="BL289" s="48"/>
    </row>
    <row r="290" spans="1:64" ht="15">
      <c r="A290" s="64" t="s">
        <v>293</v>
      </c>
      <c r="B290" s="64" t="s">
        <v>416</v>
      </c>
      <c r="C290" s="65" t="s">
        <v>3649</v>
      </c>
      <c r="D290" s="66">
        <v>6.5</v>
      </c>
      <c r="E290" s="67" t="s">
        <v>136</v>
      </c>
      <c r="F290" s="68">
        <v>23.5</v>
      </c>
      <c r="G290" s="65"/>
      <c r="H290" s="69"/>
      <c r="I290" s="70"/>
      <c r="J290" s="70"/>
      <c r="K290" s="34" t="s">
        <v>65</v>
      </c>
      <c r="L290" s="77">
        <v>290</v>
      </c>
      <c r="M290" s="77"/>
      <c r="N290" s="72"/>
      <c r="O290" s="79" t="s">
        <v>427</v>
      </c>
      <c r="P290" s="81">
        <v>43755.666597222225</v>
      </c>
      <c r="Q290" s="79" t="s">
        <v>493</v>
      </c>
      <c r="R290" s="79"/>
      <c r="S290" s="79"/>
      <c r="T290" s="79"/>
      <c r="U290" s="79"/>
      <c r="V290" s="83" t="s">
        <v>745</v>
      </c>
      <c r="W290" s="81">
        <v>43755.666597222225</v>
      </c>
      <c r="X290" s="83" t="s">
        <v>860</v>
      </c>
      <c r="Y290" s="79"/>
      <c r="Z290" s="79"/>
      <c r="AA290" s="85" t="s">
        <v>1017</v>
      </c>
      <c r="AB290" s="85" t="s">
        <v>1015</v>
      </c>
      <c r="AC290" s="79" t="b">
        <v>0</v>
      </c>
      <c r="AD290" s="79">
        <v>1</v>
      </c>
      <c r="AE290" s="85" t="s">
        <v>1102</v>
      </c>
      <c r="AF290" s="79" t="b">
        <v>0</v>
      </c>
      <c r="AG290" s="79" t="s">
        <v>1106</v>
      </c>
      <c r="AH290" s="79"/>
      <c r="AI290" s="85" t="s">
        <v>1091</v>
      </c>
      <c r="AJ290" s="79" t="b">
        <v>0</v>
      </c>
      <c r="AK290" s="79">
        <v>0</v>
      </c>
      <c r="AL290" s="85" t="s">
        <v>1091</v>
      </c>
      <c r="AM290" s="79" t="s">
        <v>1112</v>
      </c>
      <c r="AN290" s="79" t="b">
        <v>0</v>
      </c>
      <c r="AO290" s="85" t="s">
        <v>1015</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6</v>
      </c>
      <c r="BC290" s="78" t="str">
        <f>REPLACE(INDEX(GroupVertices[Group],MATCH(Edges[[#This Row],[Vertex 2]],GroupVertices[Vertex],0)),1,1,"")</f>
        <v>6</v>
      </c>
      <c r="BD290" s="48"/>
      <c r="BE290" s="49"/>
      <c r="BF290" s="48"/>
      <c r="BG290" s="49"/>
      <c r="BH290" s="48"/>
      <c r="BI290" s="49"/>
      <c r="BJ290" s="48"/>
      <c r="BK290" s="49"/>
      <c r="BL290" s="48"/>
    </row>
    <row r="291" spans="1:64" ht="15">
      <c r="A291" s="64" t="s">
        <v>292</v>
      </c>
      <c r="B291" s="64" t="s">
        <v>417</v>
      </c>
      <c r="C291" s="65" t="s">
        <v>3648</v>
      </c>
      <c r="D291" s="66">
        <v>3</v>
      </c>
      <c r="E291" s="67" t="s">
        <v>132</v>
      </c>
      <c r="F291" s="68">
        <v>35</v>
      </c>
      <c r="G291" s="65"/>
      <c r="H291" s="69"/>
      <c r="I291" s="70"/>
      <c r="J291" s="70"/>
      <c r="K291" s="34" t="s">
        <v>65</v>
      </c>
      <c r="L291" s="77">
        <v>291</v>
      </c>
      <c r="M291" s="77"/>
      <c r="N291" s="72"/>
      <c r="O291" s="79" t="s">
        <v>427</v>
      </c>
      <c r="P291" s="81">
        <v>43753.85429398148</v>
      </c>
      <c r="Q291" s="79" t="s">
        <v>491</v>
      </c>
      <c r="R291" s="79"/>
      <c r="S291" s="79"/>
      <c r="T291" s="79"/>
      <c r="U291" s="79"/>
      <c r="V291" s="83" t="s">
        <v>744</v>
      </c>
      <c r="W291" s="81">
        <v>43753.85429398148</v>
      </c>
      <c r="X291" s="83" t="s">
        <v>858</v>
      </c>
      <c r="Y291" s="79"/>
      <c r="Z291" s="79"/>
      <c r="AA291" s="85" t="s">
        <v>1015</v>
      </c>
      <c r="AB291" s="85" t="s">
        <v>1016</v>
      </c>
      <c r="AC291" s="79" t="b">
        <v>0</v>
      </c>
      <c r="AD291" s="79">
        <v>0</v>
      </c>
      <c r="AE291" s="85" t="s">
        <v>1101</v>
      </c>
      <c r="AF291" s="79" t="b">
        <v>0</v>
      </c>
      <c r="AG291" s="79" t="s">
        <v>1106</v>
      </c>
      <c r="AH291" s="79"/>
      <c r="AI291" s="85" t="s">
        <v>1091</v>
      </c>
      <c r="AJ291" s="79" t="b">
        <v>0</v>
      </c>
      <c r="AK291" s="79">
        <v>0</v>
      </c>
      <c r="AL291" s="85" t="s">
        <v>1091</v>
      </c>
      <c r="AM291" s="79" t="s">
        <v>1113</v>
      </c>
      <c r="AN291" s="79" t="b">
        <v>0</v>
      </c>
      <c r="AO291" s="85" t="s">
        <v>1016</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6</v>
      </c>
      <c r="BC291" s="78" t="str">
        <f>REPLACE(INDEX(GroupVertices[Group],MATCH(Edges[[#This Row],[Vertex 2]],GroupVertices[Vertex],0)),1,1,"")</f>
        <v>6</v>
      </c>
      <c r="BD291" s="48">
        <v>1</v>
      </c>
      <c r="BE291" s="49">
        <v>4.761904761904762</v>
      </c>
      <c r="BF291" s="48">
        <v>0</v>
      </c>
      <c r="BG291" s="49">
        <v>0</v>
      </c>
      <c r="BH291" s="48">
        <v>0</v>
      </c>
      <c r="BI291" s="49">
        <v>0</v>
      </c>
      <c r="BJ291" s="48">
        <v>20</v>
      </c>
      <c r="BK291" s="49">
        <v>95.23809523809524</v>
      </c>
      <c r="BL291" s="48">
        <v>21</v>
      </c>
    </row>
    <row r="292" spans="1:64" ht="15">
      <c r="A292" s="64" t="s">
        <v>293</v>
      </c>
      <c r="B292" s="64" t="s">
        <v>417</v>
      </c>
      <c r="C292" s="65" t="s">
        <v>3649</v>
      </c>
      <c r="D292" s="66">
        <v>6.5</v>
      </c>
      <c r="E292" s="67" t="s">
        <v>136</v>
      </c>
      <c r="F292" s="68">
        <v>23.5</v>
      </c>
      <c r="G292" s="65"/>
      <c r="H292" s="69"/>
      <c r="I292" s="70"/>
      <c r="J292" s="70"/>
      <c r="K292" s="34" t="s">
        <v>65</v>
      </c>
      <c r="L292" s="77">
        <v>292</v>
      </c>
      <c r="M292" s="77"/>
      <c r="N292" s="72"/>
      <c r="O292" s="79" t="s">
        <v>427</v>
      </c>
      <c r="P292" s="81">
        <v>43753.66320601852</v>
      </c>
      <c r="Q292" s="79" t="s">
        <v>492</v>
      </c>
      <c r="R292" s="83" t="s">
        <v>562</v>
      </c>
      <c r="S292" s="79" t="s">
        <v>602</v>
      </c>
      <c r="T292" s="79" t="s">
        <v>618</v>
      </c>
      <c r="U292" s="79"/>
      <c r="V292" s="83" t="s">
        <v>745</v>
      </c>
      <c r="W292" s="81">
        <v>43753.66320601852</v>
      </c>
      <c r="X292" s="83" t="s">
        <v>859</v>
      </c>
      <c r="Y292" s="79"/>
      <c r="Z292" s="79"/>
      <c r="AA292" s="85" t="s">
        <v>1016</v>
      </c>
      <c r="AB292" s="79"/>
      <c r="AC292" s="79" t="b">
        <v>0</v>
      </c>
      <c r="AD292" s="79">
        <v>2</v>
      </c>
      <c r="AE292" s="85" t="s">
        <v>1091</v>
      </c>
      <c r="AF292" s="79" t="b">
        <v>0</v>
      </c>
      <c r="AG292" s="79" t="s">
        <v>1106</v>
      </c>
      <c r="AH292" s="79"/>
      <c r="AI292" s="85" t="s">
        <v>1091</v>
      </c>
      <c r="AJ292" s="79" t="b">
        <v>0</v>
      </c>
      <c r="AK292" s="79">
        <v>2</v>
      </c>
      <c r="AL292" s="85" t="s">
        <v>1091</v>
      </c>
      <c r="AM292" s="79" t="s">
        <v>1113</v>
      </c>
      <c r="AN292" s="79" t="b">
        <v>0</v>
      </c>
      <c r="AO292" s="85" t="s">
        <v>1016</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6</v>
      </c>
      <c r="BC292" s="78" t="str">
        <f>REPLACE(INDEX(GroupVertices[Group],MATCH(Edges[[#This Row],[Vertex 2]],GroupVertices[Vertex],0)),1,1,"")</f>
        <v>6</v>
      </c>
      <c r="BD292" s="48">
        <v>2</v>
      </c>
      <c r="BE292" s="49">
        <v>8</v>
      </c>
      <c r="BF292" s="48">
        <v>0</v>
      </c>
      <c r="BG292" s="49">
        <v>0</v>
      </c>
      <c r="BH292" s="48">
        <v>0</v>
      </c>
      <c r="BI292" s="49">
        <v>0</v>
      </c>
      <c r="BJ292" s="48">
        <v>23</v>
      </c>
      <c r="BK292" s="49">
        <v>92</v>
      </c>
      <c r="BL292" s="48">
        <v>25</v>
      </c>
    </row>
    <row r="293" spans="1:64" ht="15">
      <c r="A293" s="64" t="s">
        <v>293</v>
      </c>
      <c r="B293" s="64" t="s">
        <v>417</v>
      </c>
      <c r="C293" s="65" t="s">
        <v>3649</v>
      </c>
      <c r="D293" s="66">
        <v>6.5</v>
      </c>
      <c r="E293" s="67" t="s">
        <v>136</v>
      </c>
      <c r="F293" s="68">
        <v>23.5</v>
      </c>
      <c r="G293" s="65"/>
      <c r="H293" s="69"/>
      <c r="I293" s="70"/>
      <c r="J293" s="70"/>
      <c r="K293" s="34" t="s">
        <v>65</v>
      </c>
      <c r="L293" s="77">
        <v>293</v>
      </c>
      <c r="M293" s="77"/>
      <c r="N293" s="72"/>
      <c r="O293" s="79" t="s">
        <v>427</v>
      </c>
      <c r="P293" s="81">
        <v>43755.666597222225</v>
      </c>
      <c r="Q293" s="79" t="s">
        <v>493</v>
      </c>
      <c r="R293" s="79"/>
      <c r="S293" s="79"/>
      <c r="T293" s="79"/>
      <c r="U293" s="79"/>
      <c r="V293" s="83" t="s">
        <v>745</v>
      </c>
      <c r="W293" s="81">
        <v>43755.666597222225</v>
      </c>
      <c r="X293" s="83" t="s">
        <v>860</v>
      </c>
      <c r="Y293" s="79"/>
      <c r="Z293" s="79"/>
      <c r="AA293" s="85" t="s">
        <v>1017</v>
      </c>
      <c r="AB293" s="85" t="s">
        <v>1015</v>
      </c>
      <c r="AC293" s="79" t="b">
        <v>0</v>
      </c>
      <c r="AD293" s="79">
        <v>1</v>
      </c>
      <c r="AE293" s="85" t="s">
        <v>1102</v>
      </c>
      <c r="AF293" s="79" t="b">
        <v>0</v>
      </c>
      <c r="AG293" s="79" t="s">
        <v>1106</v>
      </c>
      <c r="AH293" s="79"/>
      <c r="AI293" s="85" t="s">
        <v>1091</v>
      </c>
      <c r="AJ293" s="79" t="b">
        <v>0</v>
      </c>
      <c r="AK293" s="79">
        <v>0</v>
      </c>
      <c r="AL293" s="85" t="s">
        <v>1091</v>
      </c>
      <c r="AM293" s="79" t="s">
        <v>1112</v>
      </c>
      <c r="AN293" s="79" t="b">
        <v>0</v>
      </c>
      <c r="AO293" s="85" t="s">
        <v>1015</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6</v>
      </c>
      <c r="BC293" s="78" t="str">
        <f>REPLACE(INDEX(GroupVertices[Group],MATCH(Edges[[#This Row],[Vertex 2]],GroupVertices[Vertex],0)),1,1,"")</f>
        <v>6</v>
      </c>
      <c r="BD293" s="48">
        <v>0</v>
      </c>
      <c r="BE293" s="49">
        <v>0</v>
      </c>
      <c r="BF293" s="48">
        <v>0</v>
      </c>
      <c r="BG293" s="49">
        <v>0</v>
      </c>
      <c r="BH293" s="48">
        <v>0</v>
      </c>
      <c r="BI293" s="49">
        <v>0</v>
      </c>
      <c r="BJ293" s="48">
        <v>14</v>
      </c>
      <c r="BK293" s="49">
        <v>100</v>
      </c>
      <c r="BL293" s="48">
        <v>14</v>
      </c>
    </row>
    <row r="294" spans="1:64" ht="15">
      <c r="A294" s="64" t="s">
        <v>292</v>
      </c>
      <c r="B294" s="64" t="s">
        <v>300</v>
      </c>
      <c r="C294" s="65" t="s">
        <v>3648</v>
      </c>
      <c r="D294" s="66">
        <v>3</v>
      </c>
      <c r="E294" s="67" t="s">
        <v>132</v>
      </c>
      <c r="F294" s="68">
        <v>35</v>
      </c>
      <c r="G294" s="65"/>
      <c r="H294" s="69"/>
      <c r="I294" s="70"/>
      <c r="J294" s="70"/>
      <c r="K294" s="34" t="s">
        <v>65</v>
      </c>
      <c r="L294" s="77">
        <v>294</v>
      </c>
      <c r="M294" s="77"/>
      <c r="N294" s="72"/>
      <c r="O294" s="79" t="s">
        <v>427</v>
      </c>
      <c r="P294" s="81">
        <v>43753.85429398148</v>
      </c>
      <c r="Q294" s="79" t="s">
        <v>491</v>
      </c>
      <c r="R294" s="79"/>
      <c r="S294" s="79"/>
      <c r="T294" s="79"/>
      <c r="U294" s="79"/>
      <c r="V294" s="83" t="s">
        <v>744</v>
      </c>
      <c r="W294" s="81">
        <v>43753.85429398148</v>
      </c>
      <c r="X294" s="83" t="s">
        <v>858</v>
      </c>
      <c r="Y294" s="79"/>
      <c r="Z294" s="79"/>
      <c r="AA294" s="85" t="s">
        <v>1015</v>
      </c>
      <c r="AB294" s="85" t="s">
        <v>1016</v>
      </c>
      <c r="AC294" s="79" t="b">
        <v>0</v>
      </c>
      <c r="AD294" s="79">
        <v>0</v>
      </c>
      <c r="AE294" s="85" t="s">
        <v>1101</v>
      </c>
      <c r="AF294" s="79" t="b">
        <v>0</v>
      </c>
      <c r="AG294" s="79" t="s">
        <v>1106</v>
      </c>
      <c r="AH294" s="79"/>
      <c r="AI294" s="85" t="s">
        <v>1091</v>
      </c>
      <c r="AJ294" s="79" t="b">
        <v>0</v>
      </c>
      <c r="AK294" s="79">
        <v>0</v>
      </c>
      <c r="AL294" s="85" t="s">
        <v>1091</v>
      </c>
      <c r="AM294" s="79" t="s">
        <v>1113</v>
      </c>
      <c r="AN294" s="79" t="b">
        <v>0</v>
      </c>
      <c r="AO294" s="85" t="s">
        <v>1016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2</v>
      </c>
      <c r="BD294" s="48"/>
      <c r="BE294" s="49"/>
      <c r="BF294" s="48"/>
      <c r="BG294" s="49"/>
      <c r="BH294" s="48"/>
      <c r="BI294" s="49"/>
      <c r="BJ294" s="48"/>
      <c r="BK294" s="49"/>
      <c r="BL294" s="48"/>
    </row>
    <row r="295" spans="1:64" ht="15">
      <c r="A295" s="64" t="s">
        <v>292</v>
      </c>
      <c r="B295" s="64" t="s">
        <v>306</v>
      </c>
      <c r="C295" s="65" t="s">
        <v>3648</v>
      </c>
      <c r="D295" s="66">
        <v>3</v>
      </c>
      <c r="E295" s="67" t="s">
        <v>132</v>
      </c>
      <c r="F295" s="68">
        <v>35</v>
      </c>
      <c r="G295" s="65"/>
      <c r="H295" s="69"/>
      <c r="I295" s="70"/>
      <c r="J295" s="70"/>
      <c r="K295" s="34" t="s">
        <v>65</v>
      </c>
      <c r="L295" s="77">
        <v>295</v>
      </c>
      <c r="M295" s="77"/>
      <c r="N295" s="72"/>
      <c r="O295" s="79" t="s">
        <v>427</v>
      </c>
      <c r="P295" s="81">
        <v>43753.85429398148</v>
      </c>
      <c r="Q295" s="79" t="s">
        <v>491</v>
      </c>
      <c r="R295" s="79"/>
      <c r="S295" s="79"/>
      <c r="T295" s="79"/>
      <c r="U295" s="79"/>
      <c r="V295" s="83" t="s">
        <v>744</v>
      </c>
      <c r="W295" s="81">
        <v>43753.85429398148</v>
      </c>
      <c r="X295" s="83" t="s">
        <v>858</v>
      </c>
      <c r="Y295" s="79"/>
      <c r="Z295" s="79"/>
      <c r="AA295" s="85" t="s">
        <v>1015</v>
      </c>
      <c r="AB295" s="85" t="s">
        <v>1016</v>
      </c>
      <c r="AC295" s="79" t="b">
        <v>0</v>
      </c>
      <c r="AD295" s="79">
        <v>0</v>
      </c>
      <c r="AE295" s="85" t="s">
        <v>1101</v>
      </c>
      <c r="AF295" s="79" t="b">
        <v>0</v>
      </c>
      <c r="AG295" s="79" t="s">
        <v>1106</v>
      </c>
      <c r="AH295" s="79"/>
      <c r="AI295" s="85" t="s">
        <v>1091</v>
      </c>
      <c r="AJ295" s="79" t="b">
        <v>0</v>
      </c>
      <c r="AK295" s="79">
        <v>0</v>
      </c>
      <c r="AL295" s="85" t="s">
        <v>1091</v>
      </c>
      <c r="AM295" s="79" t="s">
        <v>1113</v>
      </c>
      <c r="AN295" s="79" t="b">
        <v>0</v>
      </c>
      <c r="AO295" s="85" t="s">
        <v>1016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6</v>
      </c>
      <c r="BC295" s="78" t="str">
        <f>REPLACE(INDEX(GroupVertices[Group],MATCH(Edges[[#This Row],[Vertex 2]],GroupVertices[Vertex],0)),1,1,"")</f>
        <v>6</v>
      </c>
      <c r="BD295" s="48"/>
      <c r="BE295" s="49"/>
      <c r="BF295" s="48"/>
      <c r="BG295" s="49"/>
      <c r="BH295" s="48"/>
      <c r="BI295" s="49"/>
      <c r="BJ295" s="48"/>
      <c r="BK295" s="49"/>
      <c r="BL295" s="48"/>
    </row>
    <row r="296" spans="1:64" ht="15">
      <c r="A296" s="64" t="s">
        <v>292</v>
      </c>
      <c r="B296" s="64" t="s">
        <v>293</v>
      </c>
      <c r="C296" s="65" t="s">
        <v>3648</v>
      </c>
      <c r="D296" s="66">
        <v>3</v>
      </c>
      <c r="E296" s="67" t="s">
        <v>132</v>
      </c>
      <c r="F296" s="68">
        <v>35</v>
      </c>
      <c r="G296" s="65"/>
      <c r="H296" s="69"/>
      <c r="I296" s="70"/>
      <c r="J296" s="70"/>
      <c r="K296" s="34" t="s">
        <v>66</v>
      </c>
      <c r="L296" s="77">
        <v>296</v>
      </c>
      <c r="M296" s="77"/>
      <c r="N296" s="72"/>
      <c r="O296" s="79" t="s">
        <v>428</v>
      </c>
      <c r="P296" s="81">
        <v>43753.85429398148</v>
      </c>
      <c r="Q296" s="79" t="s">
        <v>491</v>
      </c>
      <c r="R296" s="79"/>
      <c r="S296" s="79"/>
      <c r="T296" s="79"/>
      <c r="U296" s="79"/>
      <c r="V296" s="83" t="s">
        <v>744</v>
      </c>
      <c r="W296" s="81">
        <v>43753.85429398148</v>
      </c>
      <c r="X296" s="83" t="s">
        <v>858</v>
      </c>
      <c r="Y296" s="79"/>
      <c r="Z296" s="79"/>
      <c r="AA296" s="85" t="s">
        <v>1015</v>
      </c>
      <c r="AB296" s="85" t="s">
        <v>1016</v>
      </c>
      <c r="AC296" s="79" t="b">
        <v>0</v>
      </c>
      <c r="AD296" s="79">
        <v>0</v>
      </c>
      <c r="AE296" s="85" t="s">
        <v>1101</v>
      </c>
      <c r="AF296" s="79" t="b">
        <v>0</v>
      </c>
      <c r="AG296" s="79" t="s">
        <v>1106</v>
      </c>
      <c r="AH296" s="79"/>
      <c r="AI296" s="85" t="s">
        <v>1091</v>
      </c>
      <c r="AJ296" s="79" t="b">
        <v>0</v>
      </c>
      <c r="AK296" s="79">
        <v>0</v>
      </c>
      <c r="AL296" s="85" t="s">
        <v>1091</v>
      </c>
      <c r="AM296" s="79" t="s">
        <v>1113</v>
      </c>
      <c r="AN296" s="79" t="b">
        <v>0</v>
      </c>
      <c r="AO296" s="85" t="s">
        <v>1016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6</v>
      </c>
      <c r="BC296" s="78" t="str">
        <f>REPLACE(INDEX(GroupVertices[Group],MATCH(Edges[[#This Row],[Vertex 2]],GroupVertices[Vertex],0)),1,1,"")</f>
        <v>6</v>
      </c>
      <c r="BD296" s="48"/>
      <c r="BE296" s="49"/>
      <c r="BF296" s="48"/>
      <c r="BG296" s="49"/>
      <c r="BH296" s="48"/>
      <c r="BI296" s="49"/>
      <c r="BJ296" s="48"/>
      <c r="BK296" s="49"/>
      <c r="BL296" s="48"/>
    </row>
    <row r="297" spans="1:64" ht="15">
      <c r="A297" s="64" t="s">
        <v>293</v>
      </c>
      <c r="B297" s="64" t="s">
        <v>292</v>
      </c>
      <c r="C297" s="65" t="s">
        <v>3648</v>
      </c>
      <c r="D297" s="66">
        <v>3</v>
      </c>
      <c r="E297" s="67" t="s">
        <v>132</v>
      </c>
      <c r="F297" s="68">
        <v>35</v>
      </c>
      <c r="G297" s="65"/>
      <c r="H297" s="69"/>
      <c r="I297" s="70"/>
      <c r="J297" s="70"/>
      <c r="K297" s="34" t="s">
        <v>66</v>
      </c>
      <c r="L297" s="77">
        <v>297</v>
      </c>
      <c r="M297" s="77"/>
      <c r="N297" s="72"/>
      <c r="O297" s="79" t="s">
        <v>428</v>
      </c>
      <c r="P297" s="81">
        <v>43755.666597222225</v>
      </c>
      <c r="Q297" s="79" t="s">
        <v>493</v>
      </c>
      <c r="R297" s="79"/>
      <c r="S297" s="79"/>
      <c r="T297" s="79"/>
      <c r="U297" s="79"/>
      <c r="V297" s="83" t="s">
        <v>745</v>
      </c>
      <c r="W297" s="81">
        <v>43755.666597222225</v>
      </c>
      <c r="X297" s="83" t="s">
        <v>860</v>
      </c>
      <c r="Y297" s="79"/>
      <c r="Z297" s="79"/>
      <c r="AA297" s="85" t="s">
        <v>1017</v>
      </c>
      <c r="AB297" s="85" t="s">
        <v>1015</v>
      </c>
      <c r="AC297" s="79" t="b">
        <v>0</v>
      </c>
      <c r="AD297" s="79">
        <v>1</v>
      </c>
      <c r="AE297" s="85" t="s">
        <v>1102</v>
      </c>
      <c r="AF297" s="79" t="b">
        <v>0</v>
      </c>
      <c r="AG297" s="79" t="s">
        <v>1106</v>
      </c>
      <c r="AH297" s="79"/>
      <c r="AI297" s="85" t="s">
        <v>1091</v>
      </c>
      <c r="AJ297" s="79" t="b">
        <v>0</v>
      </c>
      <c r="AK297" s="79">
        <v>0</v>
      </c>
      <c r="AL297" s="85" t="s">
        <v>1091</v>
      </c>
      <c r="AM297" s="79" t="s">
        <v>1112</v>
      </c>
      <c r="AN297" s="79" t="b">
        <v>0</v>
      </c>
      <c r="AO297" s="85" t="s">
        <v>1015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6</v>
      </c>
      <c r="BC297" s="78" t="str">
        <f>REPLACE(INDEX(GroupVertices[Group],MATCH(Edges[[#This Row],[Vertex 2]],GroupVertices[Vertex],0)),1,1,"")</f>
        <v>6</v>
      </c>
      <c r="BD297" s="48"/>
      <c r="BE297" s="49"/>
      <c r="BF297" s="48"/>
      <c r="BG297" s="49"/>
      <c r="BH297" s="48"/>
      <c r="BI297" s="49"/>
      <c r="BJ297" s="48"/>
      <c r="BK297" s="49"/>
      <c r="BL297" s="48"/>
    </row>
    <row r="298" spans="1:64" ht="15">
      <c r="A298" s="64" t="s">
        <v>295</v>
      </c>
      <c r="B298" s="64" t="s">
        <v>295</v>
      </c>
      <c r="C298" s="65" t="s">
        <v>3648</v>
      </c>
      <c r="D298" s="66">
        <v>3</v>
      </c>
      <c r="E298" s="67" t="s">
        <v>132</v>
      </c>
      <c r="F298" s="68">
        <v>35</v>
      </c>
      <c r="G298" s="65"/>
      <c r="H298" s="69"/>
      <c r="I298" s="70"/>
      <c r="J298" s="70"/>
      <c r="K298" s="34" t="s">
        <v>65</v>
      </c>
      <c r="L298" s="77">
        <v>298</v>
      </c>
      <c r="M298" s="77"/>
      <c r="N298" s="72"/>
      <c r="O298" s="79" t="s">
        <v>176</v>
      </c>
      <c r="P298" s="81">
        <v>43743.392384259256</v>
      </c>
      <c r="Q298" s="79" t="s">
        <v>494</v>
      </c>
      <c r="R298" s="83" t="s">
        <v>543</v>
      </c>
      <c r="S298" s="79" t="s">
        <v>589</v>
      </c>
      <c r="T298" s="79" t="s">
        <v>628</v>
      </c>
      <c r="U298" s="79"/>
      <c r="V298" s="83" t="s">
        <v>747</v>
      </c>
      <c r="W298" s="81">
        <v>43743.392384259256</v>
      </c>
      <c r="X298" s="83" t="s">
        <v>862</v>
      </c>
      <c r="Y298" s="79"/>
      <c r="Z298" s="79"/>
      <c r="AA298" s="85" t="s">
        <v>1019</v>
      </c>
      <c r="AB298" s="79"/>
      <c r="AC298" s="79" t="b">
        <v>0</v>
      </c>
      <c r="AD298" s="79">
        <v>3</v>
      </c>
      <c r="AE298" s="85" t="s">
        <v>1091</v>
      </c>
      <c r="AF298" s="79" t="b">
        <v>0</v>
      </c>
      <c r="AG298" s="79" t="s">
        <v>1106</v>
      </c>
      <c r="AH298" s="79"/>
      <c r="AI298" s="85" t="s">
        <v>1091</v>
      </c>
      <c r="AJ298" s="79" t="b">
        <v>0</v>
      </c>
      <c r="AK298" s="79">
        <v>0</v>
      </c>
      <c r="AL298" s="85" t="s">
        <v>1091</v>
      </c>
      <c r="AM298" s="79" t="s">
        <v>1120</v>
      </c>
      <c r="AN298" s="79" t="b">
        <v>0</v>
      </c>
      <c r="AO298" s="85" t="s">
        <v>1019</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4</v>
      </c>
      <c r="BD298" s="48">
        <v>0</v>
      </c>
      <c r="BE298" s="49">
        <v>0</v>
      </c>
      <c r="BF298" s="48">
        <v>0</v>
      </c>
      <c r="BG298" s="49">
        <v>0</v>
      </c>
      <c r="BH298" s="48">
        <v>0</v>
      </c>
      <c r="BI298" s="49">
        <v>0</v>
      </c>
      <c r="BJ298" s="48">
        <v>16</v>
      </c>
      <c r="BK298" s="49">
        <v>100</v>
      </c>
      <c r="BL298" s="48">
        <v>16</v>
      </c>
    </row>
    <row r="299" spans="1:64" ht="15">
      <c r="A299" s="64" t="s">
        <v>296</v>
      </c>
      <c r="B299" s="64" t="s">
        <v>295</v>
      </c>
      <c r="C299" s="65" t="s">
        <v>3648</v>
      </c>
      <c r="D299" s="66">
        <v>3</v>
      </c>
      <c r="E299" s="67" t="s">
        <v>132</v>
      </c>
      <c r="F299" s="68">
        <v>35</v>
      </c>
      <c r="G299" s="65"/>
      <c r="H299" s="69"/>
      <c r="I299" s="70"/>
      <c r="J299" s="70"/>
      <c r="K299" s="34" t="s">
        <v>65</v>
      </c>
      <c r="L299" s="77">
        <v>299</v>
      </c>
      <c r="M299" s="77"/>
      <c r="N299" s="72"/>
      <c r="O299" s="79" t="s">
        <v>427</v>
      </c>
      <c r="P299" s="81">
        <v>43747.01388888889</v>
      </c>
      <c r="Q299" s="79" t="s">
        <v>495</v>
      </c>
      <c r="R299" s="79"/>
      <c r="S299" s="79"/>
      <c r="T299" s="79" t="s">
        <v>628</v>
      </c>
      <c r="U299" s="79"/>
      <c r="V299" s="83" t="s">
        <v>748</v>
      </c>
      <c r="W299" s="81">
        <v>43747.01388888889</v>
      </c>
      <c r="X299" s="83" t="s">
        <v>863</v>
      </c>
      <c r="Y299" s="79"/>
      <c r="Z299" s="79"/>
      <c r="AA299" s="85" t="s">
        <v>1020</v>
      </c>
      <c r="AB299" s="79"/>
      <c r="AC299" s="79" t="b">
        <v>0</v>
      </c>
      <c r="AD299" s="79">
        <v>0</v>
      </c>
      <c r="AE299" s="85" t="s">
        <v>1091</v>
      </c>
      <c r="AF299" s="79" t="b">
        <v>0</v>
      </c>
      <c r="AG299" s="79" t="s">
        <v>1106</v>
      </c>
      <c r="AH299" s="79"/>
      <c r="AI299" s="85" t="s">
        <v>1091</v>
      </c>
      <c r="AJ299" s="79" t="b">
        <v>0</v>
      </c>
      <c r="AK299" s="79">
        <v>1</v>
      </c>
      <c r="AL299" s="85" t="s">
        <v>1019</v>
      </c>
      <c r="AM299" s="79" t="s">
        <v>1113</v>
      </c>
      <c r="AN299" s="79" t="b">
        <v>0</v>
      </c>
      <c r="AO299" s="85" t="s">
        <v>1019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v>0</v>
      </c>
      <c r="BE299" s="49">
        <v>0</v>
      </c>
      <c r="BF299" s="48">
        <v>0</v>
      </c>
      <c r="BG299" s="49">
        <v>0</v>
      </c>
      <c r="BH299" s="48">
        <v>0</v>
      </c>
      <c r="BI299" s="49">
        <v>0</v>
      </c>
      <c r="BJ299" s="48">
        <v>18</v>
      </c>
      <c r="BK299" s="49">
        <v>100</v>
      </c>
      <c r="BL299" s="48">
        <v>18</v>
      </c>
    </row>
    <row r="300" spans="1:64" ht="15">
      <c r="A300" s="64" t="s">
        <v>297</v>
      </c>
      <c r="B300" s="64" t="s">
        <v>418</v>
      </c>
      <c r="C300" s="65" t="s">
        <v>3648</v>
      </c>
      <c r="D300" s="66">
        <v>3</v>
      </c>
      <c r="E300" s="67" t="s">
        <v>132</v>
      </c>
      <c r="F300" s="68">
        <v>35</v>
      </c>
      <c r="G300" s="65"/>
      <c r="H300" s="69"/>
      <c r="I300" s="70"/>
      <c r="J300" s="70"/>
      <c r="K300" s="34" t="s">
        <v>65</v>
      </c>
      <c r="L300" s="77">
        <v>300</v>
      </c>
      <c r="M300" s="77"/>
      <c r="N300" s="72"/>
      <c r="O300" s="79" t="s">
        <v>427</v>
      </c>
      <c r="P300" s="81">
        <v>43755.54891203704</v>
      </c>
      <c r="Q300" s="79" t="s">
        <v>496</v>
      </c>
      <c r="R300" s="83" t="s">
        <v>561</v>
      </c>
      <c r="S300" s="79" t="s">
        <v>593</v>
      </c>
      <c r="T300" s="79"/>
      <c r="U300" s="79"/>
      <c r="V300" s="83" t="s">
        <v>749</v>
      </c>
      <c r="W300" s="81">
        <v>43755.54891203704</v>
      </c>
      <c r="X300" s="83" t="s">
        <v>864</v>
      </c>
      <c r="Y300" s="79"/>
      <c r="Z300" s="79"/>
      <c r="AA300" s="85" t="s">
        <v>1021</v>
      </c>
      <c r="AB300" s="79"/>
      <c r="AC300" s="79" t="b">
        <v>0</v>
      </c>
      <c r="AD300" s="79">
        <v>2</v>
      </c>
      <c r="AE300" s="85" t="s">
        <v>1091</v>
      </c>
      <c r="AF300" s="79" t="b">
        <v>0</v>
      </c>
      <c r="AG300" s="79" t="s">
        <v>1106</v>
      </c>
      <c r="AH300" s="79"/>
      <c r="AI300" s="85" t="s">
        <v>1091</v>
      </c>
      <c r="AJ300" s="79" t="b">
        <v>0</v>
      </c>
      <c r="AK300" s="79">
        <v>2</v>
      </c>
      <c r="AL300" s="85" t="s">
        <v>1091</v>
      </c>
      <c r="AM300" s="79" t="s">
        <v>1113</v>
      </c>
      <c r="AN300" s="79" t="b">
        <v>0</v>
      </c>
      <c r="AO300" s="85" t="s">
        <v>1021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v>2</v>
      </c>
      <c r="BE300" s="49">
        <v>7.142857142857143</v>
      </c>
      <c r="BF300" s="48">
        <v>0</v>
      </c>
      <c r="BG300" s="49">
        <v>0</v>
      </c>
      <c r="BH300" s="48">
        <v>0</v>
      </c>
      <c r="BI300" s="49">
        <v>0</v>
      </c>
      <c r="BJ300" s="48">
        <v>26</v>
      </c>
      <c r="BK300" s="49">
        <v>92.85714285714286</v>
      </c>
      <c r="BL300" s="48">
        <v>28</v>
      </c>
    </row>
    <row r="301" spans="1:64" ht="15">
      <c r="A301" s="64" t="s">
        <v>298</v>
      </c>
      <c r="B301" s="64" t="s">
        <v>418</v>
      </c>
      <c r="C301" s="65" t="s">
        <v>3648</v>
      </c>
      <c r="D301" s="66">
        <v>3</v>
      </c>
      <c r="E301" s="67" t="s">
        <v>132</v>
      </c>
      <c r="F301" s="68">
        <v>35</v>
      </c>
      <c r="G301" s="65"/>
      <c r="H301" s="69"/>
      <c r="I301" s="70"/>
      <c r="J301" s="70"/>
      <c r="K301" s="34" t="s">
        <v>65</v>
      </c>
      <c r="L301" s="77">
        <v>301</v>
      </c>
      <c r="M301" s="77"/>
      <c r="N301" s="72"/>
      <c r="O301" s="79" t="s">
        <v>427</v>
      </c>
      <c r="P301" s="81">
        <v>43755.70150462963</v>
      </c>
      <c r="Q301" s="79" t="s">
        <v>497</v>
      </c>
      <c r="R301" s="79"/>
      <c r="S301" s="79"/>
      <c r="T301" s="79"/>
      <c r="U301" s="79"/>
      <c r="V301" s="83" t="s">
        <v>750</v>
      </c>
      <c r="W301" s="81">
        <v>43755.70150462963</v>
      </c>
      <c r="X301" s="83" t="s">
        <v>865</v>
      </c>
      <c r="Y301" s="79"/>
      <c r="Z301" s="79"/>
      <c r="AA301" s="85" t="s">
        <v>1022</v>
      </c>
      <c r="AB301" s="79"/>
      <c r="AC301" s="79" t="b">
        <v>0</v>
      </c>
      <c r="AD301" s="79">
        <v>0</v>
      </c>
      <c r="AE301" s="85" t="s">
        <v>1091</v>
      </c>
      <c r="AF301" s="79" t="b">
        <v>0</v>
      </c>
      <c r="AG301" s="79" t="s">
        <v>1106</v>
      </c>
      <c r="AH301" s="79"/>
      <c r="AI301" s="85" t="s">
        <v>1091</v>
      </c>
      <c r="AJ301" s="79" t="b">
        <v>0</v>
      </c>
      <c r="AK301" s="79">
        <v>2</v>
      </c>
      <c r="AL301" s="85" t="s">
        <v>1021</v>
      </c>
      <c r="AM301" s="79" t="s">
        <v>1115</v>
      </c>
      <c r="AN301" s="79" t="b">
        <v>0</v>
      </c>
      <c r="AO301" s="85" t="s">
        <v>1021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v>1</v>
      </c>
      <c r="BE301" s="49">
        <v>4.545454545454546</v>
      </c>
      <c r="BF301" s="48">
        <v>0</v>
      </c>
      <c r="BG301" s="49">
        <v>0</v>
      </c>
      <c r="BH301" s="48">
        <v>0</v>
      </c>
      <c r="BI301" s="49">
        <v>0</v>
      </c>
      <c r="BJ301" s="48">
        <v>21</v>
      </c>
      <c r="BK301" s="49">
        <v>95.45454545454545</v>
      </c>
      <c r="BL301" s="48">
        <v>22</v>
      </c>
    </row>
    <row r="302" spans="1:64" ht="15">
      <c r="A302" s="64" t="s">
        <v>296</v>
      </c>
      <c r="B302" s="64" t="s">
        <v>418</v>
      </c>
      <c r="C302" s="65" t="s">
        <v>3648</v>
      </c>
      <c r="D302" s="66">
        <v>3</v>
      </c>
      <c r="E302" s="67" t="s">
        <v>132</v>
      </c>
      <c r="F302" s="68">
        <v>35</v>
      </c>
      <c r="G302" s="65"/>
      <c r="H302" s="69"/>
      <c r="I302" s="70"/>
      <c r="J302" s="70"/>
      <c r="K302" s="34" t="s">
        <v>65</v>
      </c>
      <c r="L302" s="77">
        <v>302</v>
      </c>
      <c r="M302" s="77"/>
      <c r="N302" s="72"/>
      <c r="O302" s="79" t="s">
        <v>427</v>
      </c>
      <c r="P302" s="81">
        <v>43755.70248842592</v>
      </c>
      <c r="Q302" s="79" t="s">
        <v>497</v>
      </c>
      <c r="R302" s="79"/>
      <c r="S302" s="79"/>
      <c r="T302" s="79"/>
      <c r="U302" s="79"/>
      <c r="V302" s="83" t="s">
        <v>748</v>
      </c>
      <c r="W302" s="81">
        <v>43755.70248842592</v>
      </c>
      <c r="X302" s="83" t="s">
        <v>866</v>
      </c>
      <c r="Y302" s="79"/>
      <c r="Z302" s="79"/>
      <c r="AA302" s="85" t="s">
        <v>1023</v>
      </c>
      <c r="AB302" s="79"/>
      <c r="AC302" s="79" t="b">
        <v>0</v>
      </c>
      <c r="AD302" s="79">
        <v>0</v>
      </c>
      <c r="AE302" s="85" t="s">
        <v>1091</v>
      </c>
      <c r="AF302" s="79" t="b">
        <v>0</v>
      </c>
      <c r="AG302" s="79" t="s">
        <v>1106</v>
      </c>
      <c r="AH302" s="79"/>
      <c r="AI302" s="85" t="s">
        <v>1091</v>
      </c>
      <c r="AJ302" s="79" t="b">
        <v>0</v>
      </c>
      <c r="AK302" s="79">
        <v>2</v>
      </c>
      <c r="AL302" s="85" t="s">
        <v>1021</v>
      </c>
      <c r="AM302" s="79" t="s">
        <v>1113</v>
      </c>
      <c r="AN302" s="79" t="b">
        <v>0</v>
      </c>
      <c r="AO302" s="85" t="s">
        <v>1021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v>1</v>
      </c>
      <c r="BE302" s="49">
        <v>4.545454545454546</v>
      </c>
      <c r="BF302" s="48">
        <v>0</v>
      </c>
      <c r="BG302" s="49">
        <v>0</v>
      </c>
      <c r="BH302" s="48">
        <v>0</v>
      </c>
      <c r="BI302" s="49">
        <v>0</v>
      </c>
      <c r="BJ302" s="48">
        <v>21</v>
      </c>
      <c r="BK302" s="49">
        <v>95.45454545454545</v>
      </c>
      <c r="BL302" s="48">
        <v>22</v>
      </c>
    </row>
    <row r="303" spans="1:64" ht="15">
      <c r="A303" s="64" t="s">
        <v>297</v>
      </c>
      <c r="B303" s="64" t="s">
        <v>298</v>
      </c>
      <c r="C303" s="65" t="s">
        <v>3648</v>
      </c>
      <c r="D303" s="66">
        <v>3</v>
      </c>
      <c r="E303" s="67" t="s">
        <v>132</v>
      </c>
      <c r="F303" s="68">
        <v>35</v>
      </c>
      <c r="G303" s="65"/>
      <c r="H303" s="69"/>
      <c r="I303" s="70"/>
      <c r="J303" s="70"/>
      <c r="K303" s="34" t="s">
        <v>66</v>
      </c>
      <c r="L303" s="77">
        <v>303</v>
      </c>
      <c r="M303" s="77"/>
      <c r="N303" s="72"/>
      <c r="O303" s="79" t="s">
        <v>427</v>
      </c>
      <c r="P303" s="81">
        <v>43755.54891203704</v>
      </c>
      <c r="Q303" s="79" t="s">
        <v>496</v>
      </c>
      <c r="R303" s="83" t="s">
        <v>561</v>
      </c>
      <c r="S303" s="79" t="s">
        <v>593</v>
      </c>
      <c r="T303" s="79"/>
      <c r="U303" s="79"/>
      <c r="V303" s="83" t="s">
        <v>749</v>
      </c>
      <c r="W303" s="81">
        <v>43755.54891203704</v>
      </c>
      <c r="X303" s="83" t="s">
        <v>864</v>
      </c>
      <c r="Y303" s="79"/>
      <c r="Z303" s="79"/>
      <c r="AA303" s="85" t="s">
        <v>1021</v>
      </c>
      <c r="AB303" s="79"/>
      <c r="AC303" s="79" t="b">
        <v>0</v>
      </c>
      <c r="AD303" s="79">
        <v>2</v>
      </c>
      <c r="AE303" s="85" t="s">
        <v>1091</v>
      </c>
      <c r="AF303" s="79" t="b">
        <v>0</v>
      </c>
      <c r="AG303" s="79" t="s">
        <v>1106</v>
      </c>
      <c r="AH303" s="79"/>
      <c r="AI303" s="85" t="s">
        <v>1091</v>
      </c>
      <c r="AJ303" s="79" t="b">
        <v>0</v>
      </c>
      <c r="AK303" s="79">
        <v>2</v>
      </c>
      <c r="AL303" s="85" t="s">
        <v>1091</v>
      </c>
      <c r="AM303" s="79" t="s">
        <v>1113</v>
      </c>
      <c r="AN303" s="79" t="b">
        <v>0</v>
      </c>
      <c r="AO303" s="85" t="s">
        <v>1021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c r="BE303" s="49"/>
      <c r="BF303" s="48"/>
      <c r="BG303" s="49"/>
      <c r="BH303" s="48"/>
      <c r="BI303" s="49"/>
      <c r="BJ303" s="48"/>
      <c r="BK303" s="49"/>
      <c r="BL303" s="48"/>
    </row>
    <row r="304" spans="1:64" ht="15">
      <c r="A304" s="64" t="s">
        <v>298</v>
      </c>
      <c r="B304" s="64" t="s">
        <v>297</v>
      </c>
      <c r="C304" s="65" t="s">
        <v>3648</v>
      </c>
      <c r="D304" s="66">
        <v>3</v>
      </c>
      <c r="E304" s="67" t="s">
        <v>132</v>
      </c>
      <c r="F304" s="68">
        <v>35</v>
      </c>
      <c r="G304" s="65"/>
      <c r="H304" s="69"/>
      <c r="I304" s="70"/>
      <c r="J304" s="70"/>
      <c r="K304" s="34" t="s">
        <v>66</v>
      </c>
      <c r="L304" s="77">
        <v>304</v>
      </c>
      <c r="M304" s="77"/>
      <c r="N304" s="72"/>
      <c r="O304" s="79" t="s">
        <v>427</v>
      </c>
      <c r="P304" s="81">
        <v>43755.70150462963</v>
      </c>
      <c r="Q304" s="79" t="s">
        <v>497</v>
      </c>
      <c r="R304" s="79"/>
      <c r="S304" s="79"/>
      <c r="T304" s="79"/>
      <c r="U304" s="79"/>
      <c r="V304" s="83" t="s">
        <v>750</v>
      </c>
      <c r="W304" s="81">
        <v>43755.70150462963</v>
      </c>
      <c r="X304" s="83" t="s">
        <v>865</v>
      </c>
      <c r="Y304" s="79"/>
      <c r="Z304" s="79"/>
      <c r="AA304" s="85" t="s">
        <v>1022</v>
      </c>
      <c r="AB304" s="79"/>
      <c r="AC304" s="79" t="b">
        <v>0</v>
      </c>
      <c r="AD304" s="79">
        <v>0</v>
      </c>
      <c r="AE304" s="85" t="s">
        <v>1091</v>
      </c>
      <c r="AF304" s="79" t="b">
        <v>0</v>
      </c>
      <c r="AG304" s="79" t="s">
        <v>1106</v>
      </c>
      <c r="AH304" s="79"/>
      <c r="AI304" s="85" t="s">
        <v>1091</v>
      </c>
      <c r="AJ304" s="79" t="b">
        <v>0</v>
      </c>
      <c r="AK304" s="79">
        <v>2</v>
      </c>
      <c r="AL304" s="85" t="s">
        <v>1021</v>
      </c>
      <c r="AM304" s="79" t="s">
        <v>1115</v>
      </c>
      <c r="AN304" s="79" t="b">
        <v>0</v>
      </c>
      <c r="AO304" s="85" t="s">
        <v>1021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296</v>
      </c>
      <c r="B305" s="64" t="s">
        <v>297</v>
      </c>
      <c r="C305" s="65" t="s">
        <v>3648</v>
      </c>
      <c r="D305" s="66">
        <v>3</v>
      </c>
      <c r="E305" s="67" t="s">
        <v>132</v>
      </c>
      <c r="F305" s="68">
        <v>35</v>
      </c>
      <c r="G305" s="65"/>
      <c r="H305" s="69"/>
      <c r="I305" s="70"/>
      <c r="J305" s="70"/>
      <c r="K305" s="34" t="s">
        <v>65</v>
      </c>
      <c r="L305" s="77">
        <v>305</v>
      </c>
      <c r="M305" s="77"/>
      <c r="N305" s="72"/>
      <c r="O305" s="79" t="s">
        <v>427</v>
      </c>
      <c r="P305" s="81">
        <v>43755.70248842592</v>
      </c>
      <c r="Q305" s="79" t="s">
        <v>497</v>
      </c>
      <c r="R305" s="79"/>
      <c r="S305" s="79"/>
      <c r="T305" s="79"/>
      <c r="U305" s="79"/>
      <c r="V305" s="83" t="s">
        <v>748</v>
      </c>
      <c r="W305" s="81">
        <v>43755.70248842592</v>
      </c>
      <c r="X305" s="83" t="s">
        <v>866</v>
      </c>
      <c r="Y305" s="79"/>
      <c r="Z305" s="79"/>
      <c r="AA305" s="85" t="s">
        <v>1023</v>
      </c>
      <c r="AB305" s="79"/>
      <c r="AC305" s="79" t="b">
        <v>0</v>
      </c>
      <c r="AD305" s="79">
        <v>0</v>
      </c>
      <c r="AE305" s="85" t="s">
        <v>1091</v>
      </c>
      <c r="AF305" s="79" t="b">
        <v>0</v>
      </c>
      <c r="AG305" s="79" t="s">
        <v>1106</v>
      </c>
      <c r="AH305" s="79"/>
      <c r="AI305" s="85" t="s">
        <v>1091</v>
      </c>
      <c r="AJ305" s="79" t="b">
        <v>0</v>
      </c>
      <c r="AK305" s="79">
        <v>2</v>
      </c>
      <c r="AL305" s="85" t="s">
        <v>1021</v>
      </c>
      <c r="AM305" s="79" t="s">
        <v>1113</v>
      </c>
      <c r="AN305" s="79" t="b">
        <v>0</v>
      </c>
      <c r="AO305" s="85" t="s">
        <v>1021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296</v>
      </c>
      <c r="B306" s="64" t="s">
        <v>298</v>
      </c>
      <c r="C306" s="65" t="s">
        <v>3649</v>
      </c>
      <c r="D306" s="66">
        <v>6.5</v>
      </c>
      <c r="E306" s="67" t="s">
        <v>136</v>
      </c>
      <c r="F306" s="68">
        <v>23.5</v>
      </c>
      <c r="G306" s="65"/>
      <c r="H306" s="69"/>
      <c r="I306" s="70"/>
      <c r="J306" s="70"/>
      <c r="K306" s="34" t="s">
        <v>65</v>
      </c>
      <c r="L306" s="77">
        <v>306</v>
      </c>
      <c r="M306" s="77"/>
      <c r="N306" s="72"/>
      <c r="O306" s="79" t="s">
        <v>427</v>
      </c>
      <c r="P306" s="81">
        <v>43744.648310185185</v>
      </c>
      <c r="Q306" s="79" t="s">
        <v>438</v>
      </c>
      <c r="R306" s="79"/>
      <c r="S306" s="79"/>
      <c r="T306" s="79" t="s">
        <v>617</v>
      </c>
      <c r="U306" s="79"/>
      <c r="V306" s="83" t="s">
        <v>748</v>
      </c>
      <c r="W306" s="81">
        <v>43744.648310185185</v>
      </c>
      <c r="X306" s="83" t="s">
        <v>867</v>
      </c>
      <c r="Y306" s="79"/>
      <c r="Z306" s="79"/>
      <c r="AA306" s="85" t="s">
        <v>1024</v>
      </c>
      <c r="AB306" s="79"/>
      <c r="AC306" s="79" t="b">
        <v>0</v>
      </c>
      <c r="AD306" s="79">
        <v>0</v>
      </c>
      <c r="AE306" s="85" t="s">
        <v>1091</v>
      </c>
      <c r="AF306" s="79" t="b">
        <v>0</v>
      </c>
      <c r="AG306" s="79" t="s">
        <v>1106</v>
      </c>
      <c r="AH306" s="79"/>
      <c r="AI306" s="85" t="s">
        <v>1091</v>
      </c>
      <c r="AJ306" s="79" t="b">
        <v>0</v>
      </c>
      <c r="AK306" s="79">
        <v>2</v>
      </c>
      <c r="AL306" s="85" t="s">
        <v>1054</v>
      </c>
      <c r="AM306" s="79" t="s">
        <v>1113</v>
      </c>
      <c r="AN306" s="79" t="b">
        <v>0</v>
      </c>
      <c r="AO306" s="85" t="s">
        <v>1054</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296</v>
      </c>
      <c r="B307" s="64" t="s">
        <v>300</v>
      </c>
      <c r="C307" s="65" t="s">
        <v>3650</v>
      </c>
      <c r="D307" s="66">
        <v>10</v>
      </c>
      <c r="E307" s="67" t="s">
        <v>136</v>
      </c>
      <c r="F307" s="68">
        <v>12</v>
      </c>
      <c r="G307" s="65"/>
      <c r="H307" s="69"/>
      <c r="I307" s="70"/>
      <c r="J307" s="70"/>
      <c r="K307" s="34" t="s">
        <v>65</v>
      </c>
      <c r="L307" s="77">
        <v>307</v>
      </c>
      <c r="M307" s="77"/>
      <c r="N307" s="72"/>
      <c r="O307" s="79" t="s">
        <v>427</v>
      </c>
      <c r="P307" s="81">
        <v>43744.648310185185</v>
      </c>
      <c r="Q307" s="79" t="s">
        <v>438</v>
      </c>
      <c r="R307" s="79"/>
      <c r="S307" s="79"/>
      <c r="T307" s="79" t="s">
        <v>617</v>
      </c>
      <c r="U307" s="79"/>
      <c r="V307" s="83" t="s">
        <v>748</v>
      </c>
      <c r="W307" s="81">
        <v>43744.648310185185</v>
      </c>
      <c r="X307" s="83" t="s">
        <v>867</v>
      </c>
      <c r="Y307" s="79"/>
      <c r="Z307" s="79"/>
      <c r="AA307" s="85" t="s">
        <v>1024</v>
      </c>
      <c r="AB307" s="79"/>
      <c r="AC307" s="79" t="b">
        <v>0</v>
      </c>
      <c r="AD307" s="79">
        <v>0</v>
      </c>
      <c r="AE307" s="85" t="s">
        <v>1091</v>
      </c>
      <c r="AF307" s="79" t="b">
        <v>0</v>
      </c>
      <c r="AG307" s="79" t="s">
        <v>1106</v>
      </c>
      <c r="AH307" s="79"/>
      <c r="AI307" s="85" t="s">
        <v>1091</v>
      </c>
      <c r="AJ307" s="79" t="b">
        <v>0</v>
      </c>
      <c r="AK307" s="79">
        <v>2</v>
      </c>
      <c r="AL307" s="85" t="s">
        <v>1054</v>
      </c>
      <c r="AM307" s="79" t="s">
        <v>1113</v>
      </c>
      <c r="AN307" s="79" t="b">
        <v>0</v>
      </c>
      <c r="AO307" s="85" t="s">
        <v>1054</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4</v>
      </c>
      <c r="BC307" s="78" t="str">
        <f>REPLACE(INDEX(GroupVertices[Group],MATCH(Edges[[#This Row],[Vertex 2]],GroupVertices[Vertex],0)),1,1,"")</f>
        <v>2</v>
      </c>
      <c r="BD307" s="48">
        <v>0</v>
      </c>
      <c r="BE307" s="49">
        <v>0</v>
      </c>
      <c r="BF307" s="48">
        <v>0</v>
      </c>
      <c r="BG307" s="49">
        <v>0</v>
      </c>
      <c r="BH307" s="48">
        <v>0</v>
      </c>
      <c r="BI307" s="49">
        <v>0</v>
      </c>
      <c r="BJ307" s="48">
        <v>23</v>
      </c>
      <c r="BK307" s="49">
        <v>100</v>
      </c>
      <c r="BL307" s="48">
        <v>23</v>
      </c>
    </row>
    <row r="308" spans="1:64" ht="15">
      <c r="A308" s="64" t="s">
        <v>296</v>
      </c>
      <c r="B308" s="64" t="s">
        <v>300</v>
      </c>
      <c r="C308" s="65" t="s">
        <v>3650</v>
      </c>
      <c r="D308" s="66">
        <v>10</v>
      </c>
      <c r="E308" s="67" t="s">
        <v>136</v>
      </c>
      <c r="F308" s="68">
        <v>12</v>
      </c>
      <c r="G308" s="65"/>
      <c r="H308" s="69"/>
      <c r="I308" s="70"/>
      <c r="J308" s="70"/>
      <c r="K308" s="34" t="s">
        <v>65</v>
      </c>
      <c r="L308" s="77">
        <v>308</v>
      </c>
      <c r="M308" s="77"/>
      <c r="N308" s="72"/>
      <c r="O308" s="79" t="s">
        <v>427</v>
      </c>
      <c r="P308" s="81">
        <v>43748.66028935185</v>
      </c>
      <c r="Q308" s="79" t="s">
        <v>456</v>
      </c>
      <c r="R308" s="83" t="s">
        <v>553</v>
      </c>
      <c r="S308" s="79" t="s">
        <v>589</v>
      </c>
      <c r="T308" s="79"/>
      <c r="U308" s="79"/>
      <c r="V308" s="83" t="s">
        <v>748</v>
      </c>
      <c r="W308" s="81">
        <v>43748.66028935185</v>
      </c>
      <c r="X308" s="83" t="s">
        <v>868</v>
      </c>
      <c r="Y308" s="79"/>
      <c r="Z308" s="79"/>
      <c r="AA308" s="85" t="s">
        <v>1025</v>
      </c>
      <c r="AB308" s="79"/>
      <c r="AC308" s="79" t="b">
        <v>0</v>
      </c>
      <c r="AD308" s="79">
        <v>0</v>
      </c>
      <c r="AE308" s="85" t="s">
        <v>1091</v>
      </c>
      <c r="AF308" s="79" t="b">
        <v>0</v>
      </c>
      <c r="AG308" s="79" t="s">
        <v>1106</v>
      </c>
      <c r="AH308" s="79"/>
      <c r="AI308" s="85" t="s">
        <v>1091</v>
      </c>
      <c r="AJ308" s="79" t="b">
        <v>0</v>
      </c>
      <c r="AK308" s="79">
        <v>5</v>
      </c>
      <c r="AL308" s="85" t="s">
        <v>1070</v>
      </c>
      <c r="AM308" s="79" t="s">
        <v>1113</v>
      </c>
      <c r="AN308" s="79" t="b">
        <v>0</v>
      </c>
      <c r="AO308" s="85" t="s">
        <v>1070</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4</v>
      </c>
      <c r="BC308" s="78" t="str">
        <f>REPLACE(INDEX(GroupVertices[Group],MATCH(Edges[[#This Row],[Vertex 2]],GroupVertices[Vertex],0)),1,1,"")</f>
        <v>2</v>
      </c>
      <c r="BD308" s="48"/>
      <c r="BE308" s="49"/>
      <c r="BF308" s="48"/>
      <c r="BG308" s="49"/>
      <c r="BH308" s="48"/>
      <c r="BI308" s="49"/>
      <c r="BJ308" s="48"/>
      <c r="BK308" s="49"/>
      <c r="BL308" s="48"/>
    </row>
    <row r="309" spans="1:64" ht="15">
      <c r="A309" s="64" t="s">
        <v>296</v>
      </c>
      <c r="B309" s="64" t="s">
        <v>308</v>
      </c>
      <c r="C309" s="65" t="s">
        <v>3648</v>
      </c>
      <c r="D309" s="66">
        <v>3</v>
      </c>
      <c r="E309" s="67" t="s">
        <v>132</v>
      </c>
      <c r="F309" s="68">
        <v>35</v>
      </c>
      <c r="G309" s="65"/>
      <c r="H309" s="69"/>
      <c r="I309" s="70"/>
      <c r="J309" s="70"/>
      <c r="K309" s="34" t="s">
        <v>65</v>
      </c>
      <c r="L309" s="77">
        <v>309</v>
      </c>
      <c r="M309" s="77"/>
      <c r="N309" s="72"/>
      <c r="O309" s="79" t="s">
        <v>427</v>
      </c>
      <c r="P309" s="81">
        <v>43748.66028935185</v>
      </c>
      <c r="Q309" s="79" t="s">
        <v>456</v>
      </c>
      <c r="R309" s="83" t="s">
        <v>553</v>
      </c>
      <c r="S309" s="79" t="s">
        <v>589</v>
      </c>
      <c r="T309" s="79"/>
      <c r="U309" s="79"/>
      <c r="V309" s="83" t="s">
        <v>748</v>
      </c>
      <c r="W309" s="81">
        <v>43748.66028935185</v>
      </c>
      <c r="X309" s="83" t="s">
        <v>868</v>
      </c>
      <c r="Y309" s="79"/>
      <c r="Z309" s="79"/>
      <c r="AA309" s="85" t="s">
        <v>1025</v>
      </c>
      <c r="AB309" s="79"/>
      <c r="AC309" s="79" t="b">
        <v>0</v>
      </c>
      <c r="AD309" s="79">
        <v>0</v>
      </c>
      <c r="AE309" s="85" t="s">
        <v>1091</v>
      </c>
      <c r="AF309" s="79" t="b">
        <v>0</v>
      </c>
      <c r="AG309" s="79" t="s">
        <v>1106</v>
      </c>
      <c r="AH309" s="79"/>
      <c r="AI309" s="85" t="s">
        <v>1091</v>
      </c>
      <c r="AJ309" s="79" t="b">
        <v>0</v>
      </c>
      <c r="AK309" s="79">
        <v>5</v>
      </c>
      <c r="AL309" s="85" t="s">
        <v>1070</v>
      </c>
      <c r="AM309" s="79" t="s">
        <v>1113</v>
      </c>
      <c r="AN309" s="79" t="b">
        <v>0</v>
      </c>
      <c r="AO309" s="85" t="s">
        <v>1070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0</v>
      </c>
      <c r="BE309" s="49">
        <v>0</v>
      </c>
      <c r="BF309" s="48">
        <v>0</v>
      </c>
      <c r="BG309" s="49">
        <v>0</v>
      </c>
      <c r="BH309" s="48">
        <v>0</v>
      </c>
      <c r="BI309" s="49">
        <v>0</v>
      </c>
      <c r="BJ309" s="48">
        <v>13</v>
      </c>
      <c r="BK309" s="49">
        <v>100</v>
      </c>
      <c r="BL309" s="48">
        <v>13</v>
      </c>
    </row>
    <row r="310" spans="1:64" ht="15">
      <c r="A310" s="64" t="s">
        <v>296</v>
      </c>
      <c r="B310" s="64" t="s">
        <v>300</v>
      </c>
      <c r="C310" s="65" t="s">
        <v>3650</v>
      </c>
      <c r="D310" s="66">
        <v>10</v>
      </c>
      <c r="E310" s="67" t="s">
        <v>136</v>
      </c>
      <c r="F310" s="68">
        <v>12</v>
      </c>
      <c r="G310" s="65"/>
      <c r="H310" s="69"/>
      <c r="I310" s="70"/>
      <c r="J310" s="70"/>
      <c r="K310" s="34" t="s">
        <v>65</v>
      </c>
      <c r="L310" s="77">
        <v>310</v>
      </c>
      <c r="M310" s="77"/>
      <c r="N310" s="72"/>
      <c r="O310" s="79" t="s">
        <v>427</v>
      </c>
      <c r="P310" s="81">
        <v>43753.689247685186</v>
      </c>
      <c r="Q310" s="79" t="s">
        <v>498</v>
      </c>
      <c r="R310" s="79"/>
      <c r="S310" s="79"/>
      <c r="T310" s="79" t="s">
        <v>639</v>
      </c>
      <c r="U310" s="79"/>
      <c r="V310" s="83" t="s">
        <v>748</v>
      </c>
      <c r="W310" s="81">
        <v>43753.689247685186</v>
      </c>
      <c r="X310" s="83" t="s">
        <v>869</v>
      </c>
      <c r="Y310" s="79"/>
      <c r="Z310" s="79"/>
      <c r="AA310" s="85" t="s">
        <v>1026</v>
      </c>
      <c r="AB310" s="79"/>
      <c r="AC310" s="79" t="b">
        <v>0</v>
      </c>
      <c r="AD310" s="79">
        <v>0</v>
      </c>
      <c r="AE310" s="85" t="s">
        <v>1091</v>
      </c>
      <c r="AF310" s="79" t="b">
        <v>0</v>
      </c>
      <c r="AG310" s="79" t="s">
        <v>1106</v>
      </c>
      <c r="AH310" s="79"/>
      <c r="AI310" s="85" t="s">
        <v>1091</v>
      </c>
      <c r="AJ310" s="79" t="b">
        <v>0</v>
      </c>
      <c r="AK310" s="79">
        <v>3</v>
      </c>
      <c r="AL310" s="85" t="s">
        <v>1064</v>
      </c>
      <c r="AM310" s="79" t="s">
        <v>1113</v>
      </c>
      <c r="AN310" s="79" t="b">
        <v>0</v>
      </c>
      <c r="AO310" s="85" t="s">
        <v>1064</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4</v>
      </c>
      <c r="BC310" s="78" t="str">
        <f>REPLACE(INDEX(GroupVertices[Group],MATCH(Edges[[#This Row],[Vertex 2]],GroupVertices[Vertex],0)),1,1,"")</f>
        <v>2</v>
      </c>
      <c r="BD310" s="48">
        <v>0</v>
      </c>
      <c r="BE310" s="49">
        <v>0</v>
      </c>
      <c r="BF310" s="48">
        <v>0</v>
      </c>
      <c r="BG310" s="49">
        <v>0</v>
      </c>
      <c r="BH310" s="48">
        <v>0</v>
      </c>
      <c r="BI310" s="49">
        <v>0</v>
      </c>
      <c r="BJ310" s="48">
        <v>24</v>
      </c>
      <c r="BK310" s="49">
        <v>100</v>
      </c>
      <c r="BL310" s="48">
        <v>24</v>
      </c>
    </row>
    <row r="311" spans="1:64" ht="15">
      <c r="A311" s="64" t="s">
        <v>296</v>
      </c>
      <c r="B311" s="64" t="s">
        <v>298</v>
      </c>
      <c r="C311" s="65" t="s">
        <v>3649</v>
      </c>
      <c r="D311" s="66">
        <v>6.5</v>
      </c>
      <c r="E311" s="67" t="s">
        <v>136</v>
      </c>
      <c r="F311" s="68">
        <v>23.5</v>
      </c>
      <c r="G311" s="65"/>
      <c r="H311" s="69"/>
      <c r="I311" s="70"/>
      <c r="J311" s="70"/>
      <c r="K311" s="34" t="s">
        <v>65</v>
      </c>
      <c r="L311" s="77">
        <v>311</v>
      </c>
      <c r="M311" s="77"/>
      <c r="N311" s="72"/>
      <c r="O311" s="79" t="s">
        <v>427</v>
      </c>
      <c r="P311" s="81">
        <v>43755.70248842592</v>
      </c>
      <c r="Q311" s="79" t="s">
        <v>497</v>
      </c>
      <c r="R311" s="79"/>
      <c r="S311" s="79"/>
      <c r="T311" s="79"/>
      <c r="U311" s="79"/>
      <c r="V311" s="83" t="s">
        <v>748</v>
      </c>
      <c r="W311" s="81">
        <v>43755.70248842592</v>
      </c>
      <c r="X311" s="83" t="s">
        <v>866</v>
      </c>
      <c r="Y311" s="79"/>
      <c r="Z311" s="79"/>
      <c r="AA311" s="85" t="s">
        <v>1023</v>
      </c>
      <c r="AB311" s="79"/>
      <c r="AC311" s="79" t="b">
        <v>0</v>
      </c>
      <c r="AD311" s="79">
        <v>0</v>
      </c>
      <c r="AE311" s="85" t="s">
        <v>1091</v>
      </c>
      <c r="AF311" s="79" t="b">
        <v>0</v>
      </c>
      <c r="AG311" s="79" t="s">
        <v>1106</v>
      </c>
      <c r="AH311" s="79"/>
      <c r="AI311" s="85" t="s">
        <v>1091</v>
      </c>
      <c r="AJ311" s="79" t="b">
        <v>0</v>
      </c>
      <c r="AK311" s="79">
        <v>2</v>
      </c>
      <c r="AL311" s="85" t="s">
        <v>1021</v>
      </c>
      <c r="AM311" s="79" t="s">
        <v>1113</v>
      </c>
      <c r="AN311" s="79" t="b">
        <v>0</v>
      </c>
      <c r="AO311" s="85" t="s">
        <v>1021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4</v>
      </c>
      <c r="BC311" s="78" t="str">
        <f>REPLACE(INDEX(GroupVertices[Group],MATCH(Edges[[#This Row],[Vertex 2]],GroupVertices[Vertex],0)),1,1,"")</f>
        <v>4</v>
      </c>
      <c r="BD311" s="48"/>
      <c r="BE311" s="49"/>
      <c r="BF311" s="48"/>
      <c r="BG311" s="49"/>
      <c r="BH311" s="48"/>
      <c r="BI311" s="49"/>
      <c r="BJ311" s="48"/>
      <c r="BK311" s="49"/>
      <c r="BL311" s="48"/>
    </row>
    <row r="312" spans="1:64" ht="15">
      <c r="A312" s="64" t="s">
        <v>299</v>
      </c>
      <c r="B312" s="64" t="s">
        <v>300</v>
      </c>
      <c r="C312" s="65" t="s">
        <v>3649</v>
      </c>
      <c r="D312" s="66">
        <v>6.5</v>
      </c>
      <c r="E312" s="67" t="s">
        <v>136</v>
      </c>
      <c r="F312" s="68">
        <v>23.5</v>
      </c>
      <c r="G312" s="65"/>
      <c r="H312" s="69"/>
      <c r="I312" s="70"/>
      <c r="J312" s="70"/>
      <c r="K312" s="34" t="s">
        <v>66</v>
      </c>
      <c r="L312" s="77">
        <v>312</v>
      </c>
      <c r="M312" s="77"/>
      <c r="N312" s="72"/>
      <c r="O312" s="79" t="s">
        <v>427</v>
      </c>
      <c r="P312" s="81">
        <v>43745.93221064815</v>
      </c>
      <c r="Q312" s="79" t="s">
        <v>452</v>
      </c>
      <c r="R312" s="79"/>
      <c r="S312" s="79"/>
      <c r="T312" s="79"/>
      <c r="U312" s="79"/>
      <c r="V312" s="83" t="s">
        <v>751</v>
      </c>
      <c r="W312" s="81">
        <v>43745.93221064815</v>
      </c>
      <c r="X312" s="83" t="s">
        <v>870</v>
      </c>
      <c r="Y312" s="79"/>
      <c r="Z312" s="79"/>
      <c r="AA312" s="85" t="s">
        <v>1027</v>
      </c>
      <c r="AB312" s="79"/>
      <c r="AC312" s="79" t="b">
        <v>0</v>
      </c>
      <c r="AD312" s="79">
        <v>0</v>
      </c>
      <c r="AE312" s="85" t="s">
        <v>1091</v>
      </c>
      <c r="AF312" s="79" t="b">
        <v>0</v>
      </c>
      <c r="AG312" s="79" t="s">
        <v>1106</v>
      </c>
      <c r="AH312" s="79"/>
      <c r="AI312" s="85" t="s">
        <v>1091</v>
      </c>
      <c r="AJ312" s="79" t="b">
        <v>0</v>
      </c>
      <c r="AK312" s="79">
        <v>4</v>
      </c>
      <c r="AL312" s="85" t="s">
        <v>1029</v>
      </c>
      <c r="AM312" s="79" t="s">
        <v>1112</v>
      </c>
      <c r="AN312" s="79" t="b">
        <v>0</v>
      </c>
      <c r="AO312" s="85" t="s">
        <v>1029</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2</v>
      </c>
      <c r="BC312" s="78" t="str">
        <f>REPLACE(INDEX(GroupVertices[Group],MATCH(Edges[[#This Row],[Vertex 2]],GroupVertices[Vertex],0)),1,1,"")</f>
        <v>2</v>
      </c>
      <c r="BD312" s="48">
        <v>1</v>
      </c>
      <c r="BE312" s="49">
        <v>4.545454545454546</v>
      </c>
      <c r="BF312" s="48">
        <v>0</v>
      </c>
      <c r="BG312" s="49">
        <v>0</v>
      </c>
      <c r="BH312" s="48">
        <v>0</v>
      </c>
      <c r="BI312" s="49">
        <v>0</v>
      </c>
      <c r="BJ312" s="48">
        <v>21</v>
      </c>
      <c r="BK312" s="49">
        <v>95.45454545454545</v>
      </c>
      <c r="BL312" s="48">
        <v>22</v>
      </c>
    </row>
    <row r="313" spans="1:64" ht="15">
      <c r="A313" s="64" t="s">
        <v>299</v>
      </c>
      <c r="B313" s="64" t="s">
        <v>300</v>
      </c>
      <c r="C313" s="65" t="s">
        <v>3649</v>
      </c>
      <c r="D313" s="66">
        <v>6.5</v>
      </c>
      <c r="E313" s="67" t="s">
        <v>136</v>
      </c>
      <c r="F313" s="68">
        <v>23.5</v>
      </c>
      <c r="G313" s="65"/>
      <c r="H313" s="69"/>
      <c r="I313" s="70"/>
      <c r="J313" s="70"/>
      <c r="K313" s="34" t="s">
        <v>66</v>
      </c>
      <c r="L313" s="77">
        <v>313</v>
      </c>
      <c r="M313" s="77"/>
      <c r="N313" s="72"/>
      <c r="O313" s="79" t="s">
        <v>427</v>
      </c>
      <c r="P313" s="81">
        <v>43753.68655092592</v>
      </c>
      <c r="Q313" s="79" t="s">
        <v>498</v>
      </c>
      <c r="R313" s="79"/>
      <c r="S313" s="79"/>
      <c r="T313" s="79" t="s">
        <v>639</v>
      </c>
      <c r="U313" s="79"/>
      <c r="V313" s="83" t="s">
        <v>751</v>
      </c>
      <c r="W313" s="81">
        <v>43753.68655092592</v>
      </c>
      <c r="X313" s="83" t="s">
        <v>871</v>
      </c>
      <c r="Y313" s="79"/>
      <c r="Z313" s="79"/>
      <c r="AA313" s="85" t="s">
        <v>1028</v>
      </c>
      <c r="AB313" s="79"/>
      <c r="AC313" s="79" t="b">
        <v>0</v>
      </c>
      <c r="AD313" s="79">
        <v>0</v>
      </c>
      <c r="AE313" s="85" t="s">
        <v>1091</v>
      </c>
      <c r="AF313" s="79" t="b">
        <v>0</v>
      </c>
      <c r="AG313" s="79" t="s">
        <v>1106</v>
      </c>
      <c r="AH313" s="79"/>
      <c r="AI313" s="85" t="s">
        <v>1091</v>
      </c>
      <c r="AJ313" s="79" t="b">
        <v>0</v>
      </c>
      <c r="AK313" s="79">
        <v>3</v>
      </c>
      <c r="AL313" s="85" t="s">
        <v>1064</v>
      </c>
      <c r="AM313" s="79" t="s">
        <v>1112</v>
      </c>
      <c r="AN313" s="79" t="b">
        <v>0</v>
      </c>
      <c r="AO313" s="85" t="s">
        <v>1064</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24</v>
      </c>
      <c r="BK313" s="49">
        <v>100</v>
      </c>
      <c r="BL313" s="48">
        <v>24</v>
      </c>
    </row>
    <row r="314" spans="1:64" ht="15">
      <c r="A314" s="64" t="s">
        <v>300</v>
      </c>
      <c r="B314" s="64" t="s">
        <v>299</v>
      </c>
      <c r="C314" s="65" t="s">
        <v>3648</v>
      </c>
      <c r="D314" s="66">
        <v>3</v>
      </c>
      <c r="E314" s="67" t="s">
        <v>132</v>
      </c>
      <c r="F314" s="68">
        <v>35</v>
      </c>
      <c r="G314" s="65"/>
      <c r="H314" s="69"/>
      <c r="I314" s="70"/>
      <c r="J314" s="70"/>
      <c r="K314" s="34" t="s">
        <v>66</v>
      </c>
      <c r="L314" s="77">
        <v>314</v>
      </c>
      <c r="M314" s="77"/>
      <c r="N314" s="72"/>
      <c r="O314" s="79" t="s">
        <v>427</v>
      </c>
      <c r="P314" s="81">
        <v>43734.87590277778</v>
      </c>
      <c r="Q314" s="79" t="s">
        <v>499</v>
      </c>
      <c r="R314" s="83" t="s">
        <v>563</v>
      </c>
      <c r="S314" s="79" t="s">
        <v>603</v>
      </c>
      <c r="T314" s="79" t="s">
        <v>625</v>
      </c>
      <c r="U314" s="83" t="s">
        <v>659</v>
      </c>
      <c r="V314" s="83" t="s">
        <v>659</v>
      </c>
      <c r="W314" s="81">
        <v>43734.87590277778</v>
      </c>
      <c r="X314" s="83" t="s">
        <v>872</v>
      </c>
      <c r="Y314" s="79"/>
      <c r="Z314" s="79"/>
      <c r="AA314" s="85" t="s">
        <v>1029</v>
      </c>
      <c r="AB314" s="79"/>
      <c r="AC314" s="79" t="b">
        <v>0</v>
      </c>
      <c r="AD314" s="79">
        <v>8</v>
      </c>
      <c r="AE314" s="85" t="s">
        <v>1091</v>
      </c>
      <c r="AF314" s="79" t="b">
        <v>0</v>
      </c>
      <c r="AG314" s="79" t="s">
        <v>1106</v>
      </c>
      <c r="AH314" s="79"/>
      <c r="AI314" s="85" t="s">
        <v>1091</v>
      </c>
      <c r="AJ314" s="79" t="b">
        <v>0</v>
      </c>
      <c r="AK314" s="79">
        <v>4</v>
      </c>
      <c r="AL314" s="85" t="s">
        <v>1091</v>
      </c>
      <c r="AM314" s="79" t="s">
        <v>1126</v>
      </c>
      <c r="AN314" s="79" t="b">
        <v>0</v>
      </c>
      <c r="AO314" s="85" t="s">
        <v>1029</v>
      </c>
      <c r="AP314" s="79" t="s">
        <v>1129</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2</v>
      </c>
      <c r="BE314" s="49">
        <v>6.666666666666667</v>
      </c>
      <c r="BF314" s="48">
        <v>0</v>
      </c>
      <c r="BG314" s="49">
        <v>0</v>
      </c>
      <c r="BH314" s="48">
        <v>0</v>
      </c>
      <c r="BI314" s="49">
        <v>0</v>
      </c>
      <c r="BJ314" s="48">
        <v>28</v>
      </c>
      <c r="BK314" s="49">
        <v>93.33333333333333</v>
      </c>
      <c r="BL314" s="48">
        <v>30</v>
      </c>
    </row>
    <row r="315" spans="1:64" ht="15">
      <c r="A315" s="64" t="s">
        <v>300</v>
      </c>
      <c r="B315" s="64" t="s">
        <v>419</v>
      </c>
      <c r="C315" s="65" t="s">
        <v>3648</v>
      </c>
      <c r="D315" s="66">
        <v>3</v>
      </c>
      <c r="E315" s="67" t="s">
        <v>132</v>
      </c>
      <c r="F315" s="68">
        <v>35</v>
      </c>
      <c r="G315" s="65"/>
      <c r="H315" s="69"/>
      <c r="I315" s="70"/>
      <c r="J315" s="70"/>
      <c r="K315" s="34" t="s">
        <v>65</v>
      </c>
      <c r="L315" s="77">
        <v>315</v>
      </c>
      <c r="M315" s="77"/>
      <c r="N315" s="72"/>
      <c r="O315" s="79" t="s">
        <v>427</v>
      </c>
      <c r="P315" s="81">
        <v>43742.66898148148</v>
      </c>
      <c r="Q315" s="79" t="s">
        <v>500</v>
      </c>
      <c r="R315" s="83" t="s">
        <v>564</v>
      </c>
      <c r="S315" s="79" t="s">
        <v>604</v>
      </c>
      <c r="T315" s="79"/>
      <c r="U315" s="83" t="s">
        <v>660</v>
      </c>
      <c r="V315" s="83" t="s">
        <v>660</v>
      </c>
      <c r="W315" s="81">
        <v>43742.66898148148</v>
      </c>
      <c r="X315" s="83" t="s">
        <v>873</v>
      </c>
      <c r="Y315" s="79"/>
      <c r="Z315" s="79"/>
      <c r="AA315" s="85" t="s">
        <v>1030</v>
      </c>
      <c r="AB315" s="79"/>
      <c r="AC315" s="79" t="b">
        <v>0</v>
      </c>
      <c r="AD315" s="79">
        <v>4</v>
      </c>
      <c r="AE315" s="85" t="s">
        <v>1091</v>
      </c>
      <c r="AF315" s="79" t="b">
        <v>0</v>
      </c>
      <c r="AG315" s="79" t="s">
        <v>1106</v>
      </c>
      <c r="AH315" s="79"/>
      <c r="AI315" s="85" t="s">
        <v>1091</v>
      </c>
      <c r="AJ315" s="79" t="b">
        <v>0</v>
      </c>
      <c r="AK315" s="79">
        <v>5</v>
      </c>
      <c r="AL315" s="85" t="s">
        <v>1091</v>
      </c>
      <c r="AM315" s="79" t="s">
        <v>1126</v>
      </c>
      <c r="AN315" s="79" t="b">
        <v>0</v>
      </c>
      <c r="AO315" s="85" t="s">
        <v>1030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0</v>
      </c>
      <c r="BE315" s="49">
        <v>0</v>
      </c>
      <c r="BF315" s="48">
        <v>0</v>
      </c>
      <c r="BG315" s="49">
        <v>0</v>
      </c>
      <c r="BH315" s="48">
        <v>0</v>
      </c>
      <c r="BI315" s="49">
        <v>0</v>
      </c>
      <c r="BJ315" s="48">
        <v>19</v>
      </c>
      <c r="BK315" s="49">
        <v>100</v>
      </c>
      <c r="BL315" s="48">
        <v>19</v>
      </c>
    </row>
    <row r="316" spans="1:64" ht="15">
      <c r="A316" s="64" t="s">
        <v>301</v>
      </c>
      <c r="B316" s="64" t="s">
        <v>300</v>
      </c>
      <c r="C316" s="65" t="s">
        <v>3648</v>
      </c>
      <c r="D316" s="66">
        <v>3</v>
      </c>
      <c r="E316" s="67" t="s">
        <v>132</v>
      </c>
      <c r="F316" s="68">
        <v>35</v>
      </c>
      <c r="G316" s="65"/>
      <c r="H316" s="69"/>
      <c r="I316" s="70"/>
      <c r="J316" s="70"/>
      <c r="K316" s="34" t="s">
        <v>66</v>
      </c>
      <c r="L316" s="77">
        <v>316</v>
      </c>
      <c r="M316" s="77"/>
      <c r="N316" s="72"/>
      <c r="O316" s="79" t="s">
        <v>427</v>
      </c>
      <c r="P316" s="81">
        <v>43742.70395833333</v>
      </c>
      <c r="Q316" s="79" t="s">
        <v>431</v>
      </c>
      <c r="R316" s="79"/>
      <c r="S316" s="79"/>
      <c r="T316" s="79"/>
      <c r="U316" s="79"/>
      <c r="V316" s="83" t="s">
        <v>752</v>
      </c>
      <c r="W316" s="81">
        <v>43742.70395833333</v>
      </c>
      <c r="X316" s="83" t="s">
        <v>874</v>
      </c>
      <c r="Y316" s="79"/>
      <c r="Z316" s="79"/>
      <c r="AA316" s="85" t="s">
        <v>1031</v>
      </c>
      <c r="AB316" s="79"/>
      <c r="AC316" s="79" t="b">
        <v>0</v>
      </c>
      <c r="AD316" s="79">
        <v>0</v>
      </c>
      <c r="AE316" s="85" t="s">
        <v>1091</v>
      </c>
      <c r="AF316" s="79" t="b">
        <v>0</v>
      </c>
      <c r="AG316" s="79" t="s">
        <v>1106</v>
      </c>
      <c r="AH316" s="79"/>
      <c r="AI316" s="85" t="s">
        <v>1091</v>
      </c>
      <c r="AJ316" s="79" t="b">
        <v>0</v>
      </c>
      <c r="AK316" s="79">
        <v>5</v>
      </c>
      <c r="AL316" s="85" t="s">
        <v>1030</v>
      </c>
      <c r="AM316" s="79" t="s">
        <v>1112</v>
      </c>
      <c r="AN316" s="79" t="b">
        <v>0</v>
      </c>
      <c r="AO316" s="85" t="s">
        <v>1030</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19</v>
      </c>
      <c r="BK316" s="49">
        <v>100</v>
      </c>
      <c r="BL316" s="48">
        <v>19</v>
      </c>
    </row>
    <row r="317" spans="1:64" ht="15">
      <c r="A317" s="64" t="s">
        <v>300</v>
      </c>
      <c r="B317" s="64" t="s">
        <v>301</v>
      </c>
      <c r="C317" s="65" t="s">
        <v>3648</v>
      </c>
      <c r="D317" s="66">
        <v>3</v>
      </c>
      <c r="E317" s="67" t="s">
        <v>132</v>
      </c>
      <c r="F317" s="68">
        <v>35</v>
      </c>
      <c r="G317" s="65"/>
      <c r="H317" s="69"/>
      <c r="I317" s="70"/>
      <c r="J317" s="70"/>
      <c r="K317" s="34" t="s">
        <v>66</v>
      </c>
      <c r="L317" s="77">
        <v>317</v>
      </c>
      <c r="M317" s="77"/>
      <c r="N317" s="72"/>
      <c r="O317" s="79" t="s">
        <v>427</v>
      </c>
      <c r="P317" s="81">
        <v>43742.66898148148</v>
      </c>
      <c r="Q317" s="79" t="s">
        <v>500</v>
      </c>
      <c r="R317" s="83" t="s">
        <v>564</v>
      </c>
      <c r="S317" s="79" t="s">
        <v>604</v>
      </c>
      <c r="T317" s="79"/>
      <c r="U317" s="83" t="s">
        <v>660</v>
      </c>
      <c r="V317" s="83" t="s">
        <v>660</v>
      </c>
      <c r="W317" s="81">
        <v>43742.66898148148</v>
      </c>
      <c r="X317" s="83" t="s">
        <v>873</v>
      </c>
      <c r="Y317" s="79"/>
      <c r="Z317" s="79"/>
      <c r="AA317" s="85" t="s">
        <v>1030</v>
      </c>
      <c r="AB317" s="79"/>
      <c r="AC317" s="79" t="b">
        <v>0</v>
      </c>
      <c r="AD317" s="79">
        <v>4</v>
      </c>
      <c r="AE317" s="85" t="s">
        <v>1091</v>
      </c>
      <c r="AF317" s="79" t="b">
        <v>0</v>
      </c>
      <c r="AG317" s="79" t="s">
        <v>1106</v>
      </c>
      <c r="AH317" s="79"/>
      <c r="AI317" s="85" t="s">
        <v>1091</v>
      </c>
      <c r="AJ317" s="79" t="b">
        <v>0</v>
      </c>
      <c r="AK317" s="79">
        <v>5</v>
      </c>
      <c r="AL317" s="85" t="s">
        <v>1091</v>
      </c>
      <c r="AM317" s="79" t="s">
        <v>1126</v>
      </c>
      <c r="AN317" s="79" t="b">
        <v>0</v>
      </c>
      <c r="AO317" s="85" t="s">
        <v>1030</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300</v>
      </c>
      <c r="B318" s="64" t="s">
        <v>395</v>
      </c>
      <c r="C318" s="65" t="s">
        <v>3648</v>
      </c>
      <c r="D318" s="66">
        <v>3</v>
      </c>
      <c r="E318" s="67" t="s">
        <v>132</v>
      </c>
      <c r="F318" s="68">
        <v>35</v>
      </c>
      <c r="G318" s="65"/>
      <c r="H318" s="69"/>
      <c r="I318" s="70"/>
      <c r="J318" s="70"/>
      <c r="K318" s="34" t="s">
        <v>65</v>
      </c>
      <c r="L318" s="77">
        <v>318</v>
      </c>
      <c r="M318" s="77"/>
      <c r="N318" s="72"/>
      <c r="O318" s="79" t="s">
        <v>427</v>
      </c>
      <c r="P318" s="81">
        <v>43748.66868055556</v>
      </c>
      <c r="Q318" s="79" t="s">
        <v>501</v>
      </c>
      <c r="R318" s="83" t="s">
        <v>554</v>
      </c>
      <c r="S318" s="79" t="s">
        <v>597</v>
      </c>
      <c r="T318" s="79" t="s">
        <v>624</v>
      </c>
      <c r="U318" s="83" t="s">
        <v>661</v>
      </c>
      <c r="V318" s="83" t="s">
        <v>661</v>
      </c>
      <c r="W318" s="81">
        <v>43748.66868055556</v>
      </c>
      <c r="X318" s="83" t="s">
        <v>875</v>
      </c>
      <c r="Y318" s="79"/>
      <c r="Z318" s="79"/>
      <c r="AA318" s="85" t="s">
        <v>1032</v>
      </c>
      <c r="AB318" s="79"/>
      <c r="AC318" s="79" t="b">
        <v>0</v>
      </c>
      <c r="AD318" s="79">
        <v>1</v>
      </c>
      <c r="AE318" s="85" t="s">
        <v>1091</v>
      </c>
      <c r="AF318" s="79" t="b">
        <v>0</v>
      </c>
      <c r="AG318" s="79" t="s">
        <v>1106</v>
      </c>
      <c r="AH318" s="79"/>
      <c r="AI318" s="85" t="s">
        <v>1091</v>
      </c>
      <c r="AJ318" s="79" t="b">
        <v>0</v>
      </c>
      <c r="AK318" s="79">
        <v>1</v>
      </c>
      <c r="AL318" s="85" t="s">
        <v>1091</v>
      </c>
      <c r="AM318" s="79" t="s">
        <v>1126</v>
      </c>
      <c r="AN318" s="79" t="b">
        <v>0</v>
      </c>
      <c r="AO318" s="85" t="s">
        <v>1032</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13</v>
      </c>
      <c r="BK318" s="49">
        <v>100</v>
      </c>
      <c r="BL318" s="48">
        <v>13</v>
      </c>
    </row>
    <row r="319" spans="1:64" ht="15">
      <c r="A319" s="64" t="s">
        <v>302</v>
      </c>
      <c r="B319" s="64" t="s">
        <v>420</v>
      </c>
      <c r="C319" s="65" t="s">
        <v>3649</v>
      </c>
      <c r="D319" s="66">
        <v>6.5</v>
      </c>
      <c r="E319" s="67" t="s">
        <v>136</v>
      </c>
      <c r="F319" s="68">
        <v>23.5</v>
      </c>
      <c r="G319" s="65"/>
      <c r="H319" s="69"/>
      <c r="I319" s="70"/>
      <c r="J319" s="70"/>
      <c r="K319" s="34" t="s">
        <v>65</v>
      </c>
      <c r="L319" s="77">
        <v>319</v>
      </c>
      <c r="M319" s="77"/>
      <c r="N319" s="72"/>
      <c r="O319" s="79" t="s">
        <v>427</v>
      </c>
      <c r="P319" s="81">
        <v>43745.40820601852</v>
      </c>
      <c r="Q319" s="79" t="s">
        <v>502</v>
      </c>
      <c r="R319" s="83" t="s">
        <v>565</v>
      </c>
      <c r="S319" s="79" t="s">
        <v>601</v>
      </c>
      <c r="T319" s="79"/>
      <c r="U319" s="79"/>
      <c r="V319" s="83" t="s">
        <v>753</v>
      </c>
      <c r="W319" s="81">
        <v>43745.40820601852</v>
      </c>
      <c r="X319" s="83" t="s">
        <v>876</v>
      </c>
      <c r="Y319" s="79"/>
      <c r="Z319" s="79"/>
      <c r="AA319" s="85" t="s">
        <v>1033</v>
      </c>
      <c r="AB319" s="79"/>
      <c r="AC319" s="79" t="b">
        <v>0</v>
      </c>
      <c r="AD319" s="79">
        <v>4</v>
      </c>
      <c r="AE319" s="85" t="s">
        <v>1091</v>
      </c>
      <c r="AF319" s="79" t="b">
        <v>1</v>
      </c>
      <c r="AG319" s="79" t="s">
        <v>1106</v>
      </c>
      <c r="AH319" s="79"/>
      <c r="AI319" s="85" t="s">
        <v>1109</v>
      </c>
      <c r="AJ319" s="79" t="b">
        <v>0</v>
      </c>
      <c r="AK319" s="79">
        <v>2</v>
      </c>
      <c r="AL319" s="85" t="s">
        <v>1091</v>
      </c>
      <c r="AM319" s="79" t="s">
        <v>1127</v>
      </c>
      <c r="AN319" s="79" t="b">
        <v>0</v>
      </c>
      <c r="AO319" s="85" t="s">
        <v>1033</v>
      </c>
      <c r="AP319" s="79" t="s">
        <v>1129</v>
      </c>
      <c r="AQ319" s="79">
        <v>0</v>
      </c>
      <c r="AR319" s="79">
        <v>0</v>
      </c>
      <c r="AS319" s="79" t="s">
        <v>1131</v>
      </c>
      <c r="AT319" s="79" t="s">
        <v>1133</v>
      </c>
      <c r="AU319" s="79" t="s">
        <v>1135</v>
      </c>
      <c r="AV319" s="79" t="s">
        <v>1137</v>
      </c>
      <c r="AW319" s="79" t="s">
        <v>1139</v>
      </c>
      <c r="AX319" s="79" t="s">
        <v>1141</v>
      </c>
      <c r="AY319" s="79" t="s">
        <v>1142</v>
      </c>
      <c r="AZ319" s="83" t="s">
        <v>1144</v>
      </c>
      <c r="BA319">
        <v>2</v>
      </c>
      <c r="BB319" s="78" t="str">
        <f>REPLACE(INDEX(GroupVertices[Group],MATCH(Edges[[#This Row],[Vertex 1]],GroupVertices[Vertex],0)),1,1,"")</f>
        <v>2</v>
      </c>
      <c r="BC319" s="78" t="str">
        <f>REPLACE(INDEX(GroupVertices[Group],MATCH(Edges[[#This Row],[Vertex 2]],GroupVertices[Vertex],0)),1,1,"")</f>
        <v>2</v>
      </c>
      <c r="BD319" s="48">
        <v>1</v>
      </c>
      <c r="BE319" s="49">
        <v>6.25</v>
      </c>
      <c r="BF319" s="48">
        <v>0</v>
      </c>
      <c r="BG319" s="49">
        <v>0</v>
      </c>
      <c r="BH319" s="48">
        <v>0</v>
      </c>
      <c r="BI319" s="49">
        <v>0</v>
      </c>
      <c r="BJ319" s="48">
        <v>15</v>
      </c>
      <c r="BK319" s="49">
        <v>93.75</v>
      </c>
      <c r="BL319" s="48">
        <v>16</v>
      </c>
    </row>
    <row r="320" spans="1:64" ht="15">
      <c r="A320" s="64" t="s">
        <v>302</v>
      </c>
      <c r="B320" s="64" t="s">
        <v>420</v>
      </c>
      <c r="C320" s="65" t="s">
        <v>3649</v>
      </c>
      <c r="D320" s="66">
        <v>6.5</v>
      </c>
      <c r="E320" s="67" t="s">
        <v>136</v>
      </c>
      <c r="F320" s="68">
        <v>23.5</v>
      </c>
      <c r="G320" s="65"/>
      <c r="H320" s="69"/>
      <c r="I320" s="70"/>
      <c r="J320" s="70"/>
      <c r="K320" s="34" t="s">
        <v>65</v>
      </c>
      <c r="L320" s="77">
        <v>320</v>
      </c>
      <c r="M320" s="77"/>
      <c r="N320" s="72"/>
      <c r="O320" s="79" t="s">
        <v>427</v>
      </c>
      <c r="P320" s="81">
        <v>43745.407118055555</v>
      </c>
      <c r="Q320" s="79" t="s">
        <v>503</v>
      </c>
      <c r="R320" s="83" t="s">
        <v>566</v>
      </c>
      <c r="S320" s="79" t="s">
        <v>601</v>
      </c>
      <c r="T320" s="79"/>
      <c r="U320" s="79"/>
      <c r="V320" s="83" t="s">
        <v>753</v>
      </c>
      <c r="W320" s="81">
        <v>43745.407118055555</v>
      </c>
      <c r="X320" s="83" t="s">
        <v>877</v>
      </c>
      <c r="Y320" s="79"/>
      <c r="Z320" s="79"/>
      <c r="AA320" s="85" t="s">
        <v>1034</v>
      </c>
      <c r="AB320" s="79"/>
      <c r="AC320" s="79" t="b">
        <v>0</v>
      </c>
      <c r="AD320" s="79">
        <v>4</v>
      </c>
      <c r="AE320" s="85" t="s">
        <v>1091</v>
      </c>
      <c r="AF320" s="79" t="b">
        <v>1</v>
      </c>
      <c r="AG320" s="79" t="s">
        <v>1106</v>
      </c>
      <c r="AH320" s="79"/>
      <c r="AI320" s="85" t="s">
        <v>1029</v>
      </c>
      <c r="AJ320" s="79" t="b">
        <v>0</v>
      </c>
      <c r="AK320" s="79">
        <v>0</v>
      </c>
      <c r="AL320" s="85" t="s">
        <v>1091</v>
      </c>
      <c r="AM320" s="79" t="s">
        <v>1127</v>
      </c>
      <c r="AN320" s="79" t="b">
        <v>0</v>
      </c>
      <c r="AO320" s="85" t="s">
        <v>1034</v>
      </c>
      <c r="AP320" s="79" t="s">
        <v>176</v>
      </c>
      <c r="AQ320" s="79">
        <v>0</v>
      </c>
      <c r="AR320" s="79">
        <v>0</v>
      </c>
      <c r="AS320" s="79" t="s">
        <v>1131</v>
      </c>
      <c r="AT320" s="79" t="s">
        <v>1133</v>
      </c>
      <c r="AU320" s="79" t="s">
        <v>1135</v>
      </c>
      <c r="AV320" s="79" t="s">
        <v>1137</v>
      </c>
      <c r="AW320" s="79" t="s">
        <v>1139</v>
      </c>
      <c r="AX320" s="79" t="s">
        <v>1141</v>
      </c>
      <c r="AY320" s="79" t="s">
        <v>1142</v>
      </c>
      <c r="AZ320" s="83" t="s">
        <v>1144</v>
      </c>
      <c r="BA320">
        <v>2</v>
      </c>
      <c r="BB320" s="78" t="str">
        <f>REPLACE(INDEX(GroupVertices[Group],MATCH(Edges[[#This Row],[Vertex 1]],GroupVertices[Vertex],0)),1,1,"")</f>
        <v>2</v>
      </c>
      <c r="BC320" s="78" t="str">
        <f>REPLACE(INDEX(GroupVertices[Group],MATCH(Edges[[#This Row],[Vertex 2]],GroupVertices[Vertex],0)),1,1,"")</f>
        <v>2</v>
      </c>
      <c r="BD320" s="48">
        <v>1</v>
      </c>
      <c r="BE320" s="49">
        <v>6.25</v>
      </c>
      <c r="BF320" s="48">
        <v>0</v>
      </c>
      <c r="BG320" s="49">
        <v>0</v>
      </c>
      <c r="BH320" s="48">
        <v>0</v>
      </c>
      <c r="BI320" s="49">
        <v>0</v>
      </c>
      <c r="BJ320" s="48">
        <v>15</v>
      </c>
      <c r="BK320" s="49">
        <v>93.75</v>
      </c>
      <c r="BL320" s="48">
        <v>16</v>
      </c>
    </row>
    <row r="321" spans="1:64" ht="15">
      <c r="A321" s="64" t="s">
        <v>300</v>
      </c>
      <c r="B321" s="64" t="s">
        <v>420</v>
      </c>
      <c r="C321" s="65" t="s">
        <v>3648</v>
      </c>
      <c r="D321" s="66">
        <v>3</v>
      </c>
      <c r="E321" s="67" t="s">
        <v>132</v>
      </c>
      <c r="F321" s="68">
        <v>35</v>
      </c>
      <c r="G321" s="65"/>
      <c r="H321" s="69"/>
      <c r="I321" s="70"/>
      <c r="J321" s="70"/>
      <c r="K321" s="34" t="s">
        <v>65</v>
      </c>
      <c r="L321" s="77">
        <v>321</v>
      </c>
      <c r="M321" s="77"/>
      <c r="N321" s="72"/>
      <c r="O321" s="79" t="s">
        <v>427</v>
      </c>
      <c r="P321" s="81">
        <v>43748.77138888889</v>
      </c>
      <c r="Q321" s="79" t="s">
        <v>504</v>
      </c>
      <c r="R321" s="79"/>
      <c r="S321" s="79"/>
      <c r="T321" s="79"/>
      <c r="U321" s="79"/>
      <c r="V321" s="83" t="s">
        <v>754</v>
      </c>
      <c r="W321" s="81">
        <v>43748.77138888889</v>
      </c>
      <c r="X321" s="83" t="s">
        <v>878</v>
      </c>
      <c r="Y321" s="79"/>
      <c r="Z321" s="79"/>
      <c r="AA321" s="85" t="s">
        <v>1035</v>
      </c>
      <c r="AB321" s="79"/>
      <c r="AC321" s="79" t="b">
        <v>0</v>
      </c>
      <c r="AD321" s="79">
        <v>0</v>
      </c>
      <c r="AE321" s="85" t="s">
        <v>1091</v>
      </c>
      <c r="AF321" s="79" t="b">
        <v>1</v>
      </c>
      <c r="AG321" s="79" t="s">
        <v>1106</v>
      </c>
      <c r="AH321" s="79"/>
      <c r="AI321" s="85" t="s">
        <v>1109</v>
      </c>
      <c r="AJ321" s="79" t="b">
        <v>0</v>
      </c>
      <c r="AK321" s="79">
        <v>2</v>
      </c>
      <c r="AL321" s="85" t="s">
        <v>1033</v>
      </c>
      <c r="AM321" s="79" t="s">
        <v>1113</v>
      </c>
      <c r="AN321" s="79" t="b">
        <v>0</v>
      </c>
      <c r="AO321" s="85" t="s">
        <v>1033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2</v>
      </c>
      <c r="BD321" s="48">
        <v>1</v>
      </c>
      <c r="BE321" s="49">
        <v>5.555555555555555</v>
      </c>
      <c r="BF321" s="48">
        <v>0</v>
      </c>
      <c r="BG321" s="49">
        <v>0</v>
      </c>
      <c r="BH321" s="48">
        <v>0</v>
      </c>
      <c r="BI321" s="49">
        <v>0</v>
      </c>
      <c r="BJ321" s="48">
        <v>17</v>
      </c>
      <c r="BK321" s="49">
        <v>94.44444444444444</v>
      </c>
      <c r="BL321" s="48">
        <v>18</v>
      </c>
    </row>
    <row r="322" spans="1:64" ht="15">
      <c r="A322" s="64" t="s">
        <v>302</v>
      </c>
      <c r="B322" s="64" t="s">
        <v>308</v>
      </c>
      <c r="C322" s="65" t="s">
        <v>3648</v>
      </c>
      <c r="D322" s="66">
        <v>3</v>
      </c>
      <c r="E322" s="67" t="s">
        <v>132</v>
      </c>
      <c r="F322" s="68">
        <v>35</v>
      </c>
      <c r="G322" s="65"/>
      <c r="H322" s="69"/>
      <c r="I322" s="70"/>
      <c r="J322" s="70"/>
      <c r="K322" s="34" t="s">
        <v>65</v>
      </c>
      <c r="L322" s="77">
        <v>322</v>
      </c>
      <c r="M322" s="77"/>
      <c r="N322" s="72"/>
      <c r="O322" s="79" t="s">
        <v>427</v>
      </c>
      <c r="P322" s="81">
        <v>43745.40820601852</v>
      </c>
      <c r="Q322" s="79" t="s">
        <v>502</v>
      </c>
      <c r="R322" s="83" t="s">
        <v>565</v>
      </c>
      <c r="S322" s="79" t="s">
        <v>601</v>
      </c>
      <c r="T322" s="79"/>
      <c r="U322" s="79"/>
      <c r="V322" s="83" t="s">
        <v>753</v>
      </c>
      <c r="W322" s="81">
        <v>43745.40820601852</v>
      </c>
      <c r="X322" s="83" t="s">
        <v>876</v>
      </c>
      <c r="Y322" s="79"/>
      <c r="Z322" s="79"/>
      <c r="AA322" s="85" t="s">
        <v>1033</v>
      </c>
      <c r="AB322" s="79"/>
      <c r="AC322" s="79" t="b">
        <v>0</v>
      </c>
      <c r="AD322" s="79">
        <v>4</v>
      </c>
      <c r="AE322" s="85" t="s">
        <v>1091</v>
      </c>
      <c r="AF322" s="79" t="b">
        <v>1</v>
      </c>
      <c r="AG322" s="79" t="s">
        <v>1106</v>
      </c>
      <c r="AH322" s="79"/>
      <c r="AI322" s="85" t="s">
        <v>1109</v>
      </c>
      <c r="AJ322" s="79" t="b">
        <v>0</v>
      </c>
      <c r="AK322" s="79">
        <v>2</v>
      </c>
      <c r="AL322" s="85" t="s">
        <v>1091</v>
      </c>
      <c r="AM322" s="79" t="s">
        <v>1127</v>
      </c>
      <c r="AN322" s="79" t="b">
        <v>0</v>
      </c>
      <c r="AO322" s="85" t="s">
        <v>1033</v>
      </c>
      <c r="AP322" s="79" t="s">
        <v>1129</v>
      </c>
      <c r="AQ322" s="79">
        <v>0</v>
      </c>
      <c r="AR322" s="79">
        <v>0</v>
      </c>
      <c r="AS322" s="79" t="s">
        <v>1131</v>
      </c>
      <c r="AT322" s="79" t="s">
        <v>1133</v>
      </c>
      <c r="AU322" s="79" t="s">
        <v>1135</v>
      </c>
      <c r="AV322" s="79" t="s">
        <v>1137</v>
      </c>
      <c r="AW322" s="79" t="s">
        <v>1139</v>
      </c>
      <c r="AX322" s="79" t="s">
        <v>1141</v>
      </c>
      <c r="AY322" s="79" t="s">
        <v>1142</v>
      </c>
      <c r="AZ322" s="83" t="s">
        <v>1144</v>
      </c>
      <c r="BA322">
        <v>1</v>
      </c>
      <c r="BB322" s="78" t="str">
        <f>REPLACE(INDEX(GroupVertices[Group],MATCH(Edges[[#This Row],[Vertex 1]],GroupVertices[Vertex],0)),1,1,"")</f>
        <v>2</v>
      </c>
      <c r="BC322" s="78" t="str">
        <f>REPLACE(INDEX(GroupVertices[Group],MATCH(Edges[[#This Row],[Vertex 2]],GroupVertices[Vertex],0)),1,1,"")</f>
        <v>4</v>
      </c>
      <c r="BD322" s="48"/>
      <c r="BE322" s="49"/>
      <c r="BF322" s="48"/>
      <c r="BG322" s="49"/>
      <c r="BH322" s="48"/>
      <c r="BI322" s="49"/>
      <c r="BJ322" s="48"/>
      <c r="BK322" s="49"/>
      <c r="BL322" s="48"/>
    </row>
    <row r="323" spans="1:64" ht="15">
      <c r="A323" s="64" t="s">
        <v>302</v>
      </c>
      <c r="B323" s="64" t="s">
        <v>300</v>
      </c>
      <c r="C323" s="65" t="s">
        <v>3648</v>
      </c>
      <c r="D323" s="66">
        <v>3</v>
      </c>
      <c r="E323" s="67" t="s">
        <v>132</v>
      </c>
      <c r="F323" s="68">
        <v>35</v>
      </c>
      <c r="G323" s="65"/>
      <c r="H323" s="69"/>
      <c r="I323" s="70"/>
      <c r="J323" s="70"/>
      <c r="K323" s="34" t="s">
        <v>66</v>
      </c>
      <c r="L323" s="77">
        <v>323</v>
      </c>
      <c r="M323" s="77"/>
      <c r="N323" s="72"/>
      <c r="O323" s="79" t="s">
        <v>427</v>
      </c>
      <c r="P323" s="81">
        <v>43745.407118055555</v>
      </c>
      <c r="Q323" s="79" t="s">
        <v>503</v>
      </c>
      <c r="R323" s="83" t="s">
        <v>566</v>
      </c>
      <c r="S323" s="79" t="s">
        <v>601</v>
      </c>
      <c r="T323" s="79"/>
      <c r="U323" s="79"/>
      <c r="V323" s="83" t="s">
        <v>753</v>
      </c>
      <c r="W323" s="81">
        <v>43745.407118055555</v>
      </c>
      <c r="X323" s="83" t="s">
        <v>877</v>
      </c>
      <c r="Y323" s="79"/>
      <c r="Z323" s="79"/>
      <c r="AA323" s="85" t="s">
        <v>1034</v>
      </c>
      <c r="AB323" s="79"/>
      <c r="AC323" s="79" t="b">
        <v>0</v>
      </c>
      <c r="AD323" s="79">
        <v>4</v>
      </c>
      <c r="AE323" s="85" t="s">
        <v>1091</v>
      </c>
      <c r="AF323" s="79" t="b">
        <v>1</v>
      </c>
      <c r="AG323" s="79" t="s">
        <v>1106</v>
      </c>
      <c r="AH323" s="79"/>
      <c r="AI323" s="85" t="s">
        <v>1029</v>
      </c>
      <c r="AJ323" s="79" t="b">
        <v>0</v>
      </c>
      <c r="AK323" s="79">
        <v>0</v>
      </c>
      <c r="AL323" s="85" t="s">
        <v>1091</v>
      </c>
      <c r="AM323" s="79" t="s">
        <v>1127</v>
      </c>
      <c r="AN323" s="79" t="b">
        <v>0</v>
      </c>
      <c r="AO323" s="85" t="s">
        <v>1034</v>
      </c>
      <c r="AP323" s="79" t="s">
        <v>176</v>
      </c>
      <c r="AQ323" s="79">
        <v>0</v>
      </c>
      <c r="AR323" s="79">
        <v>0</v>
      </c>
      <c r="AS323" s="79" t="s">
        <v>1131</v>
      </c>
      <c r="AT323" s="79" t="s">
        <v>1133</v>
      </c>
      <c r="AU323" s="79" t="s">
        <v>1135</v>
      </c>
      <c r="AV323" s="79" t="s">
        <v>1137</v>
      </c>
      <c r="AW323" s="79" t="s">
        <v>1139</v>
      </c>
      <c r="AX323" s="79" t="s">
        <v>1141</v>
      </c>
      <c r="AY323" s="79" t="s">
        <v>1142</v>
      </c>
      <c r="AZ323" s="83" t="s">
        <v>1144</v>
      </c>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300</v>
      </c>
      <c r="B324" s="64" t="s">
        <v>302</v>
      </c>
      <c r="C324" s="65" t="s">
        <v>3648</v>
      </c>
      <c r="D324" s="66">
        <v>3</v>
      </c>
      <c r="E324" s="67" t="s">
        <v>132</v>
      </c>
      <c r="F324" s="68">
        <v>35</v>
      </c>
      <c r="G324" s="65"/>
      <c r="H324" s="69"/>
      <c r="I324" s="70"/>
      <c r="J324" s="70"/>
      <c r="K324" s="34" t="s">
        <v>66</v>
      </c>
      <c r="L324" s="77">
        <v>324</v>
      </c>
      <c r="M324" s="77"/>
      <c r="N324" s="72"/>
      <c r="O324" s="79" t="s">
        <v>427</v>
      </c>
      <c r="P324" s="81">
        <v>43748.77138888889</v>
      </c>
      <c r="Q324" s="79" t="s">
        <v>504</v>
      </c>
      <c r="R324" s="79"/>
      <c r="S324" s="79"/>
      <c r="T324" s="79"/>
      <c r="U324" s="79"/>
      <c r="V324" s="83" t="s">
        <v>754</v>
      </c>
      <c r="W324" s="81">
        <v>43748.77138888889</v>
      </c>
      <c r="X324" s="83" t="s">
        <v>878</v>
      </c>
      <c r="Y324" s="79"/>
      <c r="Z324" s="79"/>
      <c r="AA324" s="85" t="s">
        <v>1035</v>
      </c>
      <c r="AB324" s="79"/>
      <c r="AC324" s="79" t="b">
        <v>0</v>
      </c>
      <c r="AD324" s="79">
        <v>0</v>
      </c>
      <c r="AE324" s="85" t="s">
        <v>1091</v>
      </c>
      <c r="AF324" s="79" t="b">
        <v>1</v>
      </c>
      <c r="AG324" s="79" t="s">
        <v>1106</v>
      </c>
      <c r="AH324" s="79"/>
      <c r="AI324" s="85" t="s">
        <v>1109</v>
      </c>
      <c r="AJ324" s="79" t="b">
        <v>0</v>
      </c>
      <c r="AK324" s="79">
        <v>2</v>
      </c>
      <c r="AL324" s="85" t="s">
        <v>1033</v>
      </c>
      <c r="AM324" s="79" t="s">
        <v>1113</v>
      </c>
      <c r="AN324" s="79" t="b">
        <v>0</v>
      </c>
      <c r="AO324" s="85" t="s">
        <v>1033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303</v>
      </c>
      <c r="B325" s="64" t="s">
        <v>400</v>
      </c>
      <c r="C325" s="65" t="s">
        <v>3648</v>
      </c>
      <c r="D325" s="66">
        <v>3</v>
      </c>
      <c r="E325" s="67" t="s">
        <v>132</v>
      </c>
      <c r="F325" s="68">
        <v>35</v>
      </c>
      <c r="G325" s="65"/>
      <c r="H325" s="69"/>
      <c r="I325" s="70"/>
      <c r="J325" s="70"/>
      <c r="K325" s="34" t="s">
        <v>65</v>
      </c>
      <c r="L325" s="77">
        <v>325</v>
      </c>
      <c r="M325" s="77"/>
      <c r="N325" s="72"/>
      <c r="O325" s="79" t="s">
        <v>427</v>
      </c>
      <c r="P325" s="81">
        <v>43749.463692129626</v>
      </c>
      <c r="Q325" s="79" t="s">
        <v>505</v>
      </c>
      <c r="R325" s="83" t="s">
        <v>567</v>
      </c>
      <c r="S325" s="79" t="s">
        <v>605</v>
      </c>
      <c r="T325" s="79" t="s">
        <v>640</v>
      </c>
      <c r="U325" s="79"/>
      <c r="V325" s="83" t="s">
        <v>755</v>
      </c>
      <c r="W325" s="81">
        <v>43749.463692129626</v>
      </c>
      <c r="X325" s="83" t="s">
        <v>879</v>
      </c>
      <c r="Y325" s="79"/>
      <c r="Z325" s="79"/>
      <c r="AA325" s="85" t="s">
        <v>1036</v>
      </c>
      <c r="AB325" s="79"/>
      <c r="AC325" s="79" t="b">
        <v>0</v>
      </c>
      <c r="AD325" s="79">
        <v>5</v>
      </c>
      <c r="AE325" s="85" t="s">
        <v>1091</v>
      </c>
      <c r="AF325" s="79" t="b">
        <v>0</v>
      </c>
      <c r="AG325" s="79" t="s">
        <v>1106</v>
      </c>
      <c r="AH325" s="79"/>
      <c r="AI325" s="85" t="s">
        <v>1091</v>
      </c>
      <c r="AJ325" s="79" t="b">
        <v>0</v>
      </c>
      <c r="AK325" s="79">
        <v>2</v>
      </c>
      <c r="AL325" s="85" t="s">
        <v>1091</v>
      </c>
      <c r="AM325" s="79" t="s">
        <v>1111</v>
      </c>
      <c r="AN325" s="79" t="b">
        <v>0</v>
      </c>
      <c r="AO325" s="85" t="s">
        <v>1036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300</v>
      </c>
      <c r="B326" s="64" t="s">
        <v>400</v>
      </c>
      <c r="C326" s="65" t="s">
        <v>3648</v>
      </c>
      <c r="D326" s="66">
        <v>3</v>
      </c>
      <c r="E326" s="67" t="s">
        <v>132</v>
      </c>
      <c r="F326" s="68">
        <v>35</v>
      </c>
      <c r="G326" s="65"/>
      <c r="H326" s="69"/>
      <c r="I326" s="70"/>
      <c r="J326" s="70"/>
      <c r="K326" s="34" t="s">
        <v>65</v>
      </c>
      <c r="L326" s="77">
        <v>326</v>
      </c>
      <c r="M326" s="77"/>
      <c r="N326" s="72"/>
      <c r="O326" s="79" t="s">
        <v>427</v>
      </c>
      <c r="P326" s="81">
        <v>43749.61232638889</v>
      </c>
      <c r="Q326" s="79" t="s">
        <v>464</v>
      </c>
      <c r="R326" s="79"/>
      <c r="S326" s="79"/>
      <c r="T326" s="79"/>
      <c r="U326" s="79"/>
      <c r="V326" s="83" t="s">
        <v>754</v>
      </c>
      <c r="W326" s="81">
        <v>43749.61232638889</v>
      </c>
      <c r="X326" s="83" t="s">
        <v>880</v>
      </c>
      <c r="Y326" s="79"/>
      <c r="Z326" s="79"/>
      <c r="AA326" s="85" t="s">
        <v>1037</v>
      </c>
      <c r="AB326" s="79"/>
      <c r="AC326" s="79" t="b">
        <v>0</v>
      </c>
      <c r="AD326" s="79">
        <v>0</v>
      </c>
      <c r="AE326" s="85" t="s">
        <v>1091</v>
      </c>
      <c r="AF326" s="79" t="b">
        <v>0</v>
      </c>
      <c r="AG326" s="79" t="s">
        <v>1106</v>
      </c>
      <c r="AH326" s="79"/>
      <c r="AI326" s="85" t="s">
        <v>1091</v>
      </c>
      <c r="AJ326" s="79" t="b">
        <v>0</v>
      </c>
      <c r="AK326" s="79">
        <v>2</v>
      </c>
      <c r="AL326" s="85" t="s">
        <v>1036</v>
      </c>
      <c r="AM326" s="79" t="s">
        <v>1113</v>
      </c>
      <c r="AN326" s="79" t="b">
        <v>0</v>
      </c>
      <c r="AO326" s="85" t="s">
        <v>1036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303</v>
      </c>
      <c r="B327" s="64" t="s">
        <v>300</v>
      </c>
      <c r="C327" s="65" t="s">
        <v>3648</v>
      </c>
      <c r="D327" s="66">
        <v>3</v>
      </c>
      <c r="E327" s="67" t="s">
        <v>132</v>
      </c>
      <c r="F327" s="68">
        <v>35</v>
      </c>
      <c r="G327" s="65"/>
      <c r="H327" s="69"/>
      <c r="I327" s="70"/>
      <c r="J327" s="70"/>
      <c r="K327" s="34" t="s">
        <v>66</v>
      </c>
      <c r="L327" s="77">
        <v>327</v>
      </c>
      <c r="M327" s="77"/>
      <c r="N327" s="72"/>
      <c r="O327" s="79" t="s">
        <v>427</v>
      </c>
      <c r="P327" s="81">
        <v>43749.463692129626</v>
      </c>
      <c r="Q327" s="79" t="s">
        <v>505</v>
      </c>
      <c r="R327" s="83" t="s">
        <v>567</v>
      </c>
      <c r="S327" s="79" t="s">
        <v>605</v>
      </c>
      <c r="T327" s="79" t="s">
        <v>640</v>
      </c>
      <c r="U327" s="79"/>
      <c r="V327" s="83" t="s">
        <v>755</v>
      </c>
      <c r="W327" s="81">
        <v>43749.463692129626</v>
      </c>
      <c r="X327" s="83" t="s">
        <v>879</v>
      </c>
      <c r="Y327" s="79"/>
      <c r="Z327" s="79"/>
      <c r="AA327" s="85" t="s">
        <v>1036</v>
      </c>
      <c r="AB327" s="79"/>
      <c r="AC327" s="79" t="b">
        <v>0</v>
      </c>
      <c r="AD327" s="79">
        <v>5</v>
      </c>
      <c r="AE327" s="85" t="s">
        <v>1091</v>
      </c>
      <c r="AF327" s="79" t="b">
        <v>0</v>
      </c>
      <c r="AG327" s="79" t="s">
        <v>1106</v>
      </c>
      <c r="AH327" s="79"/>
      <c r="AI327" s="85" t="s">
        <v>1091</v>
      </c>
      <c r="AJ327" s="79" t="b">
        <v>0</v>
      </c>
      <c r="AK327" s="79">
        <v>2</v>
      </c>
      <c r="AL327" s="85" t="s">
        <v>1091</v>
      </c>
      <c r="AM327" s="79" t="s">
        <v>1111</v>
      </c>
      <c r="AN327" s="79" t="b">
        <v>0</v>
      </c>
      <c r="AO327" s="85" t="s">
        <v>1036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1</v>
      </c>
      <c r="BE327" s="49">
        <v>3.5714285714285716</v>
      </c>
      <c r="BF327" s="48">
        <v>0</v>
      </c>
      <c r="BG327" s="49">
        <v>0</v>
      </c>
      <c r="BH327" s="48">
        <v>0</v>
      </c>
      <c r="BI327" s="49">
        <v>0</v>
      </c>
      <c r="BJ327" s="48">
        <v>27</v>
      </c>
      <c r="BK327" s="49">
        <v>96.42857142857143</v>
      </c>
      <c r="BL327" s="48">
        <v>28</v>
      </c>
    </row>
    <row r="328" spans="1:64" ht="15">
      <c r="A328" s="64" t="s">
        <v>300</v>
      </c>
      <c r="B328" s="64" t="s">
        <v>303</v>
      </c>
      <c r="C328" s="65" t="s">
        <v>3648</v>
      </c>
      <c r="D328" s="66">
        <v>3</v>
      </c>
      <c r="E328" s="67" t="s">
        <v>132</v>
      </c>
      <c r="F328" s="68">
        <v>35</v>
      </c>
      <c r="G328" s="65"/>
      <c r="H328" s="69"/>
      <c r="I328" s="70"/>
      <c r="J328" s="70"/>
      <c r="K328" s="34" t="s">
        <v>66</v>
      </c>
      <c r="L328" s="77">
        <v>328</v>
      </c>
      <c r="M328" s="77"/>
      <c r="N328" s="72"/>
      <c r="O328" s="79" t="s">
        <v>427</v>
      </c>
      <c r="P328" s="81">
        <v>43749.61232638889</v>
      </c>
      <c r="Q328" s="79" t="s">
        <v>464</v>
      </c>
      <c r="R328" s="79"/>
      <c r="S328" s="79"/>
      <c r="T328" s="79"/>
      <c r="U328" s="79"/>
      <c r="V328" s="83" t="s">
        <v>754</v>
      </c>
      <c r="W328" s="81">
        <v>43749.61232638889</v>
      </c>
      <c r="X328" s="83" t="s">
        <v>880</v>
      </c>
      <c r="Y328" s="79"/>
      <c r="Z328" s="79"/>
      <c r="AA328" s="85" t="s">
        <v>1037</v>
      </c>
      <c r="AB328" s="79"/>
      <c r="AC328" s="79" t="b">
        <v>0</v>
      </c>
      <c r="AD328" s="79">
        <v>0</v>
      </c>
      <c r="AE328" s="85" t="s">
        <v>1091</v>
      </c>
      <c r="AF328" s="79" t="b">
        <v>0</v>
      </c>
      <c r="AG328" s="79" t="s">
        <v>1106</v>
      </c>
      <c r="AH328" s="79"/>
      <c r="AI328" s="85" t="s">
        <v>1091</v>
      </c>
      <c r="AJ328" s="79" t="b">
        <v>0</v>
      </c>
      <c r="AK328" s="79">
        <v>2</v>
      </c>
      <c r="AL328" s="85" t="s">
        <v>1036</v>
      </c>
      <c r="AM328" s="79" t="s">
        <v>1113</v>
      </c>
      <c r="AN328" s="79" t="b">
        <v>0</v>
      </c>
      <c r="AO328" s="85" t="s">
        <v>1036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3.8461538461538463</v>
      </c>
      <c r="BF328" s="48">
        <v>0</v>
      </c>
      <c r="BG328" s="49">
        <v>0</v>
      </c>
      <c r="BH328" s="48">
        <v>0</v>
      </c>
      <c r="BI328" s="49">
        <v>0</v>
      </c>
      <c r="BJ328" s="48">
        <v>25</v>
      </c>
      <c r="BK328" s="49">
        <v>96.15384615384616</v>
      </c>
      <c r="BL328" s="48">
        <v>26</v>
      </c>
    </row>
    <row r="329" spans="1:64" ht="15">
      <c r="A329" s="64" t="s">
        <v>304</v>
      </c>
      <c r="B329" s="64" t="s">
        <v>405</v>
      </c>
      <c r="C329" s="65" t="s">
        <v>3648</v>
      </c>
      <c r="D329" s="66">
        <v>3</v>
      </c>
      <c r="E329" s="67" t="s">
        <v>132</v>
      </c>
      <c r="F329" s="68">
        <v>35</v>
      </c>
      <c r="G329" s="65"/>
      <c r="H329" s="69"/>
      <c r="I329" s="70"/>
      <c r="J329" s="70"/>
      <c r="K329" s="34" t="s">
        <v>65</v>
      </c>
      <c r="L329" s="77">
        <v>329</v>
      </c>
      <c r="M329" s="77"/>
      <c r="N329" s="72"/>
      <c r="O329" s="79" t="s">
        <v>427</v>
      </c>
      <c r="P329" s="81">
        <v>43750.98474537037</v>
      </c>
      <c r="Q329" s="79" t="s">
        <v>470</v>
      </c>
      <c r="R329" s="79"/>
      <c r="S329" s="79"/>
      <c r="T329" s="79"/>
      <c r="U329" s="79"/>
      <c r="V329" s="83" t="s">
        <v>756</v>
      </c>
      <c r="W329" s="81">
        <v>43750.98474537037</v>
      </c>
      <c r="X329" s="83" t="s">
        <v>881</v>
      </c>
      <c r="Y329" s="79"/>
      <c r="Z329" s="79"/>
      <c r="AA329" s="85" t="s">
        <v>1038</v>
      </c>
      <c r="AB329" s="79"/>
      <c r="AC329" s="79" t="b">
        <v>0</v>
      </c>
      <c r="AD329" s="79">
        <v>0</v>
      </c>
      <c r="AE329" s="85" t="s">
        <v>1091</v>
      </c>
      <c r="AF329" s="79" t="b">
        <v>0</v>
      </c>
      <c r="AG329" s="79" t="s">
        <v>1106</v>
      </c>
      <c r="AH329" s="79"/>
      <c r="AI329" s="85" t="s">
        <v>1091</v>
      </c>
      <c r="AJ329" s="79" t="b">
        <v>0</v>
      </c>
      <c r="AK329" s="79">
        <v>2</v>
      </c>
      <c r="AL329" s="85" t="s">
        <v>1039</v>
      </c>
      <c r="AM329" s="79" t="s">
        <v>1127</v>
      </c>
      <c r="AN329" s="79" t="b">
        <v>0</v>
      </c>
      <c r="AO329" s="85" t="s">
        <v>1039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300</v>
      </c>
      <c r="B330" s="64" t="s">
        <v>405</v>
      </c>
      <c r="C330" s="65" t="s">
        <v>3648</v>
      </c>
      <c r="D330" s="66">
        <v>3</v>
      </c>
      <c r="E330" s="67" t="s">
        <v>132</v>
      </c>
      <c r="F330" s="68">
        <v>35</v>
      </c>
      <c r="G330" s="65"/>
      <c r="H330" s="69"/>
      <c r="I330" s="70"/>
      <c r="J330" s="70"/>
      <c r="K330" s="34" t="s">
        <v>65</v>
      </c>
      <c r="L330" s="77">
        <v>330</v>
      </c>
      <c r="M330" s="77"/>
      <c r="N330" s="72"/>
      <c r="O330" s="79" t="s">
        <v>427</v>
      </c>
      <c r="P330" s="81">
        <v>43750.87546296296</v>
      </c>
      <c r="Q330" s="79" t="s">
        <v>506</v>
      </c>
      <c r="R330" s="83" t="s">
        <v>568</v>
      </c>
      <c r="S330" s="79" t="s">
        <v>606</v>
      </c>
      <c r="T330" s="79"/>
      <c r="U330" s="83" t="s">
        <v>662</v>
      </c>
      <c r="V330" s="83" t="s">
        <v>662</v>
      </c>
      <c r="W330" s="81">
        <v>43750.87546296296</v>
      </c>
      <c r="X330" s="83" t="s">
        <v>882</v>
      </c>
      <c r="Y330" s="79"/>
      <c r="Z330" s="79"/>
      <c r="AA330" s="85" t="s">
        <v>1039</v>
      </c>
      <c r="AB330" s="79"/>
      <c r="AC330" s="79" t="b">
        <v>0</v>
      </c>
      <c r="AD330" s="79">
        <v>2</v>
      </c>
      <c r="AE330" s="85" t="s">
        <v>1091</v>
      </c>
      <c r="AF330" s="79" t="b">
        <v>0</v>
      </c>
      <c r="AG330" s="79" t="s">
        <v>1106</v>
      </c>
      <c r="AH330" s="79"/>
      <c r="AI330" s="85" t="s">
        <v>1091</v>
      </c>
      <c r="AJ330" s="79" t="b">
        <v>0</v>
      </c>
      <c r="AK330" s="79">
        <v>2</v>
      </c>
      <c r="AL330" s="85" t="s">
        <v>1091</v>
      </c>
      <c r="AM330" s="79" t="s">
        <v>1126</v>
      </c>
      <c r="AN330" s="79" t="b">
        <v>0</v>
      </c>
      <c r="AO330" s="85" t="s">
        <v>1039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304</v>
      </c>
      <c r="B331" s="64" t="s">
        <v>404</v>
      </c>
      <c r="C331" s="65" t="s">
        <v>3648</v>
      </c>
      <c r="D331" s="66">
        <v>3</v>
      </c>
      <c r="E331" s="67" t="s">
        <v>132</v>
      </c>
      <c r="F331" s="68">
        <v>35</v>
      </c>
      <c r="G331" s="65"/>
      <c r="H331" s="69"/>
      <c r="I331" s="70"/>
      <c r="J331" s="70"/>
      <c r="K331" s="34" t="s">
        <v>65</v>
      </c>
      <c r="L331" s="77">
        <v>331</v>
      </c>
      <c r="M331" s="77"/>
      <c r="N331" s="72"/>
      <c r="O331" s="79" t="s">
        <v>427</v>
      </c>
      <c r="P331" s="81">
        <v>43750.98474537037</v>
      </c>
      <c r="Q331" s="79" t="s">
        <v>470</v>
      </c>
      <c r="R331" s="79"/>
      <c r="S331" s="79"/>
      <c r="T331" s="79"/>
      <c r="U331" s="79"/>
      <c r="V331" s="83" t="s">
        <v>756</v>
      </c>
      <c r="W331" s="81">
        <v>43750.98474537037</v>
      </c>
      <c r="X331" s="83" t="s">
        <v>881</v>
      </c>
      <c r="Y331" s="79"/>
      <c r="Z331" s="79"/>
      <c r="AA331" s="85" t="s">
        <v>1038</v>
      </c>
      <c r="AB331" s="79"/>
      <c r="AC331" s="79" t="b">
        <v>0</v>
      </c>
      <c r="AD331" s="79">
        <v>0</v>
      </c>
      <c r="AE331" s="85" t="s">
        <v>1091</v>
      </c>
      <c r="AF331" s="79" t="b">
        <v>0</v>
      </c>
      <c r="AG331" s="79" t="s">
        <v>1106</v>
      </c>
      <c r="AH331" s="79"/>
      <c r="AI331" s="85" t="s">
        <v>1091</v>
      </c>
      <c r="AJ331" s="79" t="b">
        <v>0</v>
      </c>
      <c r="AK331" s="79">
        <v>2</v>
      </c>
      <c r="AL331" s="85" t="s">
        <v>1039</v>
      </c>
      <c r="AM331" s="79" t="s">
        <v>1127</v>
      </c>
      <c r="AN331" s="79" t="b">
        <v>0</v>
      </c>
      <c r="AO331" s="85" t="s">
        <v>1039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304</v>
      </c>
      <c r="B332" s="64" t="s">
        <v>300</v>
      </c>
      <c r="C332" s="65" t="s">
        <v>3648</v>
      </c>
      <c r="D332" s="66">
        <v>3</v>
      </c>
      <c r="E332" s="67" t="s">
        <v>132</v>
      </c>
      <c r="F332" s="68">
        <v>35</v>
      </c>
      <c r="G332" s="65"/>
      <c r="H332" s="69"/>
      <c r="I332" s="70"/>
      <c r="J332" s="70"/>
      <c r="K332" s="34" t="s">
        <v>66</v>
      </c>
      <c r="L332" s="77">
        <v>332</v>
      </c>
      <c r="M332" s="77"/>
      <c r="N332" s="72"/>
      <c r="O332" s="79" t="s">
        <v>427</v>
      </c>
      <c r="P332" s="81">
        <v>43750.98474537037</v>
      </c>
      <c r="Q332" s="79" t="s">
        <v>470</v>
      </c>
      <c r="R332" s="79"/>
      <c r="S332" s="79"/>
      <c r="T332" s="79"/>
      <c r="U332" s="79"/>
      <c r="V332" s="83" t="s">
        <v>756</v>
      </c>
      <c r="W332" s="81">
        <v>43750.98474537037</v>
      </c>
      <c r="X332" s="83" t="s">
        <v>881</v>
      </c>
      <c r="Y332" s="79"/>
      <c r="Z332" s="79"/>
      <c r="AA332" s="85" t="s">
        <v>1038</v>
      </c>
      <c r="AB332" s="79"/>
      <c r="AC332" s="79" t="b">
        <v>0</v>
      </c>
      <c r="AD332" s="79">
        <v>0</v>
      </c>
      <c r="AE332" s="85" t="s">
        <v>1091</v>
      </c>
      <c r="AF332" s="79" t="b">
        <v>0</v>
      </c>
      <c r="AG332" s="79" t="s">
        <v>1106</v>
      </c>
      <c r="AH332" s="79"/>
      <c r="AI332" s="85" t="s">
        <v>1091</v>
      </c>
      <c r="AJ332" s="79" t="b">
        <v>0</v>
      </c>
      <c r="AK332" s="79">
        <v>2</v>
      </c>
      <c r="AL332" s="85" t="s">
        <v>1039</v>
      </c>
      <c r="AM332" s="79" t="s">
        <v>1127</v>
      </c>
      <c r="AN332" s="79" t="b">
        <v>0</v>
      </c>
      <c r="AO332" s="85" t="s">
        <v>1039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20</v>
      </c>
      <c r="BK332" s="49">
        <v>100</v>
      </c>
      <c r="BL332" s="48">
        <v>20</v>
      </c>
    </row>
    <row r="333" spans="1:64" ht="15">
      <c r="A333" s="64" t="s">
        <v>300</v>
      </c>
      <c r="B333" s="64" t="s">
        <v>304</v>
      </c>
      <c r="C333" s="65" t="s">
        <v>3648</v>
      </c>
      <c r="D333" s="66">
        <v>3</v>
      </c>
      <c r="E333" s="67" t="s">
        <v>132</v>
      </c>
      <c r="F333" s="68">
        <v>35</v>
      </c>
      <c r="G333" s="65"/>
      <c r="H333" s="69"/>
      <c r="I333" s="70"/>
      <c r="J333" s="70"/>
      <c r="K333" s="34" t="s">
        <v>66</v>
      </c>
      <c r="L333" s="77">
        <v>333</v>
      </c>
      <c r="M333" s="77"/>
      <c r="N333" s="72"/>
      <c r="O333" s="79" t="s">
        <v>427</v>
      </c>
      <c r="P333" s="81">
        <v>43750.87546296296</v>
      </c>
      <c r="Q333" s="79" t="s">
        <v>506</v>
      </c>
      <c r="R333" s="83" t="s">
        <v>568</v>
      </c>
      <c r="S333" s="79" t="s">
        <v>606</v>
      </c>
      <c r="T333" s="79"/>
      <c r="U333" s="83" t="s">
        <v>662</v>
      </c>
      <c r="V333" s="83" t="s">
        <v>662</v>
      </c>
      <c r="W333" s="81">
        <v>43750.87546296296</v>
      </c>
      <c r="X333" s="83" t="s">
        <v>882</v>
      </c>
      <c r="Y333" s="79"/>
      <c r="Z333" s="79"/>
      <c r="AA333" s="85" t="s">
        <v>1039</v>
      </c>
      <c r="AB333" s="79"/>
      <c r="AC333" s="79" t="b">
        <v>0</v>
      </c>
      <c r="AD333" s="79">
        <v>2</v>
      </c>
      <c r="AE333" s="85" t="s">
        <v>1091</v>
      </c>
      <c r="AF333" s="79" t="b">
        <v>0</v>
      </c>
      <c r="AG333" s="79" t="s">
        <v>1106</v>
      </c>
      <c r="AH333" s="79"/>
      <c r="AI333" s="85" t="s">
        <v>1091</v>
      </c>
      <c r="AJ333" s="79" t="b">
        <v>0</v>
      </c>
      <c r="AK333" s="79">
        <v>2</v>
      </c>
      <c r="AL333" s="85" t="s">
        <v>1091</v>
      </c>
      <c r="AM333" s="79" t="s">
        <v>1126</v>
      </c>
      <c r="AN333" s="79" t="b">
        <v>0</v>
      </c>
      <c r="AO333" s="85" t="s">
        <v>1039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24</v>
      </c>
      <c r="BK333" s="49">
        <v>100</v>
      </c>
      <c r="BL333" s="48">
        <v>24</v>
      </c>
    </row>
    <row r="334" spans="1:64" ht="15">
      <c r="A334" s="64" t="s">
        <v>300</v>
      </c>
      <c r="B334" s="64" t="s">
        <v>404</v>
      </c>
      <c r="C334" s="65" t="s">
        <v>3649</v>
      </c>
      <c r="D334" s="66">
        <v>6.5</v>
      </c>
      <c r="E334" s="67" t="s">
        <v>136</v>
      </c>
      <c r="F334" s="68">
        <v>23.5</v>
      </c>
      <c r="G334" s="65"/>
      <c r="H334" s="69"/>
      <c r="I334" s="70"/>
      <c r="J334" s="70"/>
      <c r="K334" s="34" t="s">
        <v>65</v>
      </c>
      <c r="L334" s="77">
        <v>334</v>
      </c>
      <c r="M334" s="77"/>
      <c r="N334" s="72"/>
      <c r="O334" s="79" t="s">
        <v>427</v>
      </c>
      <c r="P334" s="81">
        <v>43750.87546296296</v>
      </c>
      <c r="Q334" s="79" t="s">
        <v>506</v>
      </c>
      <c r="R334" s="83" t="s">
        <v>568</v>
      </c>
      <c r="S334" s="79" t="s">
        <v>606</v>
      </c>
      <c r="T334" s="79"/>
      <c r="U334" s="83" t="s">
        <v>662</v>
      </c>
      <c r="V334" s="83" t="s">
        <v>662</v>
      </c>
      <c r="W334" s="81">
        <v>43750.87546296296</v>
      </c>
      <c r="X334" s="83" t="s">
        <v>882</v>
      </c>
      <c r="Y334" s="79"/>
      <c r="Z334" s="79"/>
      <c r="AA334" s="85" t="s">
        <v>1039</v>
      </c>
      <c r="AB334" s="79"/>
      <c r="AC334" s="79" t="b">
        <v>0</v>
      </c>
      <c r="AD334" s="79">
        <v>2</v>
      </c>
      <c r="AE334" s="85" t="s">
        <v>1091</v>
      </c>
      <c r="AF334" s="79" t="b">
        <v>0</v>
      </c>
      <c r="AG334" s="79" t="s">
        <v>1106</v>
      </c>
      <c r="AH334" s="79"/>
      <c r="AI334" s="85" t="s">
        <v>1091</v>
      </c>
      <c r="AJ334" s="79" t="b">
        <v>0</v>
      </c>
      <c r="AK334" s="79">
        <v>2</v>
      </c>
      <c r="AL334" s="85" t="s">
        <v>1091</v>
      </c>
      <c r="AM334" s="79" t="s">
        <v>1126</v>
      </c>
      <c r="AN334" s="79" t="b">
        <v>0</v>
      </c>
      <c r="AO334" s="85" t="s">
        <v>1039</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300</v>
      </c>
      <c r="B335" s="64" t="s">
        <v>404</v>
      </c>
      <c r="C335" s="65" t="s">
        <v>3649</v>
      </c>
      <c r="D335" s="66">
        <v>6.5</v>
      </c>
      <c r="E335" s="67" t="s">
        <v>136</v>
      </c>
      <c r="F335" s="68">
        <v>23.5</v>
      </c>
      <c r="G335" s="65"/>
      <c r="H335" s="69"/>
      <c r="I335" s="70"/>
      <c r="J335" s="70"/>
      <c r="K335" s="34" t="s">
        <v>65</v>
      </c>
      <c r="L335" s="77">
        <v>335</v>
      </c>
      <c r="M335" s="77"/>
      <c r="N335" s="72"/>
      <c r="O335" s="79" t="s">
        <v>427</v>
      </c>
      <c r="P335" s="81">
        <v>43751.875081018516</v>
      </c>
      <c r="Q335" s="79" t="s">
        <v>507</v>
      </c>
      <c r="R335" s="83" t="s">
        <v>568</v>
      </c>
      <c r="S335" s="79" t="s">
        <v>606</v>
      </c>
      <c r="T335" s="79"/>
      <c r="U335" s="83" t="s">
        <v>663</v>
      </c>
      <c r="V335" s="83" t="s">
        <v>663</v>
      </c>
      <c r="W335" s="81">
        <v>43751.875081018516</v>
      </c>
      <c r="X335" s="83" t="s">
        <v>883</v>
      </c>
      <c r="Y335" s="79"/>
      <c r="Z335" s="79"/>
      <c r="AA335" s="85" t="s">
        <v>1040</v>
      </c>
      <c r="AB335" s="79"/>
      <c r="AC335" s="79" t="b">
        <v>0</v>
      </c>
      <c r="AD335" s="79">
        <v>0</v>
      </c>
      <c r="AE335" s="85" t="s">
        <v>1091</v>
      </c>
      <c r="AF335" s="79" t="b">
        <v>0</v>
      </c>
      <c r="AG335" s="79" t="s">
        <v>1106</v>
      </c>
      <c r="AH335" s="79"/>
      <c r="AI335" s="85" t="s">
        <v>1091</v>
      </c>
      <c r="AJ335" s="79" t="b">
        <v>0</v>
      </c>
      <c r="AK335" s="79">
        <v>0</v>
      </c>
      <c r="AL335" s="85" t="s">
        <v>1091</v>
      </c>
      <c r="AM335" s="79" t="s">
        <v>1126</v>
      </c>
      <c r="AN335" s="79" t="b">
        <v>0</v>
      </c>
      <c r="AO335" s="85" t="s">
        <v>1040</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v>1</v>
      </c>
      <c r="BE335" s="49">
        <v>4.166666666666667</v>
      </c>
      <c r="BF335" s="48">
        <v>0</v>
      </c>
      <c r="BG335" s="49">
        <v>0</v>
      </c>
      <c r="BH335" s="48">
        <v>0</v>
      </c>
      <c r="BI335" s="49">
        <v>0</v>
      </c>
      <c r="BJ335" s="48">
        <v>23</v>
      </c>
      <c r="BK335" s="49">
        <v>95.83333333333333</v>
      </c>
      <c r="BL335" s="48">
        <v>24</v>
      </c>
    </row>
    <row r="336" spans="1:64" ht="15">
      <c r="A336" s="64" t="s">
        <v>305</v>
      </c>
      <c r="B336" s="64" t="s">
        <v>308</v>
      </c>
      <c r="C336" s="65" t="s">
        <v>3648</v>
      </c>
      <c r="D336" s="66">
        <v>3</v>
      </c>
      <c r="E336" s="67" t="s">
        <v>132</v>
      </c>
      <c r="F336" s="68">
        <v>35</v>
      </c>
      <c r="G336" s="65"/>
      <c r="H336" s="69"/>
      <c r="I336" s="70"/>
      <c r="J336" s="70"/>
      <c r="K336" s="34" t="s">
        <v>65</v>
      </c>
      <c r="L336" s="77">
        <v>336</v>
      </c>
      <c r="M336" s="77"/>
      <c r="N336" s="72"/>
      <c r="O336" s="79" t="s">
        <v>427</v>
      </c>
      <c r="P336" s="81">
        <v>43752.8993287037</v>
      </c>
      <c r="Q336" s="79" t="s">
        <v>508</v>
      </c>
      <c r="R336" s="83" t="s">
        <v>569</v>
      </c>
      <c r="S336" s="79" t="s">
        <v>589</v>
      </c>
      <c r="T336" s="79" t="s">
        <v>628</v>
      </c>
      <c r="U336" s="79"/>
      <c r="V336" s="83" t="s">
        <v>757</v>
      </c>
      <c r="W336" s="81">
        <v>43752.8993287037</v>
      </c>
      <c r="X336" s="83" t="s">
        <v>884</v>
      </c>
      <c r="Y336" s="79"/>
      <c r="Z336" s="79"/>
      <c r="AA336" s="85" t="s">
        <v>1041</v>
      </c>
      <c r="AB336" s="79"/>
      <c r="AC336" s="79" t="b">
        <v>0</v>
      </c>
      <c r="AD336" s="79">
        <v>7</v>
      </c>
      <c r="AE336" s="85" t="s">
        <v>1091</v>
      </c>
      <c r="AF336" s="79" t="b">
        <v>0</v>
      </c>
      <c r="AG336" s="79" t="s">
        <v>1106</v>
      </c>
      <c r="AH336" s="79"/>
      <c r="AI336" s="85" t="s">
        <v>1091</v>
      </c>
      <c r="AJ336" s="79" t="b">
        <v>0</v>
      </c>
      <c r="AK336" s="79">
        <v>6</v>
      </c>
      <c r="AL336" s="85" t="s">
        <v>1091</v>
      </c>
      <c r="AM336" s="79" t="s">
        <v>1120</v>
      </c>
      <c r="AN336" s="79" t="b">
        <v>0</v>
      </c>
      <c r="AO336" s="85" t="s">
        <v>1041</v>
      </c>
      <c r="AP336" s="79" t="s">
        <v>1129</v>
      </c>
      <c r="AQ336" s="79">
        <v>0</v>
      </c>
      <c r="AR336" s="79">
        <v>0</v>
      </c>
      <c r="AS336" s="79"/>
      <c r="AT336" s="79"/>
      <c r="AU336" s="79"/>
      <c r="AV336" s="79"/>
      <c r="AW336" s="79"/>
      <c r="AX336" s="79"/>
      <c r="AY336" s="79"/>
      <c r="AZ336" s="79"/>
      <c r="BA336">
        <v>1</v>
      </c>
      <c r="BB336" s="78" t="str">
        <f>REPLACE(INDEX(GroupVertices[Group],MATCH(Edges[[#This Row],[Vertex 1]],GroupVertices[Vertex],0)),1,1,"")</f>
        <v>4</v>
      </c>
      <c r="BC336" s="78" t="str">
        <f>REPLACE(INDEX(GroupVertices[Group],MATCH(Edges[[#This Row],[Vertex 2]],GroupVertices[Vertex],0)),1,1,"")</f>
        <v>4</v>
      </c>
      <c r="BD336" s="48">
        <v>2</v>
      </c>
      <c r="BE336" s="49">
        <v>4.081632653061225</v>
      </c>
      <c r="BF336" s="48">
        <v>0</v>
      </c>
      <c r="BG336" s="49">
        <v>0</v>
      </c>
      <c r="BH336" s="48">
        <v>0</v>
      </c>
      <c r="BI336" s="49">
        <v>0</v>
      </c>
      <c r="BJ336" s="48">
        <v>47</v>
      </c>
      <c r="BK336" s="49">
        <v>95.91836734693878</v>
      </c>
      <c r="BL336" s="48">
        <v>49</v>
      </c>
    </row>
    <row r="337" spans="1:64" ht="15">
      <c r="A337" s="64" t="s">
        <v>300</v>
      </c>
      <c r="B337" s="64" t="s">
        <v>305</v>
      </c>
      <c r="C337" s="65" t="s">
        <v>3648</v>
      </c>
      <c r="D337" s="66">
        <v>3</v>
      </c>
      <c r="E337" s="67" t="s">
        <v>132</v>
      </c>
      <c r="F337" s="68">
        <v>35</v>
      </c>
      <c r="G337" s="65"/>
      <c r="H337" s="69"/>
      <c r="I337" s="70"/>
      <c r="J337" s="70"/>
      <c r="K337" s="34" t="s">
        <v>65</v>
      </c>
      <c r="L337" s="77">
        <v>337</v>
      </c>
      <c r="M337" s="77"/>
      <c r="N337" s="72"/>
      <c r="O337" s="79" t="s">
        <v>427</v>
      </c>
      <c r="P337" s="81">
        <v>43753.64350694444</v>
      </c>
      <c r="Q337" s="79" t="s">
        <v>509</v>
      </c>
      <c r="R337" s="79"/>
      <c r="S337" s="79"/>
      <c r="T337" s="79"/>
      <c r="U337" s="79"/>
      <c r="V337" s="83" t="s">
        <v>754</v>
      </c>
      <c r="W337" s="81">
        <v>43753.64350694444</v>
      </c>
      <c r="X337" s="83" t="s">
        <v>885</v>
      </c>
      <c r="Y337" s="79"/>
      <c r="Z337" s="79"/>
      <c r="AA337" s="85" t="s">
        <v>1042</v>
      </c>
      <c r="AB337" s="79"/>
      <c r="AC337" s="79" t="b">
        <v>0</v>
      </c>
      <c r="AD337" s="79">
        <v>0</v>
      </c>
      <c r="AE337" s="85" t="s">
        <v>1091</v>
      </c>
      <c r="AF337" s="79" t="b">
        <v>0</v>
      </c>
      <c r="AG337" s="79" t="s">
        <v>1106</v>
      </c>
      <c r="AH337" s="79"/>
      <c r="AI337" s="85" t="s">
        <v>1091</v>
      </c>
      <c r="AJ337" s="79" t="b">
        <v>0</v>
      </c>
      <c r="AK337" s="79">
        <v>6</v>
      </c>
      <c r="AL337" s="85" t="s">
        <v>1041</v>
      </c>
      <c r="AM337" s="79" t="s">
        <v>1113</v>
      </c>
      <c r="AN337" s="79" t="b">
        <v>0</v>
      </c>
      <c r="AO337" s="85" t="s">
        <v>1041</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4</v>
      </c>
      <c r="BD337" s="48">
        <v>1</v>
      </c>
      <c r="BE337" s="49">
        <v>3.7037037037037037</v>
      </c>
      <c r="BF337" s="48">
        <v>0</v>
      </c>
      <c r="BG337" s="49">
        <v>0</v>
      </c>
      <c r="BH337" s="48">
        <v>0</v>
      </c>
      <c r="BI337" s="49">
        <v>0</v>
      </c>
      <c r="BJ337" s="48">
        <v>26</v>
      </c>
      <c r="BK337" s="49">
        <v>96.29629629629629</v>
      </c>
      <c r="BL337" s="48">
        <v>27</v>
      </c>
    </row>
    <row r="338" spans="1:64" ht="15">
      <c r="A338" s="64" t="s">
        <v>306</v>
      </c>
      <c r="B338" s="64" t="s">
        <v>300</v>
      </c>
      <c r="C338" s="65" t="s">
        <v>3649</v>
      </c>
      <c r="D338" s="66">
        <v>6.5</v>
      </c>
      <c r="E338" s="67" t="s">
        <v>136</v>
      </c>
      <c r="F338" s="68">
        <v>23.5</v>
      </c>
      <c r="G338" s="65"/>
      <c r="H338" s="69"/>
      <c r="I338" s="70"/>
      <c r="J338" s="70"/>
      <c r="K338" s="34" t="s">
        <v>66</v>
      </c>
      <c r="L338" s="77">
        <v>338</v>
      </c>
      <c r="M338" s="77"/>
      <c r="N338" s="72"/>
      <c r="O338" s="79" t="s">
        <v>427</v>
      </c>
      <c r="P338" s="81">
        <v>43744.871087962965</v>
      </c>
      <c r="Q338" s="79" t="s">
        <v>510</v>
      </c>
      <c r="R338" s="83" t="s">
        <v>570</v>
      </c>
      <c r="S338" s="79" t="s">
        <v>606</v>
      </c>
      <c r="T338" s="79" t="s">
        <v>618</v>
      </c>
      <c r="U338" s="79"/>
      <c r="V338" s="83" t="s">
        <v>758</v>
      </c>
      <c r="W338" s="81">
        <v>43744.871087962965</v>
      </c>
      <c r="X338" s="83" t="s">
        <v>886</v>
      </c>
      <c r="Y338" s="79"/>
      <c r="Z338" s="79"/>
      <c r="AA338" s="85" t="s">
        <v>1043</v>
      </c>
      <c r="AB338" s="79"/>
      <c r="AC338" s="79" t="b">
        <v>0</v>
      </c>
      <c r="AD338" s="79">
        <v>1</v>
      </c>
      <c r="AE338" s="85" t="s">
        <v>1091</v>
      </c>
      <c r="AF338" s="79" t="b">
        <v>0</v>
      </c>
      <c r="AG338" s="79" t="s">
        <v>1106</v>
      </c>
      <c r="AH338" s="79"/>
      <c r="AI338" s="85" t="s">
        <v>1091</v>
      </c>
      <c r="AJ338" s="79" t="b">
        <v>0</v>
      </c>
      <c r="AK338" s="79">
        <v>0</v>
      </c>
      <c r="AL338" s="85" t="s">
        <v>1091</v>
      </c>
      <c r="AM338" s="79" t="s">
        <v>1115</v>
      </c>
      <c r="AN338" s="79" t="b">
        <v>0</v>
      </c>
      <c r="AO338" s="85" t="s">
        <v>1043</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6</v>
      </c>
      <c r="BC338" s="78" t="str">
        <f>REPLACE(INDEX(GroupVertices[Group],MATCH(Edges[[#This Row],[Vertex 2]],GroupVertices[Vertex],0)),1,1,"")</f>
        <v>2</v>
      </c>
      <c r="BD338" s="48">
        <v>2</v>
      </c>
      <c r="BE338" s="49">
        <v>8.333333333333334</v>
      </c>
      <c r="BF338" s="48">
        <v>0</v>
      </c>
      <c r="BG338" s="49">
        <v>0</v>
      </c>
      <c r="BH338" s="48">
        <v>0</v>
      </c>
      <c r="BI338" s="49">
        <v>0</v>
      </c>
      <c r="BJ338" s="48">
        <v>22</v>
      </c>
      <c r="BK338" s="49">
        <v>91.66666666666667</v>
      </c>
      <c r="BL338" s="48">
        <v>24</v>
      </c>
    </row>
    <row r="339" spans="1:64" ht="15">
      <c r="A339" s="64" t="s">
        <v>306</v>
      </c>
      <c r="B339" s="64" t="s">
        <v>300</v>
      </c>
      <c r="C339" s="65" t="s">
        <v>3649</v>
      </c>
      <c r="D339" s="66">
        <v>6.5</v>
      </c>
      <c r="E339" s="67" t="s">
        <v>136</v>
      </c>
      <c r="F339" s="68">
        <v>23.5</v>
      </c>
      <c r="G339" s="65"/>
      <c r="H339" s="69"/>
      <c r="I339" s="70"/>
      <c r="J339" s="70"/>
      <c r="K339" s="34" t="s">
        <v>66</v>
      </c>
      <c r="L339" s="77">
        <v>339</v>
      </c>
      <c r="M339" s="77"/>
      <c r="N339" s="72"/>
      <c r="O339" s="79" t="s">
        <v>427</v>
      </c>
      <c r="P339" s="81">
        <v>43748.81135416667</v>
      </c>
      <c r="Q339" s="79" t="s">
        <v>511</v>
      </c>
      <c r="R339" s="83" t="s">
        <v>570</v>
      </c>
      <c r="S339" s="79" t="s">
        <v>606</v>
      </c>
      <c r="T339" s="79"/>
      <c r="U339" s="79"/>
      <c r="V339" s="83" t="s">
        <v>758</v>
      </c>
      <c r="W339" s="81">
        <v>43748.81135416667</v>
      </c>
      <c r="X339" s="83" t="s">
        <v>887</v>
      </c>
      <c r="Y339" s="79"/>
      <c r="Z339" s="79"/>
      <c r="AA339" s="85" t="s">
        <v>1044</v>
      </c>
      <c r="AB339" s="79"/>
      <c r="AC339" s="79" t="b">
        <v>0</v>
      </c>
      <c r="AD339" s="79">
        <v>0</v>
      </c>
      <c r="AE339" s="85" t="s">
        <v>1091</v>
      </c>
      <c r="AF339" s="79" t="b">
        <v>0</v>
      </c>
      <c r="AG339" s="79" t="s">
        <v>1106</v>
      </c>
      <c r="AH339" s="79"/>
      <c r="AI339" s="85" t="s">
        <v>1091</v>
      </c>
      <c r="AJ339" s="79" t="b">
        <v>0</v>
      </c>
      <c r="AK339" s="79">
        <v>0</v>
      </c>
      <c r="AL339" s="85" t="s">
        <v>1091</v>
      </c>
      <c r="AM339" s="79" t="s">
        <v>1115</v>
      </c>
      <c r="AN339" s="79" t="b">
        <v>0</v>
      </c>
      <c r="AO339" s="85" t="s">
        <v>1044</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6</v>
      </c>
      <c r="BC339" s="78" t="str">
        <f>REPLACE(INDEX(GroupVertices[Group],MATCH(Edges[[#This Row],[Vertex 2]],GroupVertices[Vertex],0)),1,1,"")</f>
        <v>2</v>
      </c>
      <c r="BD339" s="48">
        <v>0</v>
      </c>
      <c r="BE339" s="49">
        <v>0</v>
      </c>
      <c r="BF339" s="48">
        <v>0</v>
      </c>
      <c r="BG339" s="49">
        <v>0</v>
      </c>
      <c r="BH339" s="48">
        <v>0</v>
      </c>
      <c r="BI339" s="49">
        <v>0</v>
      </c>
      <c r="BJ339" s="48">
        <v>30</v>
      </c>
      <c r="BK339" s="49">
        <v>100</v>
      </c>
      <c r="BL339" s="48">
        <v>30</v>
      </c>
    </row>
    <row r="340" spans="1:64" ht="15">
      <c r="A340" s="64" t="s">
        <v>293</v>
      </c>
      <c r="B340" s="64" t="s">
        <v>306</v>
      </c>
      <c r="C340" s="65" t="s">
        <v>3649</v>
      </c>
      <c r="D340" s="66">
        <v>6.5</v>
      </c>
      <c r="E340" s="67" t="s">
        <v>136</v>
      </c>
      <c r="F340" s="68">
        <v>23.5</v>
      </c>
      <c r="G340" s="65"/>
      <c r="H340" s="69"/>
      <c r="I340" s="70"/>
      <c r="J340" s="70"/>
      <c r="K340" s="34" t="s">
        <v>65</v>
      </c>
      <c r="L340" s="77">
        <v>340</v>
      </c>
      <c r="M340" s="77"/>
      <c r="N340" s="72"/>
      <c r="O340" s="79" t="s">
        <v>427</v>
      </c>
      <c r="P340" s="81">
        <v>43753.66320601852</v>
      </c>
      <c r="Q340" s="79" t="s">
        <v>492</v>
      </c>
      <c r="R340" s="83" t="s">
        <v>562</v>
      </c>
      <c r="S340" s="79" t="s">
        <v>602</v>
      </c>
      <c r="T340" s="79" t="s">
        <v>618</v>
      </c>
      <c r="U340" s="79"/>
      <c r="V340" s="83" t="s">
        <v>745</v>
      </c>
      <c r="W340" s="81">
        <v>43753.66320601852</v>
      </c>
      <c r="X340" s="83" t="s">
        <v>859</v>
      </c>
      <c r="Y340" s="79"/>
      <c r="Z340" s="79"/>
      <c r="AA340" s="85" t="s">
        <v>1016</v>
      </c>
      <c r="AB340" s="79"/>
      <c r="AC340" s="79" t="b">
        <v>0</v>
      </c>
      <c r="AD340" s="79">
        <v>2</v>
      </c>
      <c r="AE340" s="85" t="s">
        <v>1091</v>
      </c>
      <c r="AF340" s="79" t="b">
        <v>0</v>
      </c>
      <c r="AG340" s="79" t="s">
        <v>1106</v>
      </c>
      <c r="AH340" s="79"/>
      <c r="AI340" s="85" t="s">
        <v>1091</v>
      </c>
      <c r="AJ340" s="79" t="b">
        <v>0</v>
      </c>
      <c r="AK340" s="79">
        <v>2</v>
      </c>
      <c r="AL340" s="85" t="s">
        <v>1091</v>
      </c>
      <c r="AM340" s="79" t="s">
        <v>1113</v>
      </c>
      <c r="AN340" s="79" t="b">
        <v>0</v>
      </c>
      <c r="AO340" s="85" t="s">
        <v>1016</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6</v>
      </c>
      <c r="BC340" s="78" t="str">
        <f>REPLACE(INDEX(GroupVertices[Group],MATCH(Edges[[#This Row],[Vertex 2]],GroupVertices[Vertex],0)),1,1,"")</f>
        <v>6</v>
      </c>
      <c r="BD340" s="48"/>
      <c r="BE340" s="49"/>
      <c r="BF340" s="48"/>
      <c r="BG340" s="49"/>
      <c r="BH340" s="48"/>
      <c r="BI340" s="49"/>
      <c r="BJ340" s="48"/>
      <c r="BK340" s="49"/>
      <c r="BL340" s="48"/>
    </row>
    <row r="341" spans="1:64" ht="15">
      <c r="A341" s="64" t="s">
        <v>293</v>
      </c>
      <c r="B341" s="64" t="s">
        <v>306</v>
      </c>
      <c r="C341" s="65" t="s">
        <v>3649</v>
      </c>
      <c r="D341" s="66">
        <v>6.5</v>
      </c>
      <c r="E341" s="67" t="s">
        <v>136</v>
      </c>
      <c r="F341" s="68">
        <v>23.5</v>
      </c>
      <c r="G341" s="65"/>
      <c r="H341" s="69"/>
      <c r="I341" s="70"/>
      <c r="J341" s="70"/>
      <c r="K341" s="34" t="s">
        <v>65</v>
      </c>
      <c r="L341" s="77">
        <v>341</v>
      </c>
      <c r="M341" s="77"/>
      <c r="N341" s="72"/>
      <c r="O341" s="79" t="s">
        <v>427</v>
      </c>
      <c r="P341" s="81">
        <v>43755.666597222225</v>
      </c>
      <c r="Q341" s="79" t="s">
        <v>493</v>
      </c>
      <c r="R341" s="79"/>
      <c r="S341" s="79"/>
      <c r="T341" s="79"/>
      <c r="U341" s="79"/>
      <c r="V341" s="83" t="s">
        <v>745</v>
      </c>
      <c r="W341" s="81">
        <v>43755.666597222225</v>
      </c>
      <c r="X341" s="83" t="s">
        <v>860</v>
      </c>
      <c r="Y341" s="79"/>
      <c r="Z341" s="79"/>
      <c r="AA341" s="85" t="s">
        <v>1017</v>
      </c>
      <c r="AB341" s="85" t="s">
        <v>1015</v>
      </c>
      <c r="AC341" s="79" t="b">
        <v>0</v>
      </c>
      <c r="AD341" s="79">
        <v>1</v>
      </c>
      <c r="AE341" s="85" t="s">
        <v>1102</v>
      </c>
      <c r="AF341" s="79" t="b">
        <v>0</v>
      </c>
      <c r="AG341" s="79" t="s">
        <v>1106</v>
      </c>
      <c r="AH341" s="79"/>
      <c r="AI341" s="85" t="s">
        <v>1091</v>
      </c>
      <c r="AJ341" s="79" t="b">
        <v>0</v>
      </c>
      <c r="AK341" s="79">
        <v>0</v>
      </c>
      <c r="AL341" s="85" t="s">
        <v>1091</v>
      </c>
      <c r="AM341" s="79" t="s">
        <v>1112</v>
      </c>
      <c r="AN341" s="79" t="b">
        <v>0</v>
      </c>
      <c r="AO341" s="85" t="s">
        <v>1015</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6</v>
      </c>
      <c r="BC341" s="78" t="str">
        <f>REPLACE(INDEX(GroupVertices[Group],MATCH(Edges[[#This Row],[Vertex 2]],GroupVertices[Vertex],0)),1,1,"")</f>
        <v>6</v>
      </c>
      <c r="BD341" s="48"/>
      <c r="BE341" s="49"/>
      <c r="BF341" s="48"/>
      <c r="BG341" s="49"/>
      <c r="BH341" s="48"/>
      <c r="BI341" s="49"/>
      <c r="BJ341" s="48"/>
      <c r="BK341" s="49"/>
      <c r="BL341" s="48"/>
    </row>
    <row r="342" spans="1:64" ht="15">
      <c r="A342" s="64" t="s">
        <v>300</v>
      </c>
      <c r="B342" s="64" t="s">
        <v>306</v>
      </c>
      <c r="C342" s="65" t="s">
        <v>3648</v>
      </c>
      <c r="D342" s="66">
        <v>3</v>
      </c>
      <c r="E342" s="67" t="s">
        <v>132</v>
      </c>
      <c r="F342" s="68">
        <v>35</v>
      </c>
      <c r="G342" s="65"/>
      <c r="H342" s="69"/>
      <c r="I342" s="70"/>
      <c r="J342" s="70"/>
      <c r="K342" s="34" t="s">
        <v>66</v>
      </c>
      <c r="L342" s="77">
        <v>342</v>
      </c>
      <c r="M342" s="77"/>
      <c r="N342" s="72"/>
      <c r="O342" s="79" t="s">
        <v>427</v>
      </c>
      <c r="P342" s="81">
        <v>43753.769733796296</v>
      </c>
      <c r="Q342" s="79" t="s">
        <v>482</v>
      </c>
      <c r="R342" s="79"/>
      <c r="S342" s="79"/>
      <c r="T342" s="79" t="s">
        <v>618</v>
      </c>
      <c r="U342" s="79"/>
      <c r="V342" s="83" t="s">
        <v>754</v>
      </c>
      <c r="W342" s="81">
        <v>43753.769733796296</v>
      </c>
      <c r="X342" s="83" t="s">
        <v>888</v>
      </c>
      <c r="Y342" s="79"/>
      <c r="Z342" s="79"/>
      <c r="AA342" s="85" t="s">
        <v>1045</v>
      </c>
      <c r="AB342" s="79"/>
      <c r="AC342" s="79" t="b">
        <v>0</v>
      </c>
      <c r="AD342" s="79">
        <v>0</v>
      </c>
      <c r="AE342" s="85" t="s">
        <v>1091</v>
      </c>
      <c r="AF342" s="79" t="b">
        <v>0</v>
      </c>
      <c r="AG342" s="79" t="s">
        <v>1106</v>
      </c>
      <c r="AH342" s="79"/>
      <c r="AI342" s="85" t="s">
        <v>1091</v>
      </c>
      <c r="AJ342" s="79" t="b">
        <v>0</v>
      </c>
      <c r="AK342" s="79">
        <v>2</v>
      </c>
      <c r="AL342" s="85" t="s">
        <v>1016</v>
      </c>
      <c r="AM342" s="79" t="s">
        <v>1113</v>
      </c>
      <c r="AN342" s="79" t="b">
        <v>0</v>
      </c>
      <c r="AO342" s="85" t="s">
        <v>1016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6</v>
      </c>
      <c r="BD342" s="48"/>
      <c r="BE342" s="49"/>
      <c r="BF342" s="48"/>
      <c r="BG342" s="49"/>
      <c r="BH342" s="48"/>
      <c r="BI342" s="49"/>
      <c r="BJ342" s="48"/>
      <c r="BK342" s="49"/>
      <c r="BL342" s="48"/>
    </row>
    <row r="343" spans="1:64" ht="15">
      <c r="A343" s="64" t="s">
        <v>293</v>
      </c>
      <c r="B343" s="64" t="s">
        <v>300</v>
      </c>
      <c r="C343" s="65" t="s">
        <v>3649</v>
      </c>
      <c r="D343" s="66">
        <v>6.5</v>
      </c>
      <c r="E343" s="67" t="s">
        <v>136</v>
      </c>
      <c r="F343" s="68">
        <v>23.5</v>
      </c>
      <c r="G343" s="65"/>
      <c r="H343" s="69"/>
      <c r="I343" s="70"/>
      <c r="J343" s="70"/>
      <c r="K343" s="34" t="s">
        <v>66</v>
      </c>
      <c r="L343" s="77">
        <v>343</v>
      </c>
      <c r="M343" s="77"/>
      <c r="N343" s="72"/>
      <c r="O343" s="79" t="s">
        <v>427</v>
      </c>
      <c r="P343" s="81">
        <v>43753.66320601852</v>
      </c>
      <c r="Q343" s="79" t="s">
        <v>492</v>
      </c>
      <c r="R343" s="83" t="s">
        <v>562</v>
      </c>
      <c r="S343" s="79" t="s">
        <v>602</v>
      </c>
      <c r="T343" s="79" t="s">
        <v>618</v>
      </c>
      <c r="U343" s="79"/>
      <c r="V343" s="83" t="s">
        <v>745</v>
      </c>
      <c r="W343" s="81">
        <v>43753.66320601852</v>
      </c>
      <c r="X343" s="83" t="s">
        <v>859</v>
      </c>
      <c r="Y343" s="79"/>
      <c r="Z343" s="79"/>
      <c r="AA343" s="85" t="s">
        <v>1016</v>
      </c>
      <c r="AB343" s="79"/>
      <c r="AC343" s="79" t="b">
        <v>0</v>
      </c>
      <c r="AD343" s="79">
        <v>2</v>
      </c>
      <c r="AE343" s="85" t="s">
        <v>1091</v>
      </c>
      <c r="AF343" s="79" t="b">
        <v>0</v>
      </c>
      <c r="AG343" s="79" t="s">
        <v>1106</v>
      </c>
      <c r="AH343" s="79"/>
      <c r="AI343" s="85" t="s">
        <v>1091</v>
      </c>
      <c r="AJ343" s="79" t="b">
        <v>0</v>
      </c>
      <c r="AK343" s="79">
        <v>2</v>
      </c>
      <c r="AL343" s="85" t="s">
        <v>1091</v>
      </c>
      <c r="AM343" s="79" t="s">
        <v>1113</v>
      </c>
      <c r="AN343" s="79" t="b">
        <v>0</v>
      </c>
      <c r="AO343" s="85" t="s">
        <v>1016</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6</v>
      </c>
      <c r="BC343" s="78" t="str">
        <f>REPLACE(INDEX(GroupVertices[Group],MATCH(Edges[[#This Row],[Vertex 2]],GroupVertices[Vertex],0)),1,1,"")</f>
        <v>2</v>
      </c>
      <c r="BD343" s="48"/>
      <c r="BE343" s="49"/>
      <c r="BF343" s="48"/>
      <c r="BG343" s="49"/>
      <c r="BH343" s="48"/>
      <c r="BI343" s="49"/>
      <c r="BJ343" s="48"/>
      <c r="BK343" s="49"/>
      <c r="BL343" s="48"/>
    </row>
    <row r="344" spans="1:64" ht="15">
      <c r="A344" s="64" t="s">
        <v>293</v>
      </c>
      <c r="B344" s="64" t="s">
        <v>300</v>
      </c>
      <c r="C344" s="65" t="s">
        <v>3649</v>
      </c>
      <c r="D344" s="66">
        <v>6.5</v>
      </c>
      <c r="E344" s="67" t="s">
        <v>136</v>
      </c>
      <c r="F344" s="68">
        <v>23.5</v>
      </c>
      <c r="G344" s="65"/>
      <c r="H344" s="69"/>
      <c r="I344" s="70"/>
      <c r="J344" s="70"/>
      <c r="K344" s="34" t="s">
        <v>66</v>
      </c>
      <c r="L344" s="77">
        <v>344</v>
      </c>
      <c r="M344" s="77"/>
      <c r="N344" s="72"/>
      <c r="O344" s="79" t="s">
        <v>427</v>
      </c>
      <c r="P344" s="81">
        <v>43755.666597222225</v>
      </c>
      <c r="Q344" s="79" t="s">
        <v>493</v>
      </c>
      <c r="R344" s="79"/>
      <c r="S344" s="79"/>
      <c r="T344" s="79"/>
      <c r="U344" s="79"/>
      <c r="V344" s="83" t="s">
        <v>745</v>
      </c>
      <c r="W344" s="81">
        <v>43755.666597222225</v>
      </c>
      <c r="X344" s="83" t="s">
        <v>860</v>
      </c>
      <c r="Y344" s="79"/>
      <c r="Z344" s="79"/>
      <c r="AA344" s="85" t="s">
        <v>1017</v>
      </c>
      <c r="AB344" s="85" t="s">
        <v>1015</v>
      </c>
      <c r="AC344" s="79" t="b">
        <v>0</v>
      </c>
      <c r="AD344" s="79">
        <v>1</v>
      </c>
      <c r="AE344" s="85" t="s">
        <v>1102</v>
      </c>
      <c r="AF344" s="79" t="b">
        <v>0</v>
      </c>
      <c r="AG344" s="79" t="s">
        <v>1106</v>
      </c>
      <c r="AH344" s="79"/>
      <c r="AI344" s="85" t="s">
        <v>1091</v>
      </c>
      <c r="AJ344" s="79" t="b">
        <v>0</v>
      </c>
      <c r="AK344" s="79">
        <v>0</v>
      </c>
      <c r="AL344" s="85" t="s">
        <v>1091</v>
      </c>
      <c r="AM344" s="79" t="s">
        <v>1112</v>
      </c>
      <c r="AN344" s="79" t="b">
        <v>0</v>
      </c>
      <c r="AO344" s="85" t="s">
        <v>1015</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6</v>
      </c>
      <c r="BC344" s="78" t="str">
        <f>REPLACE(INDEX(GroupVertices[Group],MATCH(Edges[[#This Row],[Vertex 2]],GroupVertices[Vertex],0)),1,1,"")</f>
        <v>2</v>
      </c>
      <c r="BD344" s="48"/>
      <c r="BE344" s="49"/>
      <c r="BF344" s="48"/>
      <c r="BG344" s="49"/>
      <c r="BH344" s="48"/>
      <c r="BI344" s="49"/>
      <c r="BJ344" s="48"/>
      <c r="BK344" s="49"/>
      <c r="BL344" s="48"/>
    </row>
    <row r="345" spans="1:64" ht="15">
      <c r="A345" s="64" t="s">
        <v>300</v>
      </c>
      <c r="B345" s="64" t="s">
        <v>293</v>
      </c>
      <c r="C345" s="65" t="s">
        <v>3648</v>
      </c>
      <c r="D345" s="66">
        <v>3</v>
      </c>
      <c r="E345" s="67" t="s">
        <v>132</v>
      </c>
      <c r="F345" s="68">
        <v>35</v>
      </c>
      <c r="G345" s="65"/>
      <c r="H345" s="69"/>
      <c r="I345" s="70"/>
      <c r="J345" s="70"/>
      <c r="K345" s="34" t="s">
        <v>66</v>
      </c>
      <c r="L345" s="77">
        <v>345</v>
      </c>
      <c r="M345" s="77"/>
      <c r="N345" s="72"/>
      <c r="O345" s="79" t="s">
        <v>427</v>
      </c>
      <c r="P345" s="81">
        <v>43753.769733796296</v>
      </c>
      <c r="Q345" s="79" t="s">
        <v>482</v>
      </c>
      <c r="R345" s="79"/>
      <c r="S345" s="79"/>
      <c r="T345" s="79" t="s">
        <v>618</v>
      </c>
      <c r="U345" s="79"/>
      <c r="V345" s="83" t="s">
        <v>754</v>
      </c>
      <c r="W345" s="81">
        <v>43753.769733796296</v>
      </c>
      <c r="X345" s="83" t="s">
        <v>888</v>
      </c>
      <c r="Y345" s="79"/>
      <c r="Z345" s="79"/>
      <c r="AA345" s="85" t="s">
        <v>1045</v>
      </c>
      <c r="AB345" s="79"/>
      <c r="AC345" s="79" t="b">
        <v>0</v>
      </c>
      <c r="AD345" s="79">
        <v>0</v>
      </c>
      <c r="AE345" s="85" t="s">
        <v>1091</v>
      </c>
      <c r="AF345" s="79" t="b">
        <v>0</v>
      </c>
      <c r="AG345" s="79" t="s">
        <v>1106</v>
      </c>
      <c r="AH345" s="79"/>
      <c r="AI345" s="85" t="s">
        <v>1091</v>
      </c>
      <c r="AJ345" s="79" t="b">
        <v>0</v>
      </c>
      <c r="AK345" s="79">
        <v>2</v>
      </c>
      <c r="AL345" s="85" t="s">
        <v>1016</v>
      </c>
      <c r="AM345" s="79" t="s">
        <v>1113</v>
      </c>
      <c r="AN345" s="79" t="b">
        <v>0</v>
      </c>
      <c r="AO345" s="85" t="s">
        <v>1016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6</v>
      </c>
      <c r="BD345" s="48">
        <v>2</v>
      </c>
      <c r="BE345" s="49">
        <v>10</v>
      </c>
      <c r="BF345" s="48">
        <v>0</v>
      </c>
      <c r="BG345" s="49">
        <v>0</v>
      </c>
      <c r="BH345" s="48">
        <v>0</v>
      </c>
      <c r="BI345" s="49">
        <v>0</v>
      </c>
      <c r="BJ345" s="48">
        <v>18</v>
      </c>
      <c r="BK345" s="49">
        <v>90</v>
      </c>
      <c r="BL345" s="48">
        <v>20</v>
      </c>
    </row>
    <row r="346" spans="1:64" ht="15">
      <c r="A346" s="64" t="s">
        <v>307</v>
      </c>
      <c r="B346" s="64" t="s">
        <v>399</v>
      </c>
      <c r="C346" s="65" t="s">
        <v>3648</v>
      </c>
      <c r="D346" s="66">
        <v>3</v>
      </c>
      <c r="E346" s="67" t="s">
        <v>132</v>
      </c>
      <c r="F346" s="68">
        <v>35</v>
      </c>
      <c r="G346" s="65"/>
      <c r="H346" s="69"/>
      <c r="I346" s="70"/>
      <c r="J346" s="70"/>
      <c r="K346" s="34" t="s">
        <v>65</v>
      </c>
      <c r="L346" s="77">
        <v>346</v>
      </c>
      <c r="M346" s="77"/>
      <c r="N346" s="72"/>
      <c r="O346" s="79" t="s">
        <v>427</v>
      </c>
      <c r="P346" s="81">
        <v>43754.79686342592</v>
      </c>
      <c r="Q346" s="79" t="s">
        <v>481</v>
      </c>
      <c r="R346" s="79"/>
      <c r="S346" s="79"/>
      <c r="T346" s="79"/>
      <c r="U346" s="79"/>
      <c r="V346" s="83" t="s">
        <v>759</v>
      </c>
      <c r="W346" s="81">
        <v>43754.79686342592</v>
      </c>
      <c r="X346" s="83" t="s">
        <v>889</v>
      </c>
      <c r="Y346" s="79"/>
      <c r="Z346" s="79"/>
      <c r="AA346" s="85" t="s">
        <v>1046</v>
      </c>
      <c r="AB346" s="79"/>
      <c r="AC346" s="79" t="b">
        <v>0</v>
      </c>
      <c r="AD346" s="79">
        <v>0</v>
      </c>
      <c r="AE346" s="85" t="s">
        <v>1091</v>
      </c>
      <c r="AF346" s="79" t="b">
        <v>0</v>
      </c>
      <c r="AG346" s="79" t="s">
        <v>1106</v>
      </c>
      <c r="AH346" s="79"/>
      <c r="AI346" s="85" t="s">
        <v>1091</v>
      </c>
      <c r="AJ346" s="79" t="b">
        <v>0</v>
      </c>
      <c r="AK346" s="79">
        <v>2</v>
      </c>
      <c r="AL346" s="85" t="s">
        <v>1047</v>
      </c>
      <c r="AM346" s="79" t="s">
        <v>1115</v>
      </c>
      <c r="AN346" s="79" t="b">
        <v>0</v>
      </c>
      <c r="AO346" s="85" t="s">
        <v>1047</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307</v>
      </c>
      <c r="B347" s="64" t="s">
        <v>300</v>
      </c>
      <c r="C347" s="65" t="s">
        <v>3648</v>
      </c>
      <c r="D347" s="66">
        <v>3</v>
      </c>
      <c r="E347" s="67" t="s">
        <v>132</v>
      </c>
      <c r="F347" s="68">
        <v>35</v>
      </c>
      <c r="G347" s="65"/>
      <c r="H347" s="69"/>
      <c r="I347" s="70"/>
      <c r="J347" s="70"/>
      <c r="K347" s="34" t="s">
        <v>66</v>
      </c>
      <c r="L347" s="77">
        <v>347</v>
      </c>
      <c r="M347" s="77"/>
      <c r="N347" s="72"/>
      <c r="O347" s="79" t="s">
        <v>427</v>
      </c>
      <c r="P347" s="81">
        <v>43754.79686342592</v>
      </c>
      <c r="Q347" s="79" t="s">
        <v>481</v>
      </c>
      <c r="R347" s="79"/>
      <c r="S347" s="79"/>
      <c r="T347" s="79"/>
      <c r="U347" s="79"/>
      <c r="V347" s="83" t="s">
        <v>759</v>
      </c>
      <c r="W347" s="81">
        <v>43754.79686342592</v>
      </c>
      <c r="X347" s="83" t="s">
        <v>889</v>
      </c>
      <c r="Y347" s="79"/>
      <c r="Z347" s="79"/>
      <c r="AA347" s="85" t="s">
        <v>1046</v>
      </c>
      <c r="AB347" s="79"/>
      <c r="AC347" s="79" t="b">
        <v>0</v>
      </c>
      <c r="AD347" s="79">
        <v>0</v>
      </c>
      <c r="AE347" s="85" t="s">
        <v>1091</v>
      </c>
      <c r="AF347" s="79" t="b">
        <v>0</v>
      </c>
      <c r="AG347" s="79" t="s">
        <v>1106</v>
      </c>
      <c r="AH347" s="79"/>
      <c r="AI347" s="85" t="s">
        <v>1091</v>
      </c>
      <c r="AJ347" s="79" t="b">
        <v>0</v>
      </c>
      <c r="AK347" s="79">
        <v>2</v>
      </c>
      <c r="AL347" s="85" t="s">
        <v>1047</v>
      </c>
      <c r="AM347" s="79" t="s">
        <v>1115</v>
      </c>
      <c r="AN347" s="79" t="b">
        <v>0</v>
      </c>
      <c r="AO347" s="85" t="s">
        <v>1047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24</v>
      </c>
      <c r="BK347" s="49">
        <v>100</v>
      </c>
      <c r="BL347" s="48">
        <v>24</v>
      </c>
    </row>
    <row r="348" spans="1:64" ht="15">
      <c r="A348" s="64" t="s">
        <v>300</v>
      </c>
      <c r="B348" s="64" t="s">
        <v>307</v>
      </c>
      <c r="C348" s="65" t="s">
        <v>3648</v>
      </c>
      <c r="D348" s="66">
        <v>3</v>
      </c>
      <c r="E348" s="67" t="s">
        <v>132</v>
      </c>
      <c r="F348" s="68">
        <v>35</v>
      </c>
      <c r="G348" s="65"/>
      <c r="H348" s="69"/>
      <c r="I348" s="70"/>
      <c r="J348" s="70"/>
      <c r="K348" s="34" t="s">
        <v>66</v>
      </c>
      <c r="L348" s="77">
        <v>348</v>
      </c>
      <c r="M348" s="77"/>
      <c r="N348" s="72"/>
      <c r="O348" s="79" t="s">
        <v>427</v>
      </c>
      <c r="P348" s="81">
        <v>43753.87546296296</v>
      </c>
      <c r="Q348" s="79" t="s">
        <v>512</v>
      </c>
      <c r="R348" s="83" t="s">
        <v>571</v>
      </c>
      <c r="S348" s="79" t="s">
        <v>607</v>
      </c>
      <c r="T348" s="79"/>
      <c r="U348" s="83" t="s">
        <v>664</v>
      </c>
      <c r="V348" s="83" t="s">
        <v>664</v>
      </c>
      <c r="W348" s="81">
        <v>43753.87546296296</v>
      </c>
      <c r="X348" s="83" t="s">
        <v>890</v>
      </c>
      <c r="Y348" s="79"/>
      <c r="Z348" s="79"/>
      <c r="AA348" s="85" t="s">
        <v>1047</v>
      </c>
      <c r="AB348" s="79"/>
      <c r="AC348" s="79" t="b">
        <v>0</v>
      </c>
      <c r="AD348" s="79">
        <v>1</v>
      </c>
      <c r="AE348" s="85" t="s">
        <v>1091</v>
      </c>
      <c r="AF348" s="79" t="b">
        <v>0</v>
      </c>
      <c r="AG348" s="79" t="s">
        <v>1106</v>
      </c>
      <c r="AH348" s="79"/>
      <c r="AI348" s="85" t="s">
        <v>1091</v>
      </c>
      <c r="AJ348" s="79" t="b">
        <v>0</v>
      </c>
      <c r="AK348" s="79">
        <v>0</v>
      </c>
      <c r="AL348" s="85" t="s">
        <v>1091</v>
      </c>
      <c r="AM348" s="79" t="s">
        <v>1126</v>
      </c>
      <c r="AN348" s="79" t="b">
        <v>0</v>
      </c>
      <c r="AO348" s="85" t="s">
        <v>1047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v>0</v>
      </c>
      <c r="BE348" s="49">
        <v>0</v>
      </c>
      <c r="BF348" s="48">
        <v>1</v>
      </c>
      <c r="BG348" s="49">
        <v>2.5641025641025643</v>
      </c>
      <c r="BH348" s="48">
        <v>0</v>
      </c>
      <c r="BI348" s="49">
        <v>0</v>
      </c>
      <c r="BJ348" s="48">
        <v>38</v>
      </c>
      <c r="BK348" s="49">
        <v>97.43589743589743</v>
      </c>
      <c r="BL348" s="48">
        <v>39</v>
      </c>
    </row>
    <row r="349" spans="1:64" ht="15">
      <c r="A349" s="64" t="s">
        <v>300</v>
      </c>
      <c r="B349" s="64" t="s">
        <v>399</v>
      </c>
      <c r="C349" s="65" t="s">
        <v>3648</v>
      </c>
      <c r="D349" s="66">
        <v>3</v>
      </c>
      <c r="E349" s="67" t="s">
        <v>132</v>
      </c>
      <c r="F349" s="68">
        <v>35</v>
      </c>
      <c r="G349" s="65"/>
      <c r="H349" s="69"/>
      <c r="I349" s="70"/>
      <c r="J349" s="70"/>
      <c r="K349" s="34" t="s">
        <v>65</v>
      </c>
      <c r="L349" s="77">
        <v>349</v>
      </c>
      <c r="M349" s="77"/>
      <c r="N349" s="72"/>
      <c r="O349" s="79" t="s">
        <v>427</v>
      </c>
      <c r="P349" s="81">
        <v>43753.87546296296</v>
      </c>
      <c r="Q349" s="79" t="s">
        <v>512</v>
      </c>
      <c r="R349" s="83" t="s">
        <v>571</v>
      </c>
      <c r="S349" s="79" t="s">
        <v>607</v>
      </c>
      <c r="T349" s="79"/>
      <c r="U349" s="83" t="s">
        <v>664</v>
      </c>
      <c r="V349" s="83" t="s">
        <v>664</v>
      </c>
      <c r="W349" s="81">
        <v>43753.87546296296</v>
      </c>
      <c r="X349" s="83" t="s">
        <v>890</v>
      </c>
      <c r="Y349" s="79"/>
      <c r="Z349" s="79"/>
      <c r="AA349" s="85" t="s">
        <v>1047</v>
      </c>
      <c r="AB349" s="79"/>
      <c r="AC349" s="79" t="b">
        <v>0</v>
      </c>
      <c r="AD349" s="79">
        <v>1</v>
      </c>
      <c r="AE349" s="85" t="s">
        <v>1091</v>
      </c>
      <c r="AF349" s="79" t="b">
        <v>0</v>
      </c>
      <c r="AG349" s="79" t="s">
        <v>1106</v>
      </c>
      <c r="AH349" s="79"/>
      <c r="AI349" s="85" t="s">
        <v>1091</v>
      </c>
      <c r="AJ349" s="79" t="b">
        <v>0</v>
      </c>
      <c r="AK349" s="79">
        <v>0</v>
      </c>
      <c r="AL349" s="85" t="s">
        <v>1091</v>
      </c>
      <c r="AM349" s="79" t="s">
        <v>1126</v>
      </c>
      <c r="AN349" s="79" t="b">
        <v>0</v>
      </c>
      <c r="AO349" s="85" t="s">
        <v>1047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300</v>
      </c>
      <c r="B350" s="64" t="s">
        <v>421</v>
      </c>
      <c r="C350" s="65" t="s">
        <v>3648</v>
      </c>
      <c r="D350" s="66">
        <v>3</v>
      </c>
      <c r="E350" s="67" t="s">
        <v>132</v>
      </c>
      <c r="F350" s="68">
        <v>35</v>
      </c>
      <c r="G350" s="65"/>
      <c r="H350" s="69"/>
      <c r="I350" s="70"/>
      <c r="J350" s="70"/>
      <c r="K350" s="34" t="s">
        <v>65</v>
      </c>
      <c r="L350" s="77">
        <v>350</v>
      </c>
      <c r="M350" s="77"/>
      <c r="N350" s="72"/>
      <c r="O350" s="79" t="s">
        <v>427</v>
      </c>
      <c r="P350" s="81">
        <v>43754.64402777778</v>
      </c>
      <c r="Q350" s="79" t="s">
        <v>513</v>
      </c>
      <c r="R350" s="83" t="s">
        <v>572</v>
      </c>
      <c r="S350" s="79" t="s">
        <v>608</v>
      </c>
      <c r="T350" s="79" t="s">
        <v>641</v>
      </c>
      <c r="U350" s="79"/>
      <c r="V350" s="83" t="s">
        <v>754</v>
      </c>
      <c r="W350" s="81">
        <v>43754.64402777778</v>
      </c>
      <c r="X350" s="83" t="s">
        <v>891</v>
      </c>
      <c r="Y350" s="79"/>
      <c r="Z350" s="79"/>
      <c r="AA350" s="85" t="s">
        <v>1048</v>
      </c>
      <c r="AB350" s="79"/>
      <c r="AC350" s="79" t="b">
        <v>0</v>
      </c>
      <c r="AD350" s="79">
        <v>1</v>
      </c>
      <c r="AE350" s="85" t="s">
        <v>1091</v>
      </c>
      <c r="AF350" s="79" t="b">
        <v>0</v>
      </c>
      <c r="AG350" s="79" t="s">
        <v>1106</v>
      </c>
      <c r="AH350" s="79"/>
      <c r="AI350" s="85" t="s">
        <v>1091</v>
      </c>
      <c r="AJ350" s="79" t="b">
        <v>0</v>
      </c>
      <c r="AK350" s="79">
        <v>0</v>
      </c>
      <c r="AL350" s="85" t="s">
        <v>1091</v>
      </c>
      <c r="AM350" s="79" t="s">
        <v>1113</v>
      </c>
      <c r="AN350" s="79" t="b">
        <v>0</v>
      </c>
      <c r="AO350" s="85" t="s">
        <v>1048</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1</v>
      </c>
      <c r="BE350" s="49">
        <v>9.090909090909092</v>
      </c>
      <c r="BF350" s="48">
        <v>0</v>
      </c>
      <c r="BG350" s="49">
        <v>0</v>
      </c>
      <c r="BH350" s="48">
        <v>0</v>
      </c>
      <c r="BI350" s="49">
        <v>0</v>
      </c>
      <c r="BJ350" s="48">
        <v>10</v>
      </c>
      <c r="BK350" s="49">
        <v>90.9090909090909</v>
      </c>
      <c r="BL350" s="48">
        <v>11</v>
      </c>
    </row>
    <row r="351" spans="1:64" ht="15">
      <c r="A351" s="64" t="s">
        <v>300</v>
      </c>
      <c r="B351" s="64" t="s">
        <v>401</v>
      </c>
      <c r="C351" s="65" t="s">
        <v>3650</v>
      </c>
      <c r="D351" s="66">
        <v>10</v>
      </c>
      <c r="E351" s="67" t="s">
        <v>136</v>
      </c>
      <c r="F351" s="68">
        <v>12</v>
      </c>
      <c r="G351" s="65"/>
      <c r="H351" s="69"/>
      <c r="I351" s="70"/>
      <c r="J351" s="70"/>
      <c r="K351" s="34" t="s">
        <v>65</v>
      </c>
      <c r="L351" s="77">
        <v>351</v>
      </c>
      <c r="M351" s="77"/>
      <c r="N351" s="72"/>
      <c r="O351" s="79" t="s">
        <v>427</v>
      </c>
      <c r="P351" s="81">
        <v>43749.668645833335</v>
      </c>
      <c r="Q351" s="79" t="s">
        <v>514</v>
      </c>
      <c r="R351" s="83" t="s">
        <v>573</v>
      </c>
      <c r="S351" s="79" t="s">
        <v>609</v>
      </c>
      <c r="T351" s="79" t="s">
        <v>642</v>
      </c>
      <c r="U351" s="83" t="s">
        <v>665</v>
      </c>
      <c r="V351" s="83" t="s">
        <v>665</v>
      </c>
      <c r="W351" s="81">
        <v>43749.668645833335</v>
      </c>
      <c r="X351" s="83" t="s">
        <v>892</v>
      </c>
      <c r="Y351" s="79"/>
      <c r="Z351" s="79"/>
      <c r="AA351" s="85" t="s">
        <v>1049</v>
      </c>
      <c r="AB351" s="79"/>
      <c r="AC351" s="79" t="b">
        <v>0</v>
      </c>
      <c r="AD351" s="79">
        <v>0</v>
      </c>
      <c r="AE351" s="85" t="s">
        <v>1091</v>
      </c>
      <c r="AF351" s="79" t="b">
        <v>0</v>
      </c>
      <c r="AG351" s="79" t="s">
        <v>1106</v>
      </c>
      <c r="AH351" s="79"/>
      <c r="AI351" s="85" t="s">
        <v>1091</v>
      </c>
      <c r="AJ351" s="79" t="b">
        <v>0</v>
      </c>
      <c r="AK351" s="79">
        <v>0</v>
      </c>
      <c r="AL351" s="85" t="s">
        <v>1091</v>
      </c>
      <c r="AM351" s="79" t="s">
        <v>1126</v>
      </c>
      <c r="AN351" s="79" t="b">
        <v>0</v>
      </c>
      <c r="AO351" s="85" t="s">
        <v>1049</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300</v>
      </c>
      <c r="B352" s="64" t="s">
        <v>401</v>
      </c>
      <c r="C352" s="65" t="s">
        <v>3650</v>
      </c>
      <c r="D352" s="66">
        <v>10</v>
      </c>
      <c r="E352" s="67" t="s">
        <v>136</v>
      </c>
      <c r="F352" s="68">
        <v>12</v>
      </c>
      <c r="G352" s="65"/>
      <c r="H352" s="69"/>
      <c r="I352" s="70"/>
      <c r="J352" s="70"/>
      <c r="K352" s="34" t="s">
        <v>65</v>
      </c>
      <c r="L352" s="77">
        <v>352</v>
      </c>
      <c r="M352" s="77"/>
      <c r="N352" s="72"/>
      <c r="O352" s="79" t="s">
        <v>427</v>
      </c>
      <c r="P352" s="81">
        <v>43752.66888888889</v>
      </c>
      <c r="Q352" s="79" t="s">
        <v>515</v>
      </c>
      <c r="R352" s="83" t="s">
        <v>573</v>
      </c>
      <c r="S352" s="79" t="s">
        <v>609</v>
      </c>
      <c r="T352" s="79" t="s">
        <v>642</v>
      </c>
      <c r="U352" s="79"/>
      <c r="V352" s="83" t="s">
        <v>754</v>
      </c>
      <c r="W352" s="81">
        <v>43752.66888888889</v>
      </c>
      <c r="X352" s="83" t="s">
        <v>893</v>
      </c>
      <c r="Y352" s="79"/>
      <c r="Z352" s="79"/>
      <c r="AA352" s="85" t="s">
        <v>1050</v>
      </c>
      <c r="AB352" s="79"/>
      <c r="AC352" s="79" t="b">
        <v>0</v>
      </c>
      <c r="AD352" s="79">
        <v>1</v>
      </c>
      <c r="AE352" s="85" t="s">
        <v>1091</v>
      </c>
      <c r="AF352" s="79" t="b">
        <v>0</v>
      </c>
      <c r="AG352" s="79" t="s">
        <v>1106</v>
      </c>
      <c r="AH352" s="79"/>
      <c r="AI352" s="85" t="s">
        <v>1091</v>
      </c>
      <c r="AJ352" s="79" t="b">
        <v>0</v>
      </c>
      <c r="AK352" s="79">
        <v>1</v>
      </c>
      <c r="AL352" s="85" t="s">
        <v>1091</v>
      </c>
      <c r="AM352" s="79" t="s">
        <v>1126</v>
      </c>
      <c r="AN352" s="79" t="b">
        <v>0</v>
      </c>
      <c r="AO352" s="85" t="s">
        <v>1050</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300</v>
      </c>
      <c r="B353" s="64" t="s">
        <v>401</v>
      </c>
      <c r="C353" s="65" t="s">
        <v>3650</v>
      </c>
      <c r="D353" s="66">
        <v>10</v>
      </c>
      <c r="E353" s="67" t="s">
        <v>136</v>
      </c>
      <c r="F353" s="68">
        <v>12</v>
      </c>
      <c r="G353" s="65"/>
      <c r="H353" s="69"/>
      <c r="I353" s="70"/>
      <c r="J353" s="70"/>
      <c r="K353" s="34" t="s">
        <v>65</v>
      </c>
      <c r="L353" s="77">
        <v>353</v>
      </c>
      <c r="M353" s="77"/>
      <c r="N353" s="72"/>
      <c r="O353" s="79" t="s">
        <v>427</v>
      </c>
      <c r="P353" s="81">
        <v>43754.66892361111</v>
      </c>
      <c r="Q353" s="79" t="s">
        <v>516</v>
      </c>
      <c r="R353" s="83" t="s">
        <v>573</v>
      </c>
      <c r="S353" s="79" t="s">
        <v>609</v>
      </c>
      <c r="T353" s="79"/>
      <c r="U353" s="83" t="s">
        <v>666</v>
      </c>
      <c r="V353" s="83" t="s">
        <v>666</v>
      </c>
      <c r="W353" s="81">
        <v>43754.66892361111</v>
      </c>
      <c r="X353" s="83" t="s">
        <v>894</v>
      </c>
      <c r="Y353" s="79"/>
      <c r="Z353" s="79"/>
      <c r="AA353" s="85" t="s">
        <v>1051</v>
      </c>
      <c r="AB353" s="79"/>
      <c r="AC353" s="79" t="b">
        <v>0</v>
      </c>
      <c r="AD353" s="79">
        <v>1</v>
      </c>
      <c r="AE353" s="85" t="s">
        <v>1091</v>
      </c>
      <c r="AF353" s="79" t="b">
        <v>0</v>
      </c>
      <c r="AG353" s="79" t="s">
        <v>1106</v>
      </c>
      <c r="AH353" s="79"/>
      <c r="AI353" s="85" t="s">
        <v>1091</v>
      </c>
      <c r="AJ353" s="79" t="b">
        <v>0</v>
      </c>
      <c r="AK353" s="79">
        <v>0</v>
      </c>
      <c r="AL353" s="85" t="s">
        <v>1091</v>
      </c>
      <c r="AM353" s="79" t="s">
        <v>1126</v>
      </c>
      <c r="AN353" s="79" t="b">
        <v>0</v>
      </c>
      <c r="AO353" s="85" t="s">
        <v>1051</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300</v>
      </c>
      <c r="B354" s="64" t="s">
        <v>402</v>
      </c>
      <c r="C354" s="65" t="s">
        <v>3650</v>
      </c>
      <c r="D354" s="66">
        <v>10</v>
      </c>
      <c r="E354" s="67" t="s">
        <v>136</v>
      </c>
      <c r="F354" s="68">
        <v>12</v>
      </c>
      <c r="G354" s="65"/>
      <c r="H354" s="69"/>
      <c r="I354" s="70"/>
      <c r="J354" s="70"/>
      <c r="K354" s="34" t="s">
        <v>65</v>
      </c>
      <c r="L354" s="77">
        <v>354</v>
      </c>
      <c r="M354" s="77"/>
      <c r="N354" s="72"/>
      <c r="O354" s="79" t="s">
        <v>427</v>
      </c>
      <c r="P354" s="81">
        <v>43749.668645833335</v>
      </c>
      <c r="Q354" s="79" t="s">
        <v>514</v>
      </c>
      <c r="R354" s="83" t="s">
        <v>573</v>
      </c>
      <c r="S354" s="79" t="s">
        <v>609</v>
      </c>
      <c r="T354" s="79" t="s">
        <v>642</v>
      </c>
      <c r="U354" s="83" t="s">
        <v>665</v>
      </c>
      <c r="V354" s="83" t="s">
        <v>665</v>
      </c>
      <c r="W354" s="81">
        <v>43749.668645833335</v>
      </c>
      <c r="X354" s="83" t="s">
        <v>892</v>
      </c>
      <c r="Y354" s="79"/>
      <c r="Z354" s="79"/>
      <c r="AA354" s="85" t="s">
        <v>1049</v>
      </c>
      <c r="AB354" s="79"/>
      <c r="AC354" s="79" t="b">
        <v>0</v>
      </c>
      <c r="AD354" s="79">
        <v>0</v>
      </c>
      <c r="AE354" s="85" t="s">
        <v>1091</v>
      </c>
      <c r="AF354" s="79" t="b">
        <v>0</v>
      </c>
      <c r="AG354" s="79" t="s">
        <v>1106</v>
      </c>
      <c r="AH354" s="79"/>
      <c r="AI354" s="85" t="s">
        <v>1091</v>
      </c>
      <c r="AJ354" s="79" t="b">
        <v>0</v>
      </c>
      <c r="AK354" s="79">
        <v>0</v>
      </c>
      <c r="AL354" s="85" t="s">
        <v>1091</v>
      </c>
      <c r="AM354" s="79" t="s">
        <v>1126</v>
      </c>
      <c r="AN354" s="79" t="b">
        <v>0</v>
      </c>
      <c r="AO354" s="85" t="s">
        <v>1049</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2</v>
      </c>
      <c r="BC354" s="78" t="str">
        <f>REPLACE(INDEX(GroupVertices[Group],MATCH(Edges[[#This Row],[Vertex 2]],GroupVertices[Vertex],0)),1,1,"")</f>
        <v>2</v>
      </c>
      <c r="BD354" s="48">
        <v>1</v>
      </c>
      <c r="BE354" s="49">
        <v>3.125</v>
      </c>
      <c r="BF354" s="48">
        <v>0</v>
      </c>
      <c r="BG354" s="49">
        <v>0</v>
      </c>
      <c r="BH354" s="48">
        <v>0</v>
      </c>
      <c r="BI354" s="49">
        <v>0</v>
      </c>
      <c r="BJ354" s="48">
        <v>31</v>
      </c>
      <c r="BK354" s="49">
        <v>96.875</v>
      </c>
      <c r="BL354" s="48">
        <v>32</v>
      </c>
    </row>
    <row r="355" spans="1:64" ht="15">
      <c r="A355" s="64" t="s">
        <v>300</v>
      </c>
      <c r="B355" s="64" t="s">
        <v>402</v>
      </c>
      <c r="C355" s="65" t="s">
        <v>3650</v>
      </c>
      <c r="D355" s="66">
        <v>10</v>
      </c>
      <c r="E355" s="67" t="s">
        <v>136</v>
      </c>
      <c r="F355" s="68">
        <v>12</v>
      </c>
      <c r="G355" s="65"/>
      <c r="H355" s="69"/>
      <c r="I355" s="70"/>
      <c r="J355" s="70"/>
      <c r="K355" s="34" t="s">
        <v>65</v>
      </c>
      <c r="L355" s="77">
        <v>355</v>
      </c>
      <c r="M355" s="77"/>
      <c r="N355" s="72"/>
      <c r="O355" s="79" t="s">
        <v>427</v>
      </c>
      <c r="P355" s="81">
        <v>43752.66888888889</v>
      </c>
      <c r="Q355" s="79" t="s">
        <v>515</v>
      </c>
      <c r="R355" s="83" t="s">
        <v>573</v>
      </c>
      <c r="S355" s="79" t="s">
        <v>609</v>
      </c>
      <c r="T355" s="79" t="s">
        <v>642</v>
      </c>
      <c r="U355" s="79"/>
      <c r="V355" s="83" t="s">
        <v>754</v>
      </c>
      <c r="W355" s="81">
        <v>43752.66888888889</v>
      </c>
      <c r="X355" s="83" t="s">
        <v>893</v>
      </c>
      <c r="Y355" s="79"/>
      <c r="Z355" s="79"/>
      <c r="AA355" s="85" t="s">
        <v>1050</v>
      </c>
      <c r="AB355" s="79"/>
      <c r="AC355" s="79" t="b">
        <v>0</v>
      </c>
      <c r="AD355" s="79">
        <v>1</v>
      </c>
      <c r="AE355" s="85" t="s">
        <v>1091</v>
      </c>
      <c r="AF355" s="79" t="b">
        <v>0</v>
      </c>
      <c r="AG355" s="79" t="s">
        <v>1106</v>
      </c>
      <c r="AH355" s="79"/>
      <c r="AI355" s="85" t="s">
        <v>1091</v>
      </c>
      <c r="AJ355" s="79" t="b">
        <v>0</v>
      </c>
      <c r="AK355" s="79">
        <v>1</v>
      </c>
      <c r="AL355" s="85" t="s">
        <v>1091</v>
      </c>
      <c r="AM355" s="79" t="s">
        <v>1126</v>
      </c>
      <c r="AN355" s="79" t="b">
        <v>0</v>
      </c>
      <c r="AO355" s="85" t="s">
        <v>1050</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2</v>
      </c>
      <c r="BC355" s="78" t="str">
        <f>REPLACE(INDEX(GroupVertices[Group],MATCH(Edges[[#This Row],[Vertex 2]],GroupVertices[Vertex],0)),1,1,"")</f>
        <v>2</v>
      </c>
      <c r="BD355" s="48">
        <v>1</v>
      </c>
      <c r="BE355" s="49">
        <v>2.6315789473684212</v>
      </c>
      <c r="BF355" s="48">
        <v>1</v>
      </c>
      <c r="BG355" s="49">
        <v>2.6315789473684212</v>
      </c>
      <c r="BH355" s="48">
        <v>0</v>
      </c>
      <c r="BI355" s="49">
        <v>0</v>
      </c>
      <c r="BJ355" s="48">
        <v>36</v>
      </c>
      <c r="BK355" s="49">
        <v>94.73684210526316</v>
      </c>
      <c r="BL355" s="48">
        <v>38</v>
      </c>
    </row>
    <row r="356" spans="1:64" ht="15">
      <c r="A356" s="64" t="s">
        <v>300</v>
      </c>
      <c r="B356" s="64" t="s">
        <v>402</v>
      </c>
      <c r="C356" s="65" t="s">
        <v>3650</v>
      </c>
      <c r="D356" s="66">
        <v>10</v>
      </c>
      <c r="E356" s="67" t="s">
        <v>136</v>
      </c>
      <c r="F356" s="68">
        <v>12</v>
      </c>
      <c r="G356" s="65"/>
      <c r="H356" s="69"/>
      <c r="I356" s="70"/>
      <c r="J356" s="70"/>
      <c r="K356" s="34" t="s">
        <v>65</v>
      </c>
      <c r="L356" s="77">
        <v>356</v>
      </c>
      <c r="M356" s="77"/>
      <c r="N356" s="72"/>
      <c r="O356" s="79" t="s">
        <v>427</v>
      </c>
      <c r="P356" s="81">
        <v>43754.66892361111</v>
      </c>
      <c r="Q356" s="79" t="s">
        <v>516</v>
      </c>
      <c r="R356" s="83" t="s">
        <v>573</v>
      </c>
      <c r="S356" s="79" t="s">
        <v>609</v>
      </c>
      <c r="T356" s="79"/>
      <c r="U356" s="83" t="s">
        <v>666</v>
      </c>
      <c r="V356" s="83" t="s">
        <v>666</v>
      </c>
      <c r="W356" s="81">
        <v>43754.66892361111</v>
      </c>
      <c r="X356" s="83" t="s">
        <v>894</v>
      </c>
      <c r="Y356" s="79"/>
      <c r="Z356" s="79"/>
      <c r="AA356" s="85" t="s">
        <v>1051</v>
      </c>
      <c r="AB356" s="79"/>
      <c r="AC356" s="79" t="b">
        <v>0</v>
      </c>
      <c r="AD356" s="79">
        <v>1</v>
      </c>
      <c r="AE356" s="85" t="s">
        <v>1091</v>
      </c>
      <c r="AF356" s="79" t="b">
        <v>0</v>
      </c>
      <c r="AG356" s="79" t="s">
        <v>1106</v>
      </c>
      <c r="AH356" s="79"/>
      <c r="AI356" s="85" t="s">
        <v>1091</v>
      </c>
      <c r="AJ356" s="79" t="b">
        <v>0</v>
      </c>
      <c r="AK356" s="79">
        <v>0</v>
      </c>
      <c r="AL356" s="85" t="s">
        <v>1091</v>
      </c>
      <c r="AM356" s="79" t="s">
        <v>1126</v>
      </c>
      <c r="AN356" s="79" t="b">
        <v>0</v>
      </c>
      <c r="AO356" s="85" t="s">
        <v>1051</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2</v>
      </c>
      <c r="BC356" s="78" t="str">
        <f>REPLACE(INDEX(GroupVertices[Group],MATCH(Edges[[#This Row],[Vertex 2]],GroupVertices[Vertex],0)),1,1,"")</f>
        <v>2</v>
      </c>
      <c r="BD356" s="48">
        <v>0</v>
      </c>
      <c r="BE356" s="49">
        <v>0</v>
      </c>
      <c r="BF356" s="48">
        <v>0</v>
      </c>
      <c r="BG356" s="49">
        <v>0</v>
      </c>
      <c r="BH356" s="48">
        <v>0</v>
      </c>
      <c r="BI356" s="49">
        <v>0</v>
      </c>
      <c r="BJ356" s="48">
        <v>38</v>
      </c>
      <c r="BK356" s="49">
        <v>100</v>
      </c>
      <c r="BL356" s="48">
        <v>38</v>
      </c>
    </row>
    <row r="357" spans="1:64" ht="15">
      <c r="A357" s="64" t="s">
        <v>291</v>
      </c>
      <c r="B357" s="64" t="s">
        <v>300</v>
      </c>
      <c r="C357" s="65" t="s">
        <v>3648</v>
      </c>
      <c r="D357" s="66">
        <v>3</v>
      </c>
      <c r="E357" s="67" t="s">
        <v>132</v>
      </c>
      <c r="F357" s="68">
        <v>35</v>
      </c>
      <c r="G357" s="65"/>
      <c r="H357" s="69"/>
      <c r="I357" s="70"/>
      <c r="J357" s="70"/>
      <c r="K357" s="34" t="s">
        <v>66</v>
      </c>
      <c r="L357" s="77">
        <v>357</v>
      </c>
      <c r="M357" s="77"/>
      <c r="N357" s="72"/>
      <c r="O357" s="79" t="s">
        <v>427</v>
      </c>
      <c r="P357" s="81">
        <v>43755.610185185185</v>
      </c>
      <c r="Q357" s="79" t="s">
        <v>517</v>
      </c>
      <c r="R357" s="83" t="s">
        <v>561</v>
      </c>
      <c r="S357" s="79" t="s">
        <v>593</v>
      </c>
      <c r="T357" s="79" t="s">
        <v>628</v>
      </c>
      <c r="U357" s="79"/>
      <c r="V357" s="83" t="s">
        <v>743</v>
      </c>
      <c r="W357" s="81">
        <v>43755.610185185185</v>
      </c>
      <c r="X357" s="83" t="s">
        <v>895</v>
      </c>
      <c r="Y357" s="79"/>
      <c r="Z357" s="79"/>
      <c r="AA357" s="85" t="s">
        <v>1052</v>
      </c>
      <c r="AB357" s="79"/>
      <c r="AC357" s="79" t="b">
        <v>0</v>
      </c>
      <c r="AD357" s="79">
        <v>20</v>
      </c>
      <c r="AE357" s="85" t="s">
        <v>1091</v>
      </c>
      <c r="AF357" s="79" t="b">
        <v>0</v>
      </c>
      <c r="AG357" s="79" t="s">
        <v>1106</v>
      </c>
      <c r="AH357" s="79"/>
      <c r="AI357" s="85" t="s">
        <v>1091</v>
      </c>
      <c r="AJ357" s="79" t="b">
        <v>0</v>
      </c>
      <c r="AK357" s="79">
        <v>6</v>
      </c>
      <c r="AL357" s="85" t="s">
        <v>1091</v>
      </c>
      <c r="AM357" s="79" t="s">
        <v>1115</v>
      </c>
      <c r="AN357" s="79" t="b">
        <v>0</v>
      </c>
      <c r="AO357" s="85" t="s">
        <v>1052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2</v>
      </c>
      <c r="BD357" s="48"/>
      <c r="BE357" s="49"/>
      <c r="BF357" s="48"/>
      <c r="BG357" s="49"/>
      <c r="BH357" s="48"/>
      <c r="BI357" s="49"/>
      <c r="BJ357" s="48"/>
      <c r="BK357" s="49"/>
      <c r="BL357" s="48"/>
    </row>
    <row r="358" spans="1:64" ht="15">
      <c r="A358" s="64" t="s">
        <v>298</v>
      </c>
      <c r="B358" s="64" t="s">
        <v>300</v>
      </c>
      <c r="C358" s="65" t="s">
        <v>3648</v>
      </c>
      <c r="D358" s="66">
        <v>3</v>
      </c>
      <c r="E358" s="67" t="s">
        <v>132</v>
      </c>
      <c r="F358" s="68">
        <v>35</v>
      </c>
      <c r="G358" s="65"/>
      <c r="H358" s="69"/>
      <c r="I358" s="70"/>
      <c r="J358" s="70"/>
      <c r="K358" s="34" t="s">
        <v>66</v>
      </c>
      <c r="L358" s="77">
        <v>358</v>
      </c>
      <c r="M358" s="77"/>
      <c r="N358" s="72"/>
      <c r="O358" s="79" t="s">
        <v>427</v>
      </c>
      <c r="P358" s="81">
        <v>43745.67013888889</v>
      </c>
      <c r="Q358" s="79" t="s">
        <v>438</v>
      </c>
      <c r="R358" s="79"/>
      <c r="S358" s="79"/>
      <c r="T358" s="79" t="s">
        <v>617</v>
      </c>
      <c r="U358" s="79"/>
      <c r="V358" s="83" t="s">
        <v>750</v>
      </c>
      <c r="W358" s="81">
        <v>43745.67013888889</v>
      </c>
      <c r="X358" s="83" t="s">
        <v>896</v>
      </c>
      <c r="Y358" s="79"/>
      <c r="Z358" s="79"/>
      <c r="AA358" s="85" t="s">
        <v>1053</v>
      </c>
      <c r="AB358" s="79"/>
      <c r="AC358" s="79" t="b">
        <v>0</v>
      </c>
      <c r="AD358" s="79">
        <v>0</v>
      </c>
      <c r="AE358" s="85" t="s">
        <v>1091</v>
      </c>
      <c r="AF358" s="79" t="b">
        <v>0</v>
      </c>
      <c r="AG358" s="79" t="s">
        <v>1106</v>
      </c>
      <c r="AH358" s="79"/>
      <c r="AI358" s="85" t="s">
        <v>1091</v>
      </c>
      <c r="AJ358" s="79" t="b">
        <v>0</v>
      </c>
      <c r="AK358" s="79">
        <v>3</v>
      </c>
      <c r="AL358" s="85" t="s">
        <v>1054</v>
      </c>
      <c r="AM358" s="79" t="s">
        <v>1112</v>
      </c>
      <c r="AN358" s="79" t="b">
        <v>0</v>
      </c>
      <c r="AO358" s="85" t="s">
        <v>1054</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2</v>
      </c>
      <c r="BD358" s="48">
        <v>0</v>
      </c>
      <c r="BE358" s="49">
        <v>0</v>
      </c>
      <c r="BF358" s="48">
        <v>0</v>
      </c>
      <c r="BG358" s="49">
        <v>0</v>
      </c>
      <c r="BH358" s="48">
        <v>0</v>
      </c>
      <c r="BI358" s="49">
        <v>0</v>
      </c>
      <c r="BJ358" s="48">
        <v>23</v>
      </c>
      <c r="BK358" s="49">
        <v>100</v>
      </c>
      <c r="BL358" s="48">
        <v>23</v>
      </c>
    </row>
    <row r="359" spans="1:64" ht="15">
      <c r="A359" s="64" t="s">
        <v>300</v>
      </c>
      <c r="B359" s="64" t="s">
        <v>298</v>
      </c>
      <c r="C359" s="65" t="s">
        <v>3649</v>
      </c>
      <c r="D359" s="66">
        <v>6.5</v>
      </c>
      <c r="E359" s="67" t="s">
        <v>136</v>
      </c>
      <c r="F359" s="68">
        <v>23.5</v>
      </c>
      <c r="G359" s="65"/>
      <c r="H359" s="69"/>
      <c r="I359" s="70"/>
      <c r="J359" s="70"/>
      <c r="K359" s="34" t="s">
        <v>66</v>
      </c>
      <c r="L359" s="77">
        <v>359</v>
      </c>
      <c r="M359" s="77"/>
      <c r="N359" s="72"/>
      <c r="O359" s="79" t="s">
        <v>427</v>
      </c>
      <c r="P359" s="81">
        <v>43743.66775462963</v>
      </c>
      <c r="Q359" s="79" t="s">
        <v>518</v>
      </c>
      <c r="R359" s="83" t="s">
        <v>574</v>
      </c>
      <c r="S359" s="79" t="s">
        <v>610</v>
      </c>
      <c r="T359" s="79" t="s">
        <v>617</v>
      </c>
      <c r="U359" s="83" t="s">
        <v>667</v>
      </c>
      <c r="V359" s="83" t="s">
        <v>667</v>
      </c>
      <c r="W359" s="81">
        <v>43743.66775462963</v>
      </c>
      <c r="X359" s="83" t="s">
        <v>897</v>
      </c>
      <c r="Y359" s="79"/>
      <c r="Z359" s="79"/>
      <c r="AA359" s="85" t="s">
        <v>1054</v>
      </c>
      <c r="AB359" s="79"/>
      <c r="AC359" s="79" t="b">
        <v>0</v>
      </c>
      <c r="AD359" s="79">
        <v>0</v>
      </c>
      <c r="AE359" s="85" t="s">
        <v>1091</v>
      </c>
      <c r="AF359" s="79" t="b">
        <v>0</v>
      </c>
      <c r="AG359" s="79" t="s">
        <v>1106</v>
      </c>
      <c r="AH359" s="79"/>
      <c r="AI359" s="85" t="s">
        <v>1091</v>
      </c>
      <c r="AJ359" s="79" t="b">
        <v>0</v>
      </c>
      <c r="AK359" s="79">
        <v>1</v>
      </c>
      <c r="AL359" s="85" t="s">
        <v>1091</v>
      </c>
      <c r="AM359" s="79" t="s">
        <v>1126</v>
      </c>
      <c r="AN359" s="79" t="b">
        <v>0</v>
      </c>
      <c r="AO359" s="85" t="s">
        <v>1054</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2</v>
      </c>
      <c r="BC359" s="78" t="str">
        <f>REPLACE(INDEX(GroupVertices[Group],MATCH(Edges[[#This Row],[Vertex 2]],GroupVertices[Vertex],0)),1,1,"")</f>
        <v>4</v>
      </c>
      <c r="BD359" s="48">
        <v>0</v>
      </c>
      <c r="BE359" s="49">
        <v>0</v>
      </c>
      <c r="BF359" s="48">
        <v>0</v>
      </c>
      <c r="BG359" s="49">
        <v>0</v>
      </c>
      <c r="BH359" s="48">
        <v>0</v>
      </c>
      <c r="BI359" s="49">
        <v>0</v>
      </c>
      <c r="BJ359" s="48">
        <v>26</v>
      </c>
      <c r="BK359" s="49">
        <v>100</v>
      </c>
      <c r="BL359" s="48">
        <v>26</v>
      </c>
    </row>
    <row r="360" spans="1:64" ht="15">
      <c r="A360" s="64" t="s">
        <v>300</v>
      </c>
      <c r="B360" s="64" t="s">
        <v>300</v>
      </c>
      <c r="C360" s="65" t="s">
        <v>3650</v>
      </c>
      <c r="D360" s="66">
        <v>10</v>
      </c>
      <c r="E360" s="67" t="s">
        <v>136</v>
      </c>
      <c r="F360" s="68">
        <v>12</v>
      </c>
      <c r="G360" s="65"/>
      <c r="H360" s="69"/>
      <c r="I360" s="70"/>
      <c r="J360" s="70"/>
      <c r="K360" s="34" t="s">
        <v>65</v>
      </c>
      <c r="L360" s="77">
        <v>360</v>
      </c>
      <c r="M360" s="77"/>
      <c r="N360" s="72"/>
      <c r="O360" s="79" t="s">
        <v>176</v>
      </c>
      <c r="P360" s="81">
        <v>43747.66905092593</v>
      </c>
      <c r="Q360" s="79" t="s">
        <v>519</v>
      </c>
      <c r="R360" s="83" t="s">
        <v>555</v>
      </c>
      <c r="S360" s="79" t="s">
        <v>593</v>
      </c>
      <c r="T360" s="79" t="s">
        <v>643</v>
      </c>
      <c r="U360" s="83" t="s">
        <v>668</v>
      </c>
      <c r="V360" s="83" t="s">
        <v>668</v>
      </c>
      <c r="W360" s="81">
        <v>43747.66905092593</v>
      </c>
      <c r="X360" s="83" t="s">
        <v>898</v>
      </c>
      <c r="Y360" s="79"/>
      <c r="Z360" s="79"/>
      <c r="AA360" s="85" t="s">
        <v>1055</v>
      </c>
      <c r="AB360" s="79"/>
      <c r="AC360" s="79" t="b">
        <v>0</v>
      </c>
      <c r="AD360" s="79">
        <v>0</v>
      </c>
      <c r="AE360" s="85" t="s">
        <v>1091</v>
      </c>
      <c r="AF360" s="79" t="b">
        <v>0</v>
      </c>
      <c r="AG360" s="79" t="s">
        <v>1106</v>
      </c>
      <c r="AH360" s="79"/>
      <c r="AI360" s="85" t="s">
        <v>1091</v>
      </c>
      <c r="AJ360" s="79" t="b">
        <v>0</v>
      </c>
      <c r="AK360" s="79">
        <v>0</v>
      </c>
      <c r="AL360" s="85" t="s">
        <v>1091</v>
      </c>
      <c r="AM360" s="79" t="s">
        <v>1126</v>
      </c>
      <c r="AN360" s="79" t="b">
        <v>0</v>
      </c>
      <c r="AO360" s="85" t="s">
        <v>1055</v>
      </c>
      <c r="AP360" s="79" t="s">
        <v>176</v>
      </c>
      <c r="AQ360" s="79">
        <v>0</v>
      </c>
      <c r="AR360" s="79">
        <v>0</v>
      </c>
      <c r="AS360" s="79"/>
      <c r="AT360" s="79"/>
      <c r="AU360" s="79"/>
      <c r="AV360" s="79"/>
      <c r="AW360" s="79"/>
      <c r="AX360" s="79"/>
      <c r="AY360" s="79"/>
      <c r="AZ360" s="79"/>
      <c r="BA360">
        <v>10</v>
      </c>
      <c r="BB360" s="78" t="str">
        <f>REPLACE(INDEX(GroupVertices[Group],MATCH(Edges[[#This Row],[Vertex 1]],GroupVertices[Vertex],0)),1,1,"")</f>
        <v>2</v>
      </c>
      <c r="BC360" s="78" t="str">
        <f>REPLACE(INDEX(GroupVertices[Group],MATCH(Edges[[#This Row],[Vertex 2]],GroupVertices[Vertex],0)),1,1,"")</f>
        <v>2</v>
      </c>
      <c r="BD360" s="48">
        <v>1</v>
      </c>
      <c r="BE360" s="49">
        <v>3.4482758620689653</v>
      </c>
      <c r="BF360" s="48">
        <v>0</v>
      </c>
      <c r="BG360" s="49">
        <v>0</v>
      </c>
      <c r="BH360" s="48">
        <v>0</v>
      </c>
      <c r="BI360" s="49">
        <v>0</v>
      </c>
      <c r="BJ360" s="48">
        <v>28</v>
      </c>
      <c r="BK360" s="49">
        <v>96.55172413793103</v>
      </c>
      <c r="BL360" s="48">
        <v>29</v>
      </c>
    </row>
    <row r="361" spans="1:64" ht="15">
      <c r="A361" s="64" t="s">
        <v>300</v>
      </c>
      <c r="B361" s="64" t="s">
        <v>308</v>
      </c>
      <c r="C361" s="65" t="s">
        <v>3650</v>
      </c>
      <c r="D361" s="66">
        <v>10</v>
      </c>
      <c r="E361" s="67" t="s">
        <v>136</v>
      </c>
      <c r="F361" s="68">
        <v>12</v>
      </c>
      <c r="G361" s="65"/>
      <c r="H361" s="69"/>
      <c r="I361" s="70"/>
      <c r="J361" s="70"/>
      <c r="K361" s="34" t="s">
        <v>66</v>
      </c>
      <c r="L361" s="77">
        <v>361</v>
      </c>
      <c r="M361" s="77"/>
      <c r="N361" s="72"/>
      <c r="O361" s="79" t="s">
        <v>427</v>
      </c>
      <c r="P361" s="81">
        <v>43748.770844907405</v>
      </c>
      <c r="Q361" s="79" t="s">
        <v>456</v>
      </c>
      <c r="R361" s="83" t="s">
        <v>553</v>
      </c>
      <c r="S361" s="79" t="s">
        <v>589</v>
      </c>
      <c r="T361" s="79"/>
      <c r="U361" s="79"/>
      <c r="V361" s="83" t="s">
        <v>754</v>
      </c>
      <c r="W361" s="81">
        <v>43748.770844907405</v>
      </c>
      <c r="X361" s="83" t="s">
        <v>899</v>
      </c>
      <c r="Y361" s="79"/>
      <c r="Z361" s="79"/>
      <c r="AA361" s="85" t="s">
        <v>1056</v>
      </c>
      <c r="AB361" s="79"/>
      <c r="AC361" s="79" t="b">
        <v>0</v>
      </c>
      <c r="AD361" s="79">
        <v>0</v>
      </c>
      <c r="AE361" s="85" t="s">
        <v>1091</v>
      </c>
      <c r="AF361" s="79" t="b">
        <v>0</v>
      </c>
      <c r="AG361" s="79" t="s">
        <v>1106</v>
      </c>
      <c r="AH361" s="79"/>
      <c r="AI361" s="85" t="s">
        <v>1091</v>
      </c>
      <c r="AJ361" s="79" t="b">
        <v>0</v>
      </c>
      <c r="AK361" s="79">
        <v>5</v>
      </c>
      <c r="AL361" s="85" t="s">
        <v>1070</v>
      </c>
      <c r="AM361" s="79" t="s">
        <v>1113</v>
      </c>
      <c r="AN361" s="79" t="b">
        <v>0</v>
      </c>
      <c r="AO361" s="85" t="s">
        <v>1070</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2</v>
      </c>
      <c r="BC361" s="78" t="str">
        <f>REPLACE(INDEX(GroupVertices[Group],MATCH(Edges[[#This Row],[Vertex 2]],GroupVertices[Vertex],0)),1,1,"")</f>
        <v>4</v>
      </c>
      <c r="BD361" s="48">
        <v>0</v>
      </c>
      <c r="BE361" s="49">
        <v>0</v>
      </c>
      <c r="BF361" s="48">
        <v>0</v>
      </c>
      <c r="BG361" s="49">
        <v>0</v>
      </c>
      <c r="BH361" s="48">
        <v>0</v>
      </c>
      <c r="BI361" s="49">
        <v>0</v>
      </c>
      <c r="BJ361" s="48">
        <v>13</v>
      </c>
      <c r="BK361" s="49">
        <v>100</v>
      </c>
      <c r="BL361" s="48">
        <v>13</v>
      </c>
    </row>
    <row r="362" spans="1:64" ht="15">
      <c r="A362" s="64" t="s">
        <v>300</v>
      </c>
      <c r="B362" s="64" t="s">
        <v>308</v>
      </c>
      <c r="C362" s="65" t="s">
        <v>3650</v>
      </c>
      <c r="D362" s="66">
        <v>10</v>
      </c>
      <c r="E362" s="67" t="s">
        <v>136</v>
      </c>
      <c r="F362" s="68">
        <v>12</v>
      </c>
      <c r="G362" s="65"/>
      <c r="H362" s="69"/>
      <c r="I362" s="70"/>
      <c r="J362" s="70"/>
      <c r="K362" s="34" t="s">
        <v>66</v>
      </c>
      <c r="L362" s="77">
        <v>362</v>
      </c>
      <c r="M362" s="77"/>
      <c r="N362" s="72"/>
      <c r="O362" s="79" t="s">
        <v>427</v>
      </c>
      <c r="P362" s="81">
        <v>43748.77138888889</v>
      </c>
      <c r="Q362" s="79" t="s">
        <v>504</v>
      </c>
      <c r="R362" s="79"/>
      <c r="S362" s="79"/>
      <c r="T362" s="79"/>
      <c r="U362" s="79"/>
      <c r="V362" s="83" t="s">
        <v>754</v>
      </c>
      <c r="W362" s="81">
        <v>43748.77138888889</v>
      </c>
      <c r="X362" s="83" t="s">
        <v>878</v>
      </c>
      <c r="Y362" s="79"/>
      <c r="Z362" s="79"/>
      <c r="AA362" s="85" t="s">
        <v>1035</v>
      </c>
      <c r="AB362" s="79"/>
      <c r="AC362" s="79" t="b">
        <v>0</v>
      </c>
      <c r="AD362" s="79">
        <v>0</v>
      </c>
      <c r="AE362" s="85" t="s">
        <v>1091</v>
      </c>
      <c r="AF362" s="79" t="b">
        <v>1</v>
      </c>
      <c r="AG362" s="79" t="s">
        <v>1106</v>
      </c>
      <c r="AH362" s="79"/>
      <c r="AI362" s="85" t="s">
        <v>1109</v>
      </c>
      <c r="AJ362" s="79" t="b">
        <v>0</v>
      </c>
      <c r="AK362" s="79">
        <v>2</v>
      </c>
      <c r="AL362" s="85" t="s">
        <v>1033</v>
      </c>
      <c r="AM362" s="79" t="s">
        <v>1113</v>
      </c>
      <c r="AN362" s="79" t="b">
        <v>0</v>
      </c>
      <c r="AO362" s="85" t="s">
        <v>1033</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2</v>
      </c>
      <c r="BC362" s="78" t="str">
        <f>REPLACE(INDEX(GroupVertices[Group],MATCH(Edges[[#This Row],[Vertex 2]],GroupVertices[Vertex],0)),1,1,"")</f>
        <v>4</v>
      </c>
      <c r="BD362" s="48"/>
      <c r="BE362" s="49"/>
      <c r="BF362" s="48"/>
      <c r="BG362" s="49"/>
      <c r="BH362" s="48"/>
      <c r="BI362" s="49"/>
      <c r="BJ362" s="48"/>
      <c r="BK362" s="49"/>
      <c r="BL362" s="48"/>
    </row>
    <row r="363" spans="1:64" ht="15">
      <c r="A363" s="64" t="s">
        <v>300</v>
      </c>
      <c r="B363" s="64" t="s">
        <v>300</v>
      </c>
      <c r="C363" s="65" t="s">
        <v>3650</v>
      </c>
      <c r="D363" s="66">
        <v>10</v>
      </c>
      <c r="E363" s="67" t="s">
        <v>136</v>
      </c>
      <c r="F363" s="68">
        <v>12</v>
      </c>
      <c r="G363" s="65"/>
      <c r="H363" s="69"/>
      <c r="I363" s="70"/>
      <c r="J363" s="70"/>
      <c r="K363" s="34" t="s">
        <v>65</v>
      </c>
      <c r="L363" s="77">
        <v>363</v>
      </c>
      <c r="M363" s="77"/>
      <c r="N363" s="72"/>
      <c r="O363" s="79" t="s">
        <v>176</v>
      </c>
      <c r="P363" s="81">
        <v>43748.875972222224</v>
      </c>
      <c r="Q363" s="79" t="s">
        <v>520</v>
      </c>
      <c r="R363" s="83" t="s">
        <v>575</v>
      </c>
      <c r="S363" s="79" t="s">
        <v>593</v>
      </c>
      <c r="T363" s="79" t="s">
        <v>643</v>
      </c>
      <c r="U363" s="83" t="s">
        <v>669</v>
      </c>
      <c r="V363" s="83" t="s">
        <v>669</v>
      </c>
      <c r="W363" s="81">
        <v>43748.875972222224</v>
      </c>
      <c r="X363" s="83" t="s">
        <v>900</v>
      </c>
      <c r="Y363" s="79"/>
      <c r="Z363" s="79"/>
      <c r="AA363" s="85" t="s">
        <v>1057</v>
      </c>
      <c r="AB363" s="79"/>
      <c r="AC363" s="79" t="b">
        <v>0</v>
      </c>
      <c r="AD363" s="79">
        <v>1</v>
      </c>
      <c r="AE363" s="85" t="s">
        <v>1091</v>
      </c>
      <c r="AF363" s="79" t="b">
        <v>0</v>
      </c>
      <c r="AG363" s="79" t="s">
        <v>1106</v>
      </c>
      <c r="AH363" s="79"/>
      <c r="AI363" s="85" t="s">
        <v>1091</v>
      </c>
      <c r="AJ363" s="79" t="b">
        <v>0</v>
      </c>
      <c r="AK363" s="79">
        <v>0</v>
      </c>
      <c r="AL363" s="85" t="s">
        <v>1091</v>
      </c>
      <c r="AM363" s="79" t="s">
        <v>1126</v>
      </c>
      <c r="AN363" s="79" t="b">
        <v>0</v>
      </c>
      <c r="AO363" s="85" t="s">
        <v>1057</v>
      </c>
      <c r="AP363" s="79" t="s">
        <v>176</v>
      </c>
      <c r="AQ363" s="79">
        <v>0</v>
      </c>
      <c r="AR363" s="79">
        <v>0</v>
      </c>
      <c r="AS363" s="79"/>
      <c r="AT363" s="79"/>
      <c r="AU363" s="79"/>
      <c r="AV363" s="79"/>
      <c r="AW363" s="79"/>
      <c r="AX363" s="79"/>
      <c r="AY363" s="79"/>
      <c r="AZ363" s="79"/>
      <c r="BA363">
        <v>10</v>
      </c>
      <c r="BB363" s="78" t="str">
        <f>REPLACE(INDEX(GroupVertices[Group],MATCH(Edges[[#This Row],[Vertex 1]],GroupVertices[Vertex],0)),1,1,"")</f>
        <v>2</v>
      </c>
      <c r="BC363" s="78" t="str">
        <f>REPLACE(INDEX(GroupVertices[Group],MATCH(Edges[[#This Row],[Vertex 2]],GroupVertices[Vertex],0)),1,1,"")</f>
        <v>2</v>
      </c>
      <c r="BD363" s="48">
        <v>0</v>
      </c>
      <c r="BE363" s="49">
        <v>0</v>
      </c>
      <c r="BF363" s="48">
        <v>1</v>
      </c>
      <c r="BG363" s="49">
        <v>3.7037037037037037</v>
      </c>
      <c r="BH363" s="48">
        <v>0</v>
      </c>
      <c r="BI363" s="49">
        <v>0</v>
      </c>
      <c r="BJ363" s="48">
        <v>26</v>
      </c>
      <c r="BK363" s="49">
        <v>96.29629629629629</v>
      </c>
      <c r="BL363" s="48">
        <v>27</v>
      </c>
    </row>
    <row r="364" spans="1:64" ht="15">
      <c r="A364" s="64" t="s">
        <v>300</v>
      </c>
      <c r="B364" s="64" t="s">
        <v>308</v>
      </c>
      <c r="C364" s="65" t="s">
        <v>3650</v>
      </c>
      <c r="D364" s="66">
        <v>10</v>
      </c>
      <c r="E364" s="67" t="s">
        <v>136</v>
      </c>
      <c r="F364" s="68">
        <v>12</v>
      </c>
      <c r="G364" s="65"/>
      <c r="H364" s="69"/>
      <c r="I364" s="70"/>
      <c r="J364" s="70"/>
      <c r="K364" s="34" t="s">
        <v>66</v>
      </c>
      <c r="L364" s="77">
        <v>364</v>
      </c>
      <c r="M364" s="77"/>
      <c r="N364" s="72"/>
      <c r="O364" s="79" t="s">
        <v>427</v>
      </c>
      <c r="P364" s="81">
        <v>43749.61403935185</v>
      </c>
      <c r="Q364" s="79" t="s">
        <v>521</v>
      </c>
      <c r="R364" s="79" t="s">
        <v>576</v>
      </c>
      <c r="S364" s="79" t="s">
        <v>611</v>
      </c>
      <c r="T364" s="79" t="s">
        <v>628</v>
      </c>
      <c r="U364" s="79"/>
      <c r="V364" s="83" t="s">
        <v>754</v>
      </c>
      <c r="W364" s="81">
        <v>43749.61403935185</v>
      </c>
      <c r="X364" s="83" t="s">
        <v>901</v>
      </c>
      <c r="Y364" s="79"/>
      <c r="Z364" s="79"/>
      <c r="AA364" s="85" t="s">
        <v>1058</v>
      </c>
      <c r="AB364" s="79"/>
      <c r="AC364" s="79" t="b">
        <v>0</v>
      </c>
      <c r="AD364" s="79">
        <v>3</v>
      </c>
      <c r="AE364" s="85" t="s">
        <v>1091</v>
      </c>
      <c r="AF364" s="79" t="b">
        <v>1</v>
      </c>
      <c r="AG364" s="79" t="s">
        <v>1106</v>
      </c>
      <c r="AH364" s="79"/>
      <c r="AI364" s="85" t="s">
        <v>1110</v>
      </c>
      <c r="AJ364" s="79" t="b">
        <v>0</v>
      </c>
      <c r="AK364" s="79">
        <v>1</v>
      </c>
      <c r="AL364" s="85" t="s">
        <v>1091</v>
      </c>
      <c r="AM364" s="79" t="s">
        <v>1113</v>
      </c>
      <c r="AN364" s="79" t="b">
        <v>0</v>
      </c>
      <c r="AO364" s="85" t="s">
        <v>1058</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4</v>
      </c>
      <c r="BD364" s="48">
        <v>0</v>
      </c>
      <c r="BE364" s="49">
        <v>0</v>
      </c>
      <c r="BF364" s="48">
        <v>0</v>
      </c>
      <c r="BG364" s="49">
        <v>0</v>
      </c>
      <c r="BH364" s="48">
        <v>0</v>
      </c>
      <c r="BI364" s="49">
        <v>0</v>
      </c>
      <c r="BJ364" s="48">
        <v>16</v>
      </c>
      <c r="BK364" s="49">
        <v>100</v>
      </c>
      <c r="BL364" s="48">
        <v>16</v>
      </c>
    </row>
    <row r="365" spans="1:64" ht="15">
      <c r="A365" s="64" t="s">
        <v>300</v>
      </c>
      <c r="B365" s="64" t="s">
        <v>300</v>
      </c>
      <c r="C365" s="65" t="s">
        <v>3650</v>
      </c>
      <c r="D365" s="66">
        <v>10</v>
      </c>
      <c r="E365" s="67" t="s">
        <v>136</v>
      </c>
      <c r="F365" s="68">
        <v>12</v>
      </c>
      <c r="G365" s="65"/>
      <c r="H365" s="69"/>
      <c r="I365" s="70"/>
      <c r="J365" s="70"/>
      <c r="K365" s="34" t="s">
        <v>65</v>
      </c>
      <c r="L365" s="77">
        <v>365</v>
      </c>
      <c r="M365" s="77"/>
      <c r="N365" s="72"/>
      <c r="O365" s="79" t="s">
        <v>176</v>
      </c>
      <c r="P365" s="81">
        <v>43750.667708333334</v>
      </c>
      <c r="Q365" s="79" t="s">
        <v>522</v>
      </c>
      <c r="R365" s="83" t="s">
        <v>577</v>
      </c>
      <c r="S365" s="79" t="s">
        <v>606</v>
      </c>
      <c r="T365" s="79"/>
      <c r="U365" s="83" t="s">
        <v>670</v>
      </c>
      <c r="V365" s="83" t="s">
        <v>670</v>
      </c>
      <c r="W365" s="81">
        <v>43750.667708333334</v>
      </c>
      <c r="X365" s="83" t="s">
        <v>902</v>
      </c>
      <c r="Y365" s="79"/>
      <c r="Z365" s="79"/>
      <c r="AA365" s="85" t="s">
        <v>1059</v>
      </c>
      <c r="AB365" s="79"/>
      <c r="AC365" s="79" t="b">
        <v>0</v>
      </c>
      <c r="AD365" s="79">
        <v>0</v>
      </c>
      <c r="AE365" s="85" t="s">
        <v>1091</v>
      </c>
      <c r="AF365" s="79" t="b">
        <v>0</v>
      </c>
      <c r="AG365" s="79" t="s">
        <v>1106</v>
      </c>
      <c r="AH365" s="79"/>
      <c r="AI365" s="85" t="s">
        <v>1091</v>
      </c>
      <c r="AJ365" s="79" t="b">
        <v>0</v>
      </c>
      <c r="AK365" s="79">
        <v>0</v>
      </c>
      <c r="AL365" s="85" t="s">
        <v>1091</v>
      </c>
      <c r="AM365" s="79" t="s">
        <v>1126</v>
      </c>
      <c r="AN365" s="79" t="b">
        <v>0</v>
      </c>
      <c r="AO365" s="85" t="s">
        <v>1059</v>
      </c>
      <c r="AP365" s="79" t="s">
        <v>176</v>
      </c>
      <c r="AQ365" s="79">
        <v>0</v>
      </c>
      <c r="AR365" s="79">
        <v>0</v>
      </c>
      <c r="AS365" s="79"/>
      <c r="AT365" s="79"/>
      <c r="AU365" s="79"/>
      <c r="AV365" s="79"/>
      <c r="AW365" s="79"/>
      <c r="AX365" s="79"/>
      <c r="AY365" s="79"/>
      <c r="AZ365" s="79"/>
      <c r="BA365">
        <v>10</v>
      </c>
      <c r="BB365" s="78" t="str">
        <f>REPLACE(INDEX(GroupVertices[Group],MATCH(Edges[[#This Row],[Vertex 1]],GroupVertices[Vertex],0)),1,1,"")</f>
        <v>2</v>
      </c>
      <c r="BC365" s="78" t="str">
        <f>REPLACE(INDEX(GroupVertices[Group],MATCH(Edges[[#This Row],[Vertex 2]],GroupVertices[Vertex],0)),1,1,"")</f>
        <v>2</v>
      </c>
      <c r="BD365" s="48">
        <v>3</v>
      </c>
      <c r="BE365" s="49">
        <v>9.090909090909092</v>
      </c>
      <c r="BF365" s="48">
        <v>0</v>
      </c>
      <c r="BG365" s="49">
        <v>0</v>
      </c>
      <c r="BH365" s="48">
        <v>0</v>
      </c>
      <c r="BI365" s="49">
        <v>0</v>
      </c>
      <c r="BJ365" s="48">
        <v>30</v>
      </c>
      <c r="BK365" s="49">
        <v>90.9090909090909</v>
      </c>
      <c r="BL365" s="48">
        <v>33</v>
      </c>
    </row>
    <row r="366" spans="1:64" ht="15">
      <c r="A366" s="64" t="s">
        <v>300</v>
      </c>
      <c r="B366" s="64" t="s">
        <v>300</v>
      </c>
      <c r="C366" s="65" t="s">
        <v>3650</v>
      </c>
      <c r="D366" s="66">
        <v>10</v>
      </c>
      <c r="E366" s="67" t="s">
        <v>136</v>
      </c>
      <c r="F366" s="68">
        <v>12</v>
      </c>
      <c r="G366" s="65"/>
      <c r="H366" s="69"/>
      <c r="I366" s="70"/>
      <c r="J366" s="70"/>
      <c r="K366" s="34" t="s">
        <v>65</v>
      </c>
      <c r="L366" s="77">
        <v>366</v>
      </c>
      <c r="M366" s="77"/>
      <c r="N366" s="72"/>
      <c r="O366" s="79" t="s">
        <v>176</v>
      </c>
      <c r="P366" s="81">
        <v>43751.66755787037</v>
      </c>
      <c r="Q366" s="79" t="s">
        <v>523</v>
      </c>
      <c r="R366" s="83" t="s">
        <v>578</v>
      </c>
      <c r="S366" s="79" t="s">
        <v>612</v>
      </c>
      <c r="T366" s="79" t="s">
        <v>644</v>
      </c>
      <c r="U366" s="79"/>
      <c r="V366" s="83" t="s">
        <v>754</v>
      </c>
      <c r="W366" s="81">
        <v>43751.66755787037</v>
      </c>
      <c r="X366" s="83" t="s">
        <v>903</v>
      </c>
      <c r="Y366" s="79"/>
      <c r="Z366" s="79"/>
      <c r="AA366" s="85" t="s">
        <v>1060</v>
      </c>
      <c r="AB366" s="79"/>
      <c r="AC366" s="79" t="b">
        <v>0</v>
      </c>
      <c r="AD366" s="79">
        <v>1</v>
      </c>
      <c r="AE366" s="85" t="s">
        <v>1091</v>
      </c>
      <c r="AF366" s="79" t="b">
        <v>0</v>
      </c>
      <c r="AG366" s="79" t="s">
        <v>1106</v>
      </c>
      <c r="AH366" s="79"/>
      <c r="AI366" s="85" t="s">
        <v>1091</v>
      </c>
      <c r="AJ366" s="79" t="b">
        <v>0</v>
      </c>
      <c r="AK366" s="79">
        <v>0</v>
      </c>
      <c r="AL366" s="85" t="s">
        <v>1091</v>
      </c>
      <c r="AM366" s="79" t="s">
        <v>1126</v>
      </c>
      <c r="AN366" s="79" t="b">
        <v>0</v>
      </c>
      <c r="AO366" s="85" t="s">
        <v>1060</v>
      </c>
      <c r="AP366" s="79" t="s">
        <v>176</v>
      </c>
      <c r="AQ366" s="79">
        <v>0</v>
      </c>
      <c r="AR366" s="79">
        <v>0</v>
      </c>
      <c r="AS366" s="79"/>
      <c r="AT366" s="79"/>
      <c r="AU366" s="79"/>
      <c r="AV366" s="79"/>
      <c r="AW366" s="79"/>
      <c r="AX366" s="79"/>
      <c r="AY366" s="79"/>
      <c r="AZ366" s="79"/>
      <c r="BA366">
        <v>10</v>
      </c>
      <c r="BB366" s="78" t="str">
        <f>REPLACE(INDEX(GroupVertices[Group],MATCH(Edges[[#This Row],[Vertex 1]],GroupVertices[Vertex],0)),1,1,"")</f>
        <v>2</v>
      </c>
      <c r="BC366" s="78" t="str">
        <f>REPLACE(INDEX(GroupVertices[Group],MATCH(Edges[[#This Row],[Vertex 2]],GroupVertices[Vertex],0)),1,1,"")</f>
        <v>2</v>
      </c>
      <c r="BD366" s="48">
        <v>0</v>
      </c>
      <c r="BE366" s="49">
        <v>0</v>
      </c>
      <c r="BF366" s="48">
        <v>0</v>
      </c>
      <c r="BG366" s="49">
        <v>0</v>
      </c>
      <c r="BH366" s="48">
        <v>0</v>
      </c>
      <c r="BI366" s="49">
        <v>0</v>
      </c>
      <c r="BJ366" s="48">
        <v>23</v>
      </c>
      <c r="BK366" s="49">
        <v>100</v>
      </c>
      <c r="BL366" s="48">
        <v>23</v>
      </c>
    </row>
    <row r="367" spans="1:64" ht="15">
      <c r="A367" s="64" t="s">
        <v>300</v>
      </c>
      <c r="B367" s="64" t="s">
        <v>300</v>
      </c>
      <c r="C367" s="65" t="s">
        <v>3650</v>
      </c>
      <c r="D367" s="66">
        <v>10</v>
      </c>
      <c r="E367" s="67" t="s">
        <v>136</v>
      </c>
      <c r="F367" s="68">
        <v>12</v>
      </c>
      <c r="G367" s="65"/>
      <c r="H367" s="69"/>
      <c r="I367" s="70"/>
      <c r="J367" s="70"/>
      <c r="K367" s="34" t="s">
        <v>65</v>
      </c>
      <c r="L367" s="77">
        <v>367</v>
      </c>
      <c r="M367" s="77"/>
      <c r="N367" s="72"/>
      <c r="O367" s="79" t="s">
        <v>176</v>
      </c>
      <c r="P367" s="81">
        <v>43752.87587962963</v>
      </c>
      <c r="Q367" s="79" t="s">
        <v>524</v>
      </c>
      <c r="R367" s="83" t="s">
        <v>577</v>
      </c>
      <c r="S367" s="79" t="s">
        <v>606</v>
      </c>
      <c r="T367" s="79"/>
      <c r="U367" s="83" t="s">
        <v>671</v>
      </c>
      <c r="V367" s="83" t="s">
        <v>671</v>
      </c>
      <c r="W367" s="81">
        <v>43752.87587962963</v>
      </c>
      <c r="X367" s="83" t="s">
        <v>904</v>
      </c>
      <c r="Y367" s="79"/>
      <c r="Z367" s="79"/>
      <c r="AA367" s="85" t="s">
        <v>1061</v>
      </c>
      <c r="AB367" s="79"/>
      <c r="AC367" s="79" t="b">
        <v>0</v>
      </c>
      <c r="AD367" s="79">
        <v>0</v>
      </c>
      <c r="AE367" s="85" t="s">
        <v>1091</v>
      </c>
      <c r="AF367" s="79" t="b">
        <v>0</v>
      </c>
      <c r="AG367" s="79" t="s">
        <v>1106</v>
      </c>
      <c r="AH367" s="79"/>
      <c r="AI367" s="85" t="s">
        <v>1091</v>
      </c>
      <c r="AJ367" s="79" t="b">
        <v>0</v>
      </c>
      <c r="AK367" s="79">
        <v>0</v>
      </c>
      <c r="AL367" s="85" t="s">
        <v>1091</v>
      </c>
      <c r="AM367" s="79" t="s">
        <v>1126</v>
      </c>
      <c r="AN367" s="79" t="b">
        <v>0</v>
      </c>
      <c r="AO367" s="85" t="s">
        <v>1061</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2</v>
      </c>
      <c r="BC367" s="78" t="str">
        <f>REPLACE(INDEX(GroupVertices[Group],MATCH(Edges[[#This Row],[Vertex 2]],GroupVertices[Vertex],0)),1,1,"")</f>
        <v>2</v>
      </c>
      <c r="BD367" s="48">
        <v>3</v>
      </c>
      <c r="BE367" s="49">
        <v>7.894736842105263</v>
      </c>
      <c r="BF367" s="48">
        <v>0</v>
      </c>
      <c r="BG367" s="49">
        <v>0</v>
      </c>
      <c r="BH367" s="48">
        <v>0</v>
      </c>
      <c r="BI367" s="49">
        <v>0</v>
      </c>
      <c r="BJ367" s="48">
        <v>35</v>
      </c>
      <c r="BK367" s="49">
        <v>92.10526315789474</v>
      </c>
      <c r="BL367" s="48">
        <v>38</v>
      </c>
    </row>
    <row r="368" spans="1:64" ht="15">
      <c r="A368" s="64" t="s">
        <v>300</v>
      </c>
      <c r="B368" s="64" t="s">
        <v>300</v>
      </c>
      <c r="C368" s="65" t="s">
        <v>3650</v>
      </c>
      <c r="D368" s="66">
        <v>10</v>
      </c>
      <c r="E368" s="67" t="s">
        <v>136</v>
      </c>
      <c r="F368" s="68">
        <v>12</v>
      </c>
      <c r="G368" s="65"/>
      <c r="H368" s="69"/>
      <c r="I368" s="70"/>
      <c r="J368" s="70"/>
      <c r="K368" s="34" t="s">
        <v>65</v>
      </c>
      <c r="L368" s="77">
        <v>368</v>
      </c>
      <c r="M368" s="77"/>
      <c r="N368" s="72"/>
      <c r="O368" s="79" t="s">
        <v>176</v>
      </c>
      <c r="P368" s="81">
        <v>43753.64273148148</v>
      </c>
      <c r="Q368" s="79" t="s">
        <v>525</v>
      </c>
      <c r="R368" s="83" t="s">
        <v>579</v>
      </c>
      <c r="S368" s="79" t="s">
        <v>601</v>
      </c>
      <c r="T368" s="79"/>
      <c r="U368" s="79"/>
      <c r="V368" s="83" t="s">
        <v>754</v>
      </c>
      <c r="W368" s="81">
        <v>43753.64273148148</v>
      </c>
      <c r="X368" s="83" t="s">
        <v>905</v>
      </c>
      <c r="Y368" s="79"/>
      <c r="Z368" s="79"/>
      <c r="AA368" s="85" t="s">
        <v>1062</v>
      </c>
      <c r="AB368" s="79"/>
      <c r="AC368" s="79" t="b">
        <v>0</v>
      </c>
      <c r="AD368" s="79">
        <v>0</v>
      </c>
      <c r="AE368" s="85" t="s">
        <v>1091</v>
      </c>
      <c r="AF368" s="79" t="b">
        <v>1</v>
      </c>
      <c r="AG368" s="79" t="s">
        <v>1106</v>
      </c>
      <c r="AH368" s="79"/>
      <c r="AI368" s="85" t="s">
        <v>994</v>
      </c>
      <c r="AJ368" s="79" t="b">
        <v>0</v>
      </c>
      <c r="AK368" s="79">
        <v>0</v>
      </c>
      <c r="AL368" s="85" t="s">
        <v>1091</v>
      </c>
      <c r="AM368" s="79" t="s">
        <v>1113</v>
      </c>
      <c r="AN368" s="79" t="b">
        <v>0</v>
      </c>
      <c r="AO368" s="85" t="s">
        <v>1062</v>
      </c>
      <c r="AP368" s="79" t="s">
        <v>176</v>
      </c>
      <c r="AQ368" s="79">
        <v>0</v>
      </c>
      <c r="AR368" s="79">
        <v>0</v>
      </c>
      <c r="AS368" s="79"/>
      <c r="AT368" s="79"/>
      <c r="AU368" s="79"/>
      <c r="AV368" s="79"/>
      <c r="AW368" s="79"/>
      <c r="AX368" s="79"/>
      <c r="AY368" s="79"/>
      <c r="AZ368" s="79"/>
      <c r="BA368">
        <v>10</v>
      </c>
      <c r="BB368" s="78" t="str">
        <f>REPLACE(INDEX(GroupVertices[Group],MATCH(Edges[[#This Row],[Vertex 1]],GroupVertices[Vertex],0)),1,1,"")</f>
        <v>2</v>
      </c>
      <c r="BC368" s="78" t="str">
        <f>REPLACE(INDEX(GroupVertices[Group],MATCH(Edges[[#This Row],[Vertex 2]],GroupVertices[Vertex],0)),1,1,"")</f>
        <v>2</v>
      </c>
      <c r="BD368" s="48">
        <v>1</v>
      </c>
      <c r="BE368" s="49">
        <v>25</v>
      </c>
      <c r="BF368" s="48">
        <v>0</v>
      </c>
      <c r="BG368" s="49">
        <v>0</v>
      </c>
      <c r="BH368" s="48">
        <v>0</v>
      </c>
      <c r="BI368" s="49">
        <v>0</v>
      </c>
      <c r="BJ368" s="48">
        <v>3</v>
      </c>
      <c r="BK368" s="49">
        <v>75</v>
      </c>
      <c r="BL368" s="48">
        <v>4</v>
      </c>
    </row>
    <row r="369" spans="1:64" ht="15">
      <c r="A369" s="64" t="s">
        <v>300</v>
      </c>
      <c r="B369" s="64" t="s">
        <v>298</v>
      </c>
      <c r="C369" s="65" t="s">
        <v>3649</v>
      </c>
      <c r="D369" s="66">
        <v>6.5</v>
      </c>
      <c r="E369" s="67" t="s">
        <v>136</v>
      </c>
      <c r="F369" s="68">
        <v>23.5</v>
      </c>
      <c r="G369" s="65"/>
      <c r="H369" s="69"/>
      <c r="I369" s="70"/>
      <c r="J369" s="70"/>
      <c r="K369" s="34" t="s">
        <v>66</v>
      </c>
      <c r="L369" s="77">
        <v>369</v>
      </c>
      <c r="M369" s="77"/>
      <c r="N369" s="72"/>
      <c r="O369" s="79" t="s">
        <v>427</v>
      </c>
      <c r="P369" s="81">
        <v>43753.64329861111</v>
      </c>
      <c r="Q369" s="79" t="s">
        <v>526</v>
      </c>
      <c r="R369" s="79"/>
      <c r="S369" s="79"/>
      <c r="T369" s="79" t="s">
        <v>645</v>
      </c>
      <c r="U369" s="79"/>
      <c r="V369" s="83" t="s">
        <v>754</v>
      </c>
      <c r="W369" s="81">
        <v>43753.64329861111</v>
      </c>
      <c r="X369" s="83" t="s">
        <v>906</v>
      </c>
      <c r="Y369" s="79"/>
      <c r="Z369" s="79"/>
      <c r="AA369" s="85" t="s">
        <v>1063</v>
      </c>
      <c r="AB369" s="79"/>
      <c r="AC369" s="79" t="b">
        <v>0</v>
      </c>
      <c r="AD369" s="79">
        <v>0</v>
      </c>
      <c r="AE369" s="85" t="s">
        <v>1091</v>
      </c>
      <c r="AF369" s="79" t="b">
        <v>0</v>
      </c>
      <c r="AG369" s="79" t="s">
        <v>1106</v>
      </c>
      <c r="AH369" s="79"/>
      <c r="AI369" s="85" t="s">
        <v>1091</v>
      </c>
      <c r="AJ369" s="79" t="b">
        <v>0</v>
      </c>
      <c r="AK369" s="79">
        <v>10</v>
      </c>
      <c r="AL369" s="85" t="s">
        <v>1072</v>
      </c>
      <c r="AM369" s="79" t="s">
        <v>1113</v>
      </c>
      <c r="AN369" s="79" t="b">
        <v>0</v>
      </c>
      <c r="AO369" s="85" t="s">
        <v>1072</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4</v>
      </c>
      <c r="BD369" s="48">
        <v>0</v>
      </c>
      <c r="BE369" s="49">
        <v>0</v>
      </c>
      <c r="BF369" s="48">
        <v>0</v>
      </c>
      <c r="BG369" s="49">
        <v>0</v>
      </c>
      <c r="BH369" s="48">
        <v>0</v>
      </c>
      <c r="BI369" s="49">
        <v>0</v>
      </c>
      <c r="BJ369" s="48">
        <v>20</v>
      </c>
      <c r="BK369" s="49">
        <v>100</v>
      </c>
      <c r="BL369" s="48">
        <v>20</v>
      </c>
    </row>
    <row r="370" spans="1:64" ht="15">
      <c r="A370" s="64" t="s">
        <v>300</v>
      </c>
      <c r="B370" s="64" t="s">
        <v>300</v>
      </c>
      <c r="C370" s="65" t="s">
        <v>3650</v>
      </c>
      <c r="D370" s="66">
        <v>10</v>
      </c>
      <c r="E370" s="67" t="s">
        <v>136</v>
      </c>
      <c r="F370" s="68">
        <v>12</v>
      </c>
      <c r="G370" s="65"/>
      <c r="H370" s="69"/>
      <c r="I370" s="70"/>
      <c r="J370" s="70"/>
      <c r="K370" s="34" t="s">
        <v>65</v>
      </c>
      <c r="L370" s="77">
        <v>370</v>
      </c>
      <c r="M370" s="77"/>
      <c r="N370" s="72"/>
      <c r="O370" s="79" t="s">
        <v>176</v>
      </c>
      <c r="P370" s="81">
        <v>43753.66804398148</v>
      </c>
      <c r="Q370" s="79" t="s">
        <v>527</v>
      </c>
      <c r="R370" s="83" t="s">
        <v>580</v>
      </c>
      <c r="S370" s="79" t="s">
        <v>593</v>
      </c>
      <c r="T370" s="79" t="s">
        <v>643</v>
      </c>
      <c r="U370" s="83" t="s">
        <v>672</v>
      </c>
      <c r="V370" s="83" t="s">
        <v>672</v>
      </c>
      <c r="W370" s="81">
        <v>43753.66804398148</v>
      </c>
      <c r="X370" s="83" t="s">
        <v>907</v>
      </c>
      <c r="Y370" s="79"/>
      <c r="Z370" s="79"/>
      <c r="AA370" s="85" t="s">
        <v>1064</v>
      </c>
      <c r="AB370" s="79"/>
      <c r="AC370" s="79" t="b">
        <v>0</v>
      </c>
      <c r="AD370" s="79">
        <v>2</v>
      </c>
      <c r="AE370" s="85" t="s">
        <v>1091</v>
      </c>
      <c r="AF370" s="79" t="b">
        <v>0</v>
      </c>
      <c r="AG370" s="79" t="s">
        <v>1106</v>
      </c>
      <c r="AH370" s="79"/>
      <c r="AI370" s="85" t="s">
        <v>1091</v>
      </c>
      <c r="AJ370" s="79" t="b">
        <v>0</v>
      </c>
      <c r="AK370" s="79">
        <v>3</v>
      </c>
      <c r="AL370" s="85" t="s">
        <v>1091</v>
      </c>
      <c r="AM370" s="79" t="s">
        <v>1126</v>
      </c>
      <c r="AN370" s="79" t="b">
        <v>0</v>
      </c>
      <c r="AO370" s="85" t="s">
        <v>1064</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2</v>
      </c>
      <c r="BC370" s="78" t="str">
        <f>REPLACE(INDEX(GroupVertices[Group],MATCH(Edges[[#This Row],[Vertex 2]],GroupVertices[Vertex],0)),1,1,"")</f>
        <v>2</v>
      </c>
      <c r="BD370" s="48">
        <v>0</v>
      </c>
      <c r="BE370" s="49">
        <v>0</v>
      </c>
      <c r="BF370" s="48">
        <v>0</v>
      </c>
      <c r="BG370" s="49">
        <v>0</v>
      </c>
      <c r="BH370" s="48">
        <v>0</v>
      </c>
      <c r="BI370" s="49">
        <v>0</v>
      </c>
      <c r="BJ370" s="48">
        <v>26</v>
      </c>
      <c r="BK370" s="49">
        <v>100</v>
      </c>
      <c r="BL370" s="48">
        <v>26</v>
      </c>
    </row>
    <row r="371" spans="1:64" ht="15">
      <c r="A371" s="64" t="s">
        <v>300</v>
      </c>
      <c r="B371" s="64" t="s">
        <v>300</v>
      </c>
      <c r="C371" s="65" t="s">
        <v>3650</v>
      </c>
      <c r="D371" s="66">
        <v>10</v>
      </c>
      <c r="E371" s="67" t="s">
        <v>136</v>
      </c>
      <c r="F371" s="68">
        <v>12</v>
      </c>
      <c r="G371" s="65"/>
      <c r="H371" s="69"/>
      <c r="I371" s="70"/>
      <c r="J371" s="70"/>
      <c r="K371" s="34" t="s">
        <v>65</v>
      </c>
      <c r="L371" s="77">
        <v>371</v>
      </c>
      <c r="M371" s="77"/>
      <c r="N371" s="72"/>
      <c r="O371" s="79" t="s">
        <v>176</v>
      </c>
      <c r="P371" s="81">
        <v>43753.66868055556</v>
      </c>
      <c r="Q371" s="79" t="s">
        <v>528</v>
      </c>
      <c r="R371" s="83" t="s">
        <v>568</v>
      </c>
      <c r="S371" s="79" t="s">
        <v>606</v>
      </c>
      <c r="T371" s="79"/>
      <c r="U371" s="83" t="s">
        <v>673</v>
      </c>
      <c r="V371" s="83" t="s">
        <v>673</v>
      </c>
      <c r="W371" s="81">
        <v>43753.66868055556</v>
      </c>
      <c r="X371" s="83" t="s">
        <v>908</v>
      </c>
      <c r="Y371" s="79"/>
      <c r="Z371" s="79"/>
      <c r="AA371" s="85" t="s">
        <v>1065</v>
      </c>
      <c r="AB371" s="79"/>
      <c r="AC371" s="79" t="b">
        <v>0</v>
      </c>
      <c r="AD371" s="79">
        <v>0</v>
      </c>
      <c r="AE371" s="85" t="s">
        <v>1091</v>
      </c>
      <c r="AF371" s="79" t="b">
        <v>0</v>
      </c>
      <c r="AG371" s="79" t="s">
        <v>1106</v>
      </c>
      <c r="AH371" s="79"/>
      <c r="AI371" s="85" t="s">
        <v>1091</v>
      </c>
      <c r="AJ371" s="79" t="b">
        <v>0</v>
      </c>
      <c r="AK371" s="79">
        <v>0</v>
      </c>
      <c r="AL371" s="85" t="s">
        <v>1091</v>
      </c>
      <c r="AM371" s="79" t="s">
        <v>1126</v>
      </c>
      <c r="AN371" s="79" t="b">
        <v>0</v>
      </c>
      <c r="AO371" s="85" t="s">
        <v>1065</v>
      </c>
      <c r="AP371" s="79" t="s">
        <v>176</v>
      </c>
      <c r="AQ371" s="79">
        <v>0</v>
      </c>
      <c r="AR371" s="79">
        <v>0</v>
      </c>
      <c r="AS371" s="79"/>
      <c r="AT371" s="79"/>
      <c r="AU371" s="79"/>
      <c r="AV371" s="79"/>
      <c r="AW371" s="79"/>
      <c r="AX371" s="79"/>
      <c r="AY371" s="79"/>
      <c r="AZ371" s="79"/>
      <c r="BA371">
        <v>10</v>
      </c>
      <c r="BB371" s="78" t="str">
        <f>REPLACE(INDEX(GroupVertices[Group],MATCH(Edges[[#This Row],[Vertex 1]],GroupVertices[Vertex],0)),1,1,"")</f>
        <v>2</v>
      </c>
      <c r="BC371" s="78" t="str">
        <f>REPLACE(INDEX(GroupVertices[Group],MATCH(Edges[[#This Row],[Vertex 2]],GroupVertices[Vertex],0)),1,1,"")</f>
        <v>2</v>
      </c>
      <c r="BD371" s="48">
        <v>2</v>
      </c>
      <c r="BE371" s="49">
        <v>8</v>
      </c>
      <c r="BF371" s="48">
        <v>0</v>
      </c>
      <c r="BG371" s="49">
        <v>0</v>
      </c>
      <c r="BH371" s="48">
        <v>0</v>
      </c>
      <c r="BI371" s="49">
        <v>0</v>
      </c>
      <c r="BJ371" s="48">
        <v>23</v>
      </c>
      <c r="BK371" s="49">
        <v>92</v>
      </c>
      <c r="BL371" s="48">
        <v>25</v>
      </c>
    </row>
    <row r="372" spans="1:64" ht="15">
      <c r="A372" s="64" t="s">
        <v>300</v>
      </c>
      <c r="B372" s="64" t="s">
        <v>300</v>
      </c>
      <c r="C372" s="65" t="s">
        <v>3650</v>
      </c>
      <c r="D372" s="66">
        <v>10</v>
      </c>
      <c r="E372" s="67" t="s">
        <v>136</v>
      </c>
      <c r="F372" s="68">
        <v>12</v>
      </c>
      <c r="G372" s="65"/>
      <c r="H372" s="69"/>
      <c r="I372" s="70"/>
      <c r="J372" s="70"/>
      <c r="K372" s="34" t="s">
        <v>65</v>
      </c>
      <c r="L372" s="77">
        <v>372</v>
      </c>
      <c r="M372" s="77"/>
      <c r="N372" s="72"/>
      <c r="O372" s="79" t="s">
        <v>176</v>
      </c>
      <c r="P372" s="81">
        <v>43754.87604166667</v>
      </c>
      <c r="Q372" s="79" t="s">
        <v>529</v>
      </c>
      <c r="R372" s="83" t="s">
        <v>577</v>
      </c>
      <c r="S372" s="79" t="s">
        <v>606</v>
      </c>
      <c r="T372" s="79"/>
      <c r="U372" s="83" t="s">
        <v>674</v>
      </c>
      <c r="V372" s="83" t="s">
        <v>674</v>
      </c>
      <c r="W372" s="81">
        <v>43754.87604166667</v>
      </c>
      <c r="X372" s="83" t="s">
        <v>909</v>
      </c>
      <c r="Y372" s="79"/>
      <c r="Z372" s="79"/>
      <c r="AA372" s="85" t="s">
        <v>1066</v>
      </c>
      <c r="AB372" s="79"/>
      <c r="AC372" s="79" t="b">
        <v>0</v>
      </c>
      <c r="AD372" s="79">
        <v>1</v>
      </c>
      <c r="AE372" s="85" t="s">
        <v>1091</v>
      </c>
      <c r="AF372" s="79" t="b">
        <v>0</v>
      </c>
      <c r="AG372" s="79" t="s">
        <v>1106</v>
      </c>
      <c r="AH372" s="79"/>
      <c r="AI372" s="85" t="s">
        <v>1091</v>
      </c>
      <c r="AJ372" s="79" t="b">
        <v>0</v>
      </c>
      <c r="AK372" s="79">
        <v>1</v>
      </c>
      <c r="AL372" s="85" t="s">
        <v>1091</v>
      </c>
      <c r="AM372" s="79" t="s">
        <v>1126</v>
      </c>
      <c r="AN372" s="79" t="b">
        <v>0</v>
      </c>
      <c r="AO372" s="85" t="s">
        <v>1066</v>
      </c>
      <c r="AP372" s="79" t="s">
        <v>176</v>
      </c>
      <c r="AQ372" s="79">
        <v>0</v>
      </c>
      <c r="AR372" s="79">
        <v>0</v>
      </c>
      <c r="AS372" s="79"/>
      <c r="AT372" s="79"/>
      <c r="AU372" s="79"/>
      <c r="AV372" s="79"/>
      <c r="AW372" s="79"/>
      <c r="AX372" s="79"/>
      <c r="AY372" s="79"/>
      <c r="AZ372" s="79"/>
      <c r="BA372">
        <v>10</v>
      </c>
      <c r="BB372" s="78" t="str">
        <f>REPLACE(INDEX(GroupVertices[Group],MATCH(Edges[[#This Row],[Vertex 1]],GroupVertices[Vertex],0)),1,1,"")</f>
        <v>2</v>
      </c>
      <c r="BC372" s="78" t="str">
        <f>REPLACE(INDEX(GroupVertices[Group],MATCH(Edges[[#This Row],[Vertex 2]],GroupVertices[Vertex],0)),1,1,"")</f>
        <v>2</v>
      </c>
      <c r="BD372" s="48">
        <v>2</v>
      </c>
      <c r="BE372" s="49">
        <v>6.666666666666667</v>
      </c>
      <c r="BF372" s="48">
        <v>1</v>
      </c>
      <c r="BG372" s="49">
        <v>3.3333333333333335</v>
      </c>
      <c r="BH372" s="48">
        <v>0</v>
      </c>
      <c r="BI372" s="49">
        <v>0</v>
      </c>
      <c r="BJ372" s="48">
        <v>27</v>
      </c>
      <c r="BK372" s="49">
        <v>90</v>
      </c>
      <c r="BL372" s="48">
        <v>30</v>
      </c>
    </row>
    <row r="373" spans="1:64" ht="15">
      <c r="A373" s="64" t="s">
        <v>300</v>
      </c>
      <c r="B373" s="64" t="s">
        <v>291</v>
      </c>
      <c r="C373" s="65" t="s">
        <v>3648</v>
      </c>
      <c r="D373" s="66">
        <v>3</v>
      </c>
      <c r="E373" s="67" t="s">
        <v>132</v>
      </c>
      <c r="F373" s="68">
        <v>35</v>
      </c>
      <c r="G373" s="65"/>
      <c r="H373" s="69"/>
      <c r="I373" s="70"/>
      <c r="J373" s="70"/>
      <c r="K373" s="34" t="s">
        <v>66</v>
      </c>
      <c r="L373" s="77">
        <v>373</v>
      </c>
      <c r="M373" s="77"/>
      <c r="N373" s="72"/>
      <c r="O373" s="79" t="s">
        <v>427</v>
      </c>
      <c r="P373" s="81">
        <v>43755.61736111111</v>
      </c>
      <c r="Q373" s="79" t="s">
        <v>530</v>
      </c>
      <c r="R373" s="83" t="s">
        <v>581</v>
      </c>
      <c r="S373" s="79" t="s">
        <v>601</v>
      </c>
      <c r="T373" s="79" t="s">
        <v>412</v>
      </c>
      <c r="U373" s="79"/>
      <c r="V373" s="83" t="s">
        <v>754</v>
      </c>
      <c r="W373" s="81">
        <v>43755.61736111111</v>
      </c>
      <c r="X373" s="83" t="s">
        <v>910</v>
      </c>
      <c r="Y373" s="79"/>
      <c r="Z373" s="79"/>
      <c r="AA373" s="85" t="s">
        <v>1067</v>
      </c>
      <c r="AB373" s="79"/>
      <c r="AC373" s="79" t="b">
        <v>0</v>
      </c>
      <c r="AD373" s="79">
        <v>0</v>
      </c>
      <c r="AE373" s="85" t="s">
        <v>1091</v>
      </c>
      <c r="AF373" s="79" t="b">
        <v>1</v>
      </c>
      <c r="AG373" s="79" t="s">
        <v>1106</v>
      </c>
      <c r="AH373" s="79"/>
      <c r="AI373" s="85" t="s">
        <v>1052</v>
      </c>
      <c r="AJ373" s="79" t="b">
        <v>0</v>
      </c>
      <c r="AK373" s="79">
        <v>1</v>
      </c>
      <c r="AL373" s="85" t="s">
        <v>1091</v>
      </c>
      <c r="AM373" s="79" t="s">
        <v>1113</v>
      </c>
      <c r="AN373" s="79" t="b">
        <v>0</v>
      </c>
      <c r="AO373" s="85" t="s">
        <v>1067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4</v>
      </c>
      <c r="BD373" s="48">
        <v>0</v>
      </c>
      <c r="BE373" s="49">
        <v>0</v>
      </c>
      <c r="BF373" s="48">
        <v>0</v>
      </c>
      <c r="BG373" s="49">
        <v>0</v>
      </c>
      <c r="BH373" s="48">
        <v>0</v>
      </c>
      <c r="BI373" s="49">
        <v>0</v>
      </c>
      <c r="BJ373" s="48">
        <v>16</v>
      </c>
      <c r="BK373" s="49">
        <v>100</v>
      </c>
      <c r="BL373" s="48">
        <v>16</v>
      </c>
    </row>
    <row r="374" spans="1:64" ht="15">
      <c r="A374" s="64" t="s">
        <v>300</v>
      </c>
      <c r="B374" s="64" t="s">
        <v>300</v>
      </c>
      <c r="C374" s="65" t="s">
        <v>3650</v>
      </c>
      <c r="D374" s="66">
        <v>10</v>
      </c>
      <c r="E374" s="67" t="s">
        <v>136</v>
      </c>
      <c r="F374" s="68">
        <v>12</v>
      </c>
      <c r="G374" s="65"/>
      <c r="H374" s="69"/>
      <c r="I374" s="70"/>
      <c r="J374" s="70"/>
      <c r="K374" s="34" t="s">
        <v>65</v>
      </c>
      <c r="L374" s="77">
        <v>374</v>
      </c>
      <c r="M374" s="77"/>
      <c r="N374" s="72"/>
      <c r="O374" s="79" t="s">
        <v>176</v>
      </c>
      <c r="P374" s="81">
        <v>43755.68788194445</v>
      </c>
      <c r="Q374" s="79" t="s">
        <v>531</v>
      </c>
      <c r="R374" s="83" t="s">
        <v>582</v>
      </c>
      <c r="S374" s="79" t="s">
        <v>593</v>
      </c>
      <c r="T374" s="79" t="s">
        <v>643</v>
      </c>
      <c r="U374" s="83" t="s">
        <v>675</v>
      </c>
      <c r="V374" s="83" t="s">
        <v>675</v>
      </c>
      <c r="W374" s="81">
        <v>43755.68788194445</v>
      </c>
      <c r="X374" s="83" t="s">
        <v>911</v>
      </c>
      <c r="Y374" s="79"/>
      <c r="Z374" s="79"/>
      <c r="AA374" s="85" t="s">
        <v>1068</v>
      </c>
      <c r="AB374" s="79"/>
      <c r="AC374" s="79" t="b">
        <v>0</v>
      </c>
      <c r="AD374" s="79">
        <v>0</v>
      </c>
      <c r="AE374" s="85" t="s">
        <v>1091</v>
      </c>
      <c r="AF374" s="79" t="b">
        <v>0</v>
      </c>
      <c r="AG374" s="79" t="s">
        <v>1106</v>
      </c>
      <c r="AH374" s="79"/>
      <c r="AI374" s="85" t="s">
        <v>1091</v>
      </c>
      <c r="AJ374" s="79" t="b">
        <v>0</v>
      </c>
      <c r="AK374" s="79">
        <v>0</v>
      </c>
      <c r="AL374" s="85" t="s">
        <v>1091</v>
      </c>
      <c r="AM374" s="79" t="s">
        <v>1126</v>
      </c>
      <c r="AN374" s="79" t="b">
        <v>0</v>
      </c>
      <c r="AO374" s="85" t="s">
        <v>1068</v>
      </c>
      <c r="AP374" s="79" t="s">
        <v>176</v>
      </c>
      <c r="AQ374" s="79">
        <v>0</v>
      </c>
      <c r="AR374" s="79">
        <v>0</v>
      </c>
      <c r="AS374" s="79"/>
      <c r="AT374" s="79"/>
      <c r="AU374" s="79"/>
      <c r="AV374" s="79"/>
      <c r="AW374" s="79"/>
      <c r="AX374" s="79"/>
      <c r="AY374" s="79"/>
      <c r="AZ374" s="79"/>
      <c r="BA374">
        <v>10</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30</v>
      </c>
      <c r="BK374" s="49">
        <v>100</v>
      </c>
      <c r="BL374" s="48">
        <v>30</v>
      </c>
    </row>
    <row r="375" spans="1:64" ht="15">
      <c r="A375" s="64" t="s">
        <v>300</v>
      </c>
      <c r="B375" s="64" t="s">
        <v>308</v>
      </c>
      <c r="C375" s="65" t="s">
        <v>3650</v>
      </c>
      <c r="D375" s="66">
        <v>10</v>
      </c>
      <c r="E375" s="67" t="s">
        <v>136</v>
      </c>
      <c r="F375" s="68">
        <v>12</v>
      </c>
      <c r="G375" s="65"/>
      <c r="H375" s="69"/>
      <c r="I375" s="70"/>
      <c r="J375" s="70"/>
      <c r="K375" s="34" t="s">
        <v>66</v>
      </c>
      <c r="L375" s="77">
        <v>375</v>
      </c>
      <c r="M375" s="77"/>
      <c r="N375" s="72"/>
      <c r="O375" s="79" t="s">
        <v>427</v>
      </c>
      <c r="P375" s="81">
        <v>43755.72980324074</v>
      </c>
      <c r="Q375" s="79" t="s">
        <v>532</v>
      </c>
      <c r="R375" s="79"/>
      <c r="S375" s="79"/>
      <c r="T375" s="79"/>
      <c r="U375" s="79"/>
      <c r="V375" s="83" t="s">
        <v>754</v>
      </c>
      <c r="W375" s="81">
        <v>43755.72980324074</v>
      </c>
      <c r="X375" s="83" t="s">
        <v>912</v>
      </c>
      <c r="Y375" s="79"/>
      <c r="Z375" s="79"/>
      <c r="AA375" s="85" t="s">
        <v>1069</v>
      </c>
      <c r="AB375" s="79"/>
      <c r="AC375" s="79" t="b">
        <v>0</v>
      </c>
      <c r="AD375" s="79">
        <v>0</v>
      </c>
      <c r="AE375" s="85" t="s">
        <v>1091</v>
      </c>
      <c r="AF375" s="79" t="b">
        <v>0</v>
      </c>
      <c r="AG375" s="79" t="s">
        <v>1106</v>
      </c>
      <c r="AH375" s="79"/>
      <c r="AI375" s="85" t="s">
        <v>1091</v>
      </c>
      <c r="AJ375" s="79" t="b">
        <v>0</v>
      </c>
      <c r="AK375" s="79">
        <v>4</v>
      </c>
      <c r="AL375" s="85" t="s">
        <v>1074</v>
      </c>
      <c r="AM375" s="79" t="s">
        <v>1113</v>
      </c>
      <c r="AN375" s="79" t="b">
        <v>0</v>
      </c>
      <c r="AO375" s="85" t="s">
        <v>1074</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2</v>
      </c>
      <c r="BC375" s="78" t="str">
        <f>REPLACE(INDEX(GroupVertices[Group],MATCH(Edges[[#This Row],[Vertex 2]],GroupVertices[Vertex],0)),1,1,"")</f>
        <v>4</v>
      </c>
      <c r="BD375" s="48">
        <v>0</v>
      </c>
      <c r="BE375" s="49">
        <v>0</v>
      </c>
      <c r="BF375" s="48">
        <v>0</v>
      </c>
      <c r="BG375" s="49">
        <v>0</v>
      </c>
      <c r="BH375" s="48">
        <v>0</v>
      </c>
      <c r="BI375" s="49">
        <v>0</v>
      </c>
      <c r="BJ375" s="48">
        <v>25</v>
      </c>
      <c r="BK375" s="49">
        <v>100</v>
      </c>
      <c r="BL375" s="48">
        <v>25</v>
      </c>
    </row>
    <row r="376" spans="1:64" ht="15">
      <c r="A376" s="64" t="s">
        <v>308</v>
      </c>
      <c r="B376" s="64" t="s">
        <v>300</v>
      </c>
      <c r="C376" s="65" t="s">
        <v>3649</v>
      </c>
      <c r="D376" s="66">
        <v>6.5</v>
      </c>
      <c r="E376" s="67" t="s">
        <v>136</v>
      </c>
      <c r="F376" s="68">
        <v>23.5</v>
      </c>
      <c r="G376" s="65"/>
      <c r="H376" s="69"/>
      <c r="I376" s="70"/>
      <c r="J376" s="70"/>
      <c r="K376" s="34" t="s">
        <v>66</v>
      </c>
      <c r="L376" s="77">
        <v>376</v>
      </c>
      <c r="M376" s="77"/>
      <c r="N376" s="72"/>
      <c r="O376" s="79" t="s">
        <v>427</v>
      </c>
      <c r="P376" s="81">
        <v>43748.52688657407</v>
      </c>
      <c r="Q376" s="79" t="s">
        <v>533</v>
      </c>
      <c r="R376" s="83" t="s">
        <v>553</v>
      </c>
      <c r="S376" s="79" t="s">
        <v>589</v>
      </c>
      <c r="T376" s="79"/>
      <c r="U376" s="79"/>
      <c r="V376" s="83" t="s">
        <v>760</v>
      </c>
      <c r="W376" s="81">
        <v>43748.52688657407</v>
      </c>
      <c r="X376" s="83" t="s">
        <v>913</v>
      </c>
      <c r="Y376" s="79"/>
      <c r="Z376" s="79"/>
      <c r="AA376" s="85" t="s">
        <v>1070</v>
      </c>
      <c r="AB376" s="85" t="s">
        <v>1087</v>
      </c>
      <c r="AC376" s="79" t="b">
        <v>0</v>
      </c>
      <c r="AD376" s="79">
        <v>6</v>
      </c>
      <c r="AE376" s="85" t="s">
        <v>1103</v>
      </c>
      <c r="AF376" s="79" t="b">
        <v>0</v>
      </c>
      <c r="AG376" s="79" t="s">
        <v>1106</v>
      </c>
      <c r="AH376" s="79"/>
      <c r="AI376" s="85" t="s">
        <v>1091</v>
      </c>
      <c r="AJ376" s="79" t="b">
        <v>0</v>
      </c>
      <c r="AK376" s="79">
        <v>5</v>
      </c>
      <c r="AL376" s="85" t="s">
        <v>1091</v>
      </c>
      <c r="AM376" s="79" t="s">
        <v>1113</v>
      </c>
      <c r="AN376" s="79" t="b">
        <v>0</v>
      </c>
      <c r="AO376" s="85" t="s">
        <v>1087</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4</v>
      </c>
      <c r="BC376" s="78" t="str">
        <f>REPLACE(INDEX(GroupVertices[Group],MATCH(Edges[[#This Row],[Vertex 2]],GroupVertices[Vertex],0)),1,1,"")</f>
        <v>2</v>
      </c>
      <c r="BD376" s="48">
        <v>0</v>
      </c>
      <c r="BE376" s="49">
        <v>0</v>
      </c>
      <c r="BF376" s="48">
        <v>0</v>
      </c>
      <c r="BG376" s="49">
        <v>0</v>
      </c>
      <c r="BH376" s="48">
        <v>0</v>
      </c>
      <c r="BI376" s="49">
        <v>0</v>
      </c>
      <c r="BJ376" s="48">
        <v>11</v>
      </c>
      <c r="BK376" s="49">
        <v>100</v>
      </c>
      <c r="BL376" s="48">
        <v>11</v>
      </c>
    </row>
    <row r="377" spans="1:64" ht="15">
      <c r="A377" s="64" t="s">
        <v>308</v>
      </c>
      <c r="B377" s="64" t="s">
        <v>300</v>
      </c>
      <c r="C377" s="65" t="s">
        <v>3649</v>
      </c>
      <c r="D377" s="66">
        <v>6.5</v>
      </c>
      <c r="E377" s="67" t="s">
        <v>136</v>
      </c>
      <c r="F377" s="68">
        <v>23.5</v>
      </c>
      <c r="G377" s="65"/>
      <c r="H377" s="69"/>
      <c r="I377" s="70"/>
      <c r="J377" s="70"/>
      <c r="K377" s="34" t="s">
        <v>66</v>
      </c>
      <c r="L377" s="77">
        <v>377</v>
      </c>
      <c r="M377" s="77"/>
      <c r="N377" s="72"/>
      <c r="O377" s="79" t="s">
        <v>427</v>
      </c>
      <c r="P377" s="81">
        <v>43753.69421296296</v>
      </c>
      <c r="Q377" s="79" t="s">
        <v>498</v>
      </c>
      <c r="R377" s="79"/>
      <c r="S377" s="79"/>
      <c r="T377" s="79" t="s">
        <v>639</v>
      </c>
      <c r="U377" s="79"/>
      <c r="V377" s="83" t="s">
        <v>760</v>
      </c>
      <c r="W377" s="81">
        <v>43753.69421296296</v>
      </c>
      <c r="X377" s="83" t="s">
        <v>914</v>
      </c>
      <c r="Y377" s="79"/>
      <c r="Z377" s="79"/>
      <c r="AA377" s="85" t="s">
        <v>1071</v>
      </c>
      <c r="AB377" s="79"/>
      <c r="AC377" s="79" t="b">
        <v>0</v>
      </c>
      <c r="AD377" s="79">
        <v>0</v>
      </c>
      <c r="AE377" s="85" t="s">
        <v>1091</v>
      </c>
      <c r="AF377" s="79" t="b">
        <v>0</v>
      </c>
      <c r="AG377" s="79" t="s">
        <v>1106</v>
      </c>
      <c r="AH377" s="79"/>
      <c r="AI377" s="85" t="s">
        <v>1091</v>
      </c>
      <c r="AJ377" s="79" t="b">
        <v>0</v>
      </c>
      <c r="AK377" s="79">
        <v>3</v>
      </c>
      <c r="AL377" s="85" t="s">
        <v>1064</v>
      </c>
      <c r="AM377" s="79" t="s">
        <v>1113</v>
      </c>
      <c r="AN377" s="79" t="b">
        <v>0</v>
      </c>
      <c r="AO377" s="85" t="s">
        <v>1064</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4</v>
      </c>
      <c r="BC377" s="78" t="str">
        <f>REPLACE(INDEX(GroupVertices[Group],MATCH(Edges[[#This Row],[Vertex 2]],GroupVertices[Vertex],0)),1,1,"")</f>
        <v>2</v>
      </c>
      <c r="BD377" s="48">
        <v>0</v>
      </c>
      <c r="BE377" s="49">
        <v>0</v>
      </c>
      <c r="BF377" s="48">
        <v>0</v>
      </c>
      <c r="BG377" s="49">
        <v>0</v>
      </c>
      <c r="BH377" s="48">
        <v>0</v>
      </c>
      <c r="BI377" s="49">
        <v>0</v>
      </c>
      <c r="BJ377" s="48">
        <v>24</v>
      </c>
      <c r="BK377" s="49">
        <v>100</v>
      </c>
      <c r="BL377" s="48">
        <v>24</v>
      </c>
    </row>
    <row r="378" spans="1:64" ht="15">
      <c r="A378" s="64" t="s">
        <v>291</v>
      </c>
      <c r="B378" s="64" t="s">
        <v>298</v>
      </c>
      <c r="C378" s="65" t="s">
        <v>3648</v>
      </c>
      <c r="D378" s="66">
        <v>3</v>
      </c>
      <c r="E378" s="67" t="s">
        <v>132</v>
      </c>
      <c r="F378" s="68">
        <v>35</v>
      </c>
      <c r="G378" s="65"/>
      <c r="H378" s="69"/>
      <c r="I378" s="70"/>
      <c r="J378" s="70"/>
      <c r="K378" s="34" t="s">
        <v>65</v>
      </c>
      <c r="L378" s="77">
        <v>378</v>
      </c>
      <c r="M378" s="77"/>
      <c r="N378" s="72"/>
      <c r="O378" s="79" t="s">
        <v>427</v>
      </c>
      <c r="P378" s="81">
        <v>43755.610185185185</v>
      </c>
      <c r="Q378" s="79" t="s">
        <v>517</v>
      </c>
      <c r="R378" s="83" t="s">
        <v>561</v>
      </c>
      <c r="S378" s="79" t="s">
        <v>593</v>
      </c>
      <c r="T378" s="79" t="s">
        <v>628</v>
      </c>
      <c r="U378" s="79"/>
      <c r="V378" s="83" t="s">
        <v>743</v>
      </c>
      <c r="W378" s="81">
        <v>43755.610185185185</v>
      </c>
      <c r="X378" s="83" t="s">
        <v>895</v>
      </c>
      <c r="Y378" s="79"/>
      <c r="Z378" s="79"/>
      <c r="AA378" s="85" t="s">
        <v>1052</v>
      </c>
      <c r="AB378" s="79"/>
      <c r="AC378" s="79" t="b">
        <v>0</v>
      </c>
      <c r="AD378" s="79">
        <v>20</v>
      </c>
      <c r="AE378" s="85" t="s">
        <v>1091</v>
      </c>
      <c r="AF378" s="79" t="b">
        <v>0</v>
      </c>
      <c r="AG378" s="79" t="s">
        <v>1106</v>
      </c>
      <c r="AH378" s="79"/>
      <c r="AI378" s="85" t="s">
        <v>1091</v>
      </c>
      <c r="AJ378" s="79" t="b">
        <v>0</v>
      </c>
      <c r="AK378" s="79">
        <v>6</v>
      </c>
      <c r="AL378" s="85" t="s">
        <v>1091</v>
      </c>
      <c r="AM378" s="79" t="s">
        <v>1115</v>
      </c>
      <c r="AN378" s="79" t="b">
        <v>0</v>
      </c>
      <c r="AO378" s="85" t="s">
        <v>1052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4</v>
      </c>
      <c r="BD378" s="48">
        <v>0</v>
      </c>
      <c r="BE378" s="49">
        <v>0</v>
      </c>
      <c r="BF378" s="48">
        <v>0</v>
      </c>
      <c r="BG378" s="49">
        <v>0</v>
      </c>
      <c r="BH378" s="48">
        <v>0</v>
      </c>
      <c r="BI378" s="49">
        <v>0</v>
      </c>
      <c r="BJ378" s="48">
        <v>33</v>
      </c>
      <c r="BK378" s="49">
        <v>100</v>
      </c>
      <c r="BL378" s="48">
        <v>33</v>
      </c>
    </row>
    <row r="379" spans="1:64" ht="15">
      <c r="A379" s="64" t="s">
        <v>298</v>
      </c>
      <c r="B379" s="64" t="s">
        <v>298</v>
      </c>
      <c r="C379" s="65" t="s">
        <v>3648</v>
      </c>
      <c r="D379" s="66">
        <v>3</v>
      </c>
      <c r="E379" s="67" t="s">
        <v>132</v>
      </c>
      <c r="F379" s="68">
        <v>35</v>
      </c>
      <c r="G379" s="65"/>
      <c r="H379" s="69"/>
      <c r="I379" s="70"/>
      <c r="J379" s="70"/>
      <c r="K379" s="34" t="s">
        <v>65</v>
      </c>
      <c r="L379" s="77">
        <v>379</v>
      </c>
      <c r="M379" s="77"/>
      <c r="N379" s="72"/>
      <c r="O379" s="79" t="s">
        <v>176</v>
      </c>
      <c r="P379" s="81">
        <v>43752.73479166667</v>
      </c>
      <c r="Q379" s="79" t="s">
        <v>534</v>
      </c>
      <c r="R379" s="83" t="s">
        <v>583</v>
      </c>
      <c r="S379" s="79" t="s">
        <v>613</v>
      </c>
      <c r="T379" s="79" t="s">
        <v>645</v>
      </c>
      <c r="U379" s="79"/>
      <c r="V379" s="83" t="s">
        <v>750</v>
      </c>
      <c r="W379" s="81">
        <v>43752.73479166667</v>
      </c>
      <c r="X379" s="83" t="s">
        <v>915</v>
      </c>
      <c r="Y379" s="79"/>
      <c r="Z379" s="79"/>
      <c r="AA379" s="85" t="s">
        <v>1072</v>
      </c>
      <c r="AB379" s="79"/>
      <c r="AC379" s="79" t="b">
        <v>0</v>
      </c>
      <c r="AD379" s="79">
        <v>8</v>
      </c>
      <c r="AE379" s="85" t="s">
        <v>1091</v>
      </c>
      <c r="AF379" s="79" t="b">
        <v>0</v>
      </c>
      <c r="AG379" s="79" t="s">
        <v>1106</v>
      </c>
      <c r="AH379" s="79"/>
      <c r="AI379" s="85" t="s">
        <v>1091</v>
      </c>
      <c r="AJ379" s="79" t="b">
        <v>0</v>
      </c>
      <c r="AK379" s="79">
        <v>10</v>
      </c>
      <c r="AL379" s="85" t="s">
        <v>1091</v>
      </c>
      <c r="AM379" s="79" t="s">
        <v>1128</v>
      </c>
      <c r="AN379" s="79" t="b">
        <v>0</v>
      </c>
      <c r="AO379" s="85" t="s">
        <v>1072</v>
      </c>
      <c r="AP379" s="79" t="s">
        <v>1129</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4</v>
      </c>
      <c r="BD379" s="48">
        <v>0</v>
      </c>
      <c r="BE379" s="49">
        <v>0</v>
      </c>
      <c r="BF379" s="48">
        <v>0</v>
      </c>
      <c r="BG379" s="49">
        <v>0</v>
      </c>
      <c r="BH379" s="48">
        <v>0</v>
      </c>
      <c r="BI379" s="49">
        <v>0</v>
      </c>
      <c r="BJ379" s="48">
        <v>26</v>
      </c>
      <c r="BK379" s="49">
        <v>100</v>
      </c>
      <c r="BL379" s="48">
        <v>26</v>
      </c>
    </row>
    <row r="380" spans="1:64" ht="15">
      <c r="A380" s="64" t="s">
        <v>308</v>
      </c>
      <c r="B380" s="64" t="s">
        <v>298</v>
      </c>
      <c r="C380" s="65" t="s">
        <v>3648</v>
      </c>
      <c r="D380" s="66">
        <v>3</v>
      </c>
      <c r="E380" s="67" t="s">
        <v>132</v>
      </c>
      <c r="F380" s="68">
        <v>35</v>
      </c>
      <c r="G380" s="65"/>
      <c r="H380" s="69"/>
      <c r="I380" s="70"/>
      <c r="J380" s="70"/>
      <c r="K380" s="34" t="s">
        <v>65</v>
      </c>
      <c r="L380" s="77">
        <v>380</v>
      </c>
      <c r="M380" s="77"/>
      <c r="N380" s="72"/>
      <c r="O380" s="79" t="s">
        <v>427</v>
      </c>
      <c r="P380" s="81">
        <v>43755.73788194444</v>
      </c>
      <c r="Q380" s="79" t="s">
        <v>535</v>
      </c>
      <c r="R380" s="83" t="s">
        <v>561</v>
      </c>
      <c r="S380" s="79" t="s">
        <v>593</v>
      </c>
      <c r="T380" s="79"/>
      <c r="U380" s="79"/>
      <c r="V380" s="83" t="s">
        <v>760</v>
      </c>
      <c r="W380" s="81">
        <v>43755.73788194444</v>
      </c>
      <c r="X380" s="83" t="s">
        <v>916</v>
      </c>
      <c r="Y380" s="79"/>
      <c r="Z380" s="79"/>
      <c r="AA380" s="85" t="s">
        <v>1073</v>
      </c>
      <c r="AB380" s="79"/>
      <c r="AC380" s="79" t="b">
        <v>0</v>
      </c>
      <c r="AD380" s="79">
        <v>1</v>
      </c>
      <c r="AE380" s="85" t="s">
        <v>1091</v>
      </c>
      <c r="AF380" s="79" t="b">
        <v>0</v>
      </c>
      <c r="AG380" s="79" t="s">
        <v>1106</v>
      </c>
      <c r="AH380" s="79"/>
      <c r="AI380" s="85" t="s">
        <v>1091</v>
      </c>
      <c r="AJ380" s="79" t="b">
        <v>0</v>
      </c>
      <c r="AK380" s="79">
        <v>0</v>
      </c>
      <c r="AL380" s="85" t="s">
        <v>1091</v>
      </c>
      <c r="AM380" s="79" t="s">
        <v>1113</v>
      </c>
      <c r="AN380" s="79" t="b">
        <v>0</v>
      </c>
      <c r="AO380" s="85" t="s">
        <v>1073</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4</v>
      </c>
      <c r="BD380" s="48"/>
      <c r="BE380" s="49"/>
      <c r="BF380" s="48"/>
      <c r="BG380" s="49"/>
      <c r="BH380" s="48"/>
      <c r="BI380" s="49"/>
      <c r="BJ380" s="48"/>
      <c r="BK380" s="49"/>
      <c r="BL380" s="48"/>
    </row>
    <row r="381" spans="1:64" ht="15">
      <c r="A381" s="64" t="s">
        <v>308</v>
      </c>
      <c r="B381" s="64" t="s">
        <v>291</v>
      </c>
      <c r="C381" s="65" t="s">
        <v>3648</v>
      </c>
      <c r="D381" s="66">
        <v>3</v>
      </c>
      <c r="E381" s="67" t="s">
        <v>132</v>
      </c>
      <c r="F381" s="68">
        <v>35</v>
      </c>
      <c r="G381" s="65"/>
      <c r="H381" s="69"/>
      <c r="I381" s="70"/>
      <c r="J381" s="70"/>
      <c r="K381" s="34" t="s">
        <v>65</v>
      </c>
      <c r="L381" s="77">
        <v>381</v>
      </c>
      <c r="M381" s="77"/>
      <c r="N381" s="72"/>
      <c r="O381" s="79" t="s">
        <v>427</v>
      </c>
      <c r="P381" s="81">
        <v>43755.73788194444</v>
      </c>
      <c r="Q381" s="79" t="s">
        <v>535</v>
      </c>
      <c r="R381" s="83" t="s">
        <v>561</v>
      </c>
      <c r="S381" s="79" t="s">
        <v>593</v>
      </c>
      <c r="T381" s="79"/>
      <c r="U381" s="79"/>
      <c r="V381" s="83" t="s">
        <v>760</v>
      </c>
      <c r="W381" s="81">
        <v>43755.73788194444</v>
      </c>
      <c r="X381" s="83" t="s">
        <v>916</v>
      </c>
      <c r="Y381" s="79"/>
      <c r="Z381" s="79"/>
      <c r="AA381" s="85" t="s">
        <v>1073</v>
      </c>
      <c r="AB381" s="79"/>
      <c r="AC381" s="79" t="b">
        <v>0</v>
      </c>
      <c r="AD381" s="79">
        <v>1</v>
      </c>
      <c r="AE381" s="85" t="s">
        <v>1091</v>
      </c>
      <c r="AF381" s="79" t="b">
        <v>0</v>
      </c>
      <c r="AG381" s="79" t="s">
        <v>1106</v>
      </c>
      <c r="AH381" s="79"/>
      <c r="AI381" s="85" t="s">
        <v>1091</v>
      </c>
      <c r="AJ381" s="79" t="b">
        <v>0</v>
      </c>
      <c r="AK381" s="79">
        <v>0</v>
      </c>
      <c r="AL381" s="85" t="s">
        <v>1091</v>
      </c>
      <c r="AM381" s="79" t="s">
        <v>1113</v>
      </c>
      <c r="AN381" s="79" t="b">
        <v>0</v>
      </c>
      <c r="AO381" s="85" t="s">
        <v>1073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4</v>
      </c>
      <c r="BD381" s="48">
        <v>1</v>
      </c>
      <c r="BE381" s="49">
        <v>6.666666666666667</v>
      </c>
      <c r="BF381" s="48">
        <v>0</v>
      </c>
      <c r="BG381" s="49">
        <v>0</v>
      </c>
      <c r="BH381" s="48">
        <v>0</v>
      </c>
      <c r="BI381" s="49">
        <v>0</v>
      </c>
      <c r="BJ381" s="48">
        <v>14</v>
      </c>
      <c r="BK381" s="49">
        <v>93.33333333333333</v>
      </c>
      <c r="BL381" s="48">
        <v>15</v>
      </c>
    </row>
    <row r="382" spans="1:64" ht="15">
      <c r="A382" s="64" t="s">
        <v>308</v>
      </c>
      <c r="B382" s="64" t="s">
        <v>308</v>
      </c>
      <c r="C382" s="65" t="s">
        <v>3648</v>
      </c>
      <c r="D382" s="66">
        <v>3</v>
      </c>
      <c r="E382" s="67" t="s">
        <v>132</v>
      </c>
      <c r="F382" s="68">
        <v>35</v>
      </c>
      <c r="G382" s="65"/>
      <c r="H382" s="69"/>
      <c r="I382" s="70"/>
      <c r="J382" s="70"/>
      <c r="K382" s="34" t="s">
        <v>65</v>
      </c>
      <c r="L382" s="77">
        <v>382</v>
      </c>
      <c r="M382" s="77"/>
      <c r="N382" s="72"/>
      <c r="O382" s="79" t="s">
        <v>176</v>
      </c>
      <c r="P382" s="81">
        <v>43754.41621527778</v>
      </c>
      <c r="Q382" s="79" t="s">
        <v>536</v>
      </c>
      <c r="R382" s="83" t="s">
        <v>584</v>
      </c>
      <c r="S382" s="79" t="s">
        <v>589</v>
      </c>
      <c r="T382" s="79"/>
      <c r="U382" s="79"/>
      <c r="V382" s="83" t="s">
        <v>760</v>
      </c>
      <c r="W382" s="81">
        <v>43754.41621527778</v>
      </c>
      <c r="X382" s="83" t="s">
        <v>917</v>
      </c>
      <c r="Y382" s="79"/>
      <c r="Z382" s="79"/>
      <c r="AA382" s="85" t="s">
        <v>1074</v>
      </c>
      <c r="AB382" s="79"/>
      <c r="AC382" s="79" t="b">
        <v>0</v>
      </c>
      <c r="AD382" s="79">
        <v>14</v>
      </c>
      <c r="AE382" s="85" t="s">
        <v>1091</v>
      </c>
      <c r="AF382" s="79" t="b">
        <v>0</v>
      </c>
      <c r="AG382" s="79" t="s">
        <v>1106</v>
      </c>
      <c r="AH382" s="79"/>
      <c r="AI382" s="85" t="s">
        <v>1091</v>
      </c>
      <c r="AJ382" s="79" t="b">
        <v>0</v>
      </c>
      <c r="AK382" s="79">
        <v>4</v>
      </c>
      <c r="AL382" s="85" t="s">
        <v>1091</v>
      </c>
      <c r="AM382" s="79" t="s">
        <v>1113</v>
      </c>
      <c r="AN382" s="79" t="b">
        <v>0</v>
      </c>
      <c r="AO382" s="85" t="s">
        <v>1074</v>
      </c>
      <c r="AP382" s="79" t="s">
        <v>1129</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0</v>
      </c>
      <c r="BE382" s="49">
        <v>0</v>
      </c>
      <c r="BF382" s="48">
        <v>0</v>
      </c>
      <c r="BG382" s="49">
        <v>0</v>
      </c>
      <c r="BH382" s="48">
        <v>0</v>
      </c>
      <c r="BI382" s="49">
        <v>0</v>
      </c>
      <c r="BJ382" s="48">
        <v>29</v>
      </c>
      <c r="BK382" s="49">
        <v>100</v>
      </c>
      <c r="BL382" s="48">
        <v>29</v>
      </c>
    </row>
    <row r="383" spans="1:64" ht="15">
      <c r="A383" s="64" t="s">
        <v>309</v>
      </c>
      <c r="B383" s="64" t="s">
        <v>310</v>
      </c>
      <c r="C383" s="65" t="s">
        <v>3648</v>
      </c>
      <c r="D383" s="66">
        <v>3</v>
      </c>
      <c r="E383" s="67" t="s">
        <v>132</v>
      </c>
      <c r="F383" s="68">
        <v>35</v>
      </c>
      <c r="G383" s="65"/>
      <c r="H383" s="69"/>
      <c r="I383" s="70"/>
      <c r="J383" s="70"/>
      <c r="K383" s="34" t="s">
        <v>66</v>
      </c>
      <c r="L383" s="77">
        <v>383</v>
      </c>
      <c r="M383" s="77"/>
      <c r="N383" s="72"/>
      <c r="O383" s="79" t="s">
        <v>428</v>
      </c>
      <c r="P383" s="81">
        <v>43755.77234953704</v>
      </c>
      <c r="Q383" s="79" t="s">
        <v>537</v>
      </c>
      <c r="R383" s="83" t="s">
        <v>585</v>
      </c>
      <c r="S383" s="79" t="s">
        <v>593</v>
      </c>
      <c r="T383" s="79"/>
      <c r="U383" s="79"/>
      <c r="V383" s="83" t="s">
        <v>761</v>
      </c>
      <c r="W383" s="81">
        <v>43755.77234953704</v>
      </c>
      <c r="X383" s="83" t="s">
        <v>918</v>
      </c>
      <c r="Y383" s="79"/>
      <c r="Z383" s="79"/>
      <c r="AA383" s="85" t="s">
        <v>1075</v>
      </c>
      <c r="AB383" s="85" t="s">
        <v>1088</v>
      </c>
      <c r="AC383" s="79" t="b">
        <v>0</v>
      </c>
      <c r="AD383" s="79">
        <v>1</v>
      </c>
      <c r="AE383" s="85" t="s">
        <v>1104</v>
      </c>
      <c r="AF383" s="79" t="b">
        <v>0</v>
      </c>
      <c r="AG383" s="79" t="s">
        <v>1106</v>
      </c>
      <c r="AH383" s="79"/>
      <c r="AI383" s="85" t="s">
        <v>1091</v>
      </c>
      <c r="AJ383" s="79" t="b">
        <v>0</v>
      </c>
      <c r="AK383" s="79">
        <v>1</v>
      </c>
      <c r="AL383" s="85" t="s">
        <v>1091</v>
      </c>
      <c r="AM383" s="79" t="s">
        <v>1113</v>
      </c>
      <c r="AN383" s="79" t="b">
        <v>0</v>
      </c>
      <c r="AO383" s="85" t="s">
        <v>1088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14</v>
      </c>
      <c r="BC383" s="78" t="str">
        <f>REPLACE(INDEX(GroupVertices[Group],MATCH(Edges[[#This Row],[Vertex 2]],GroupVertices[Vertex],0)),1,1,"")</f>
        <v>14</v>
      </c>
      <c r="BD383" s="48">
        <v>1</v>
      </c>
      <c r="BE383" s="49">
        <v>3.4482758620689653</v>
      </c>
      <c r="BF383" s="48">
        <v>0</v>
      </c>
      <c r="BG383" s="49">
        <v>0</v>
      </c>
      <c r="BH383" s="48">
        <v>0</v>
      </c>
      <c r="BI383" s="49">
        <v>0</v>
      </c>
      <c r="BJ383" s="48">
        <v>28</v>
      </c>
      <c r="BK383" s="49">
        <v>96.55172413793103</v>
      </c>
      <c r="BL383" s="48">
        <v>29</v>
      </c>
    </row>
    <row r="384" spans="1:64" ht="15">
      <c r="A384" s="64" t="s">
        <v>310</v>
      </c>
      <c r="B384" s="64" t="s">
        <v>309</v>
      </c>
      <c r="C384" s="65" t="s">
        <v>3648</v>
      </c>
      <c r="D384" s="66">
        <v>3</v>
      </c>
      <c r="E384" s="67" t="s">
        <v>132</v>
      </c>
      <c r="F384" s="68">
        <v>35</v>
      </c>
      <c r="G384" s="65"/>
      <c r="H384" s="69"/>
      <c r="I384" s="70"/>
      <c r="J384" s="70"/>
      <c r="K384" s="34" t="s">
        <v>66</v>
      </c>
      <c r="L384" s="77">
        <v>384</v>
      </c>
      <c r="M384" s="77"/>
      <c r="N384" s="72"/>
      <c r="O384" s="79" t="s">
        <v>427</v>
      </c>
      <c r="P384" s="81">
        <v>43755.782546296294</v>
      </c>
      <c r="Q384" s="79" t="s">
        <v>538</v>
      </c>
      <c r="R384" s="79"/>
      <c r="S384" s="79"/>
      <c r="T384" s="79"/>
      <c r="U384" s="79"/>
      <c r="V384" s="83" t="s">
        <v>762</v>
      </c>
      <c r="W384" s="81">
        <v>43755.782546296294</v>
      </c>
      <c r="X384" s="83" t="s">
        <v>919</v>
      </c>
      <c r="Y384" s="79"/>
      <c r="Z384" s="79"/>
      <c r="AA384" s="85" t="s">
        <v>1076</v>
      </c>
      <c r="AB384" s="79"/>
      <c r="AC384" s="79" t="b">
        <v>0</v>
      </c>
      <c r="AD384" s="79">
        <v>0</v>
      </c>
      <c r="AE384" s="85" t="s">
        <v>1091</v>
      </c>
      <c r="AF384" s="79" t="b">
        <v>0</v>
      </c>
      <c r="AG384" s="79" t="s">
        <v>1106</v>
      </c>
      <c r="AH384" s="79"/>
      <c r="AI384" s="85" t="s">
        <v>1091</v>
      </c>
      <c r="AJ384" s="79" t="b">
        <v>0</v>
      </c>
      <c r="AK384" s="79">
        <v>1</v>
      </c>
      <c r="AL384" s="85" t="s">
        <v>1075</v>
      </c>
      <c r="AM384" s="79" t="s">
        <v>1112</v>
      </c>
      <c r="AN384" s="79" t="b">
        <v>0</v>
      </c>
      <c r="AO384" s="85" t="s">
        <v>1075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14</v>
      </c>
      <c r="BC384" s="78" t="str">
        <f>REPLACE(INDEX(GroupVertices[Group],MATCH(Edges[[#This Row],[Vertex 2]],GroupVertices[Vertex],0)),1,1,"")</f>
        <v>14</v>
      </c>
      <c r="BD384" s="48">
        <v>0</v>
      </c>
      <c r="BE384" s="49">
        <v>0</v>
      </c>
      <c r="BF384" s="48">
        <v>0</v>
      </c>
      <c r="BG384" s="49">
        <v>0</v>
      </c>
      <c r="BH384" s="48">
        <v>0</v>
      </c>
      <c r="BI384" s="49">
        <v>0</v>
      </c>
      <c r="BJ384" s="48">
        <v>24</v>
      </c>
      <c r="BK384" s="49">
        <v>100</v>
      </c>
      <c r="BL384" s="48">
        <v>24</v>
      </c>
    </row>
    <row r="385" spans="1:64" ht="15">
      <c r="A385" s="64" t="s">
        <v>311</v>
      </c>
      <c r="B385" s="64" t="s">
        <v>422</v>
      </c>
      <c r="C385" s="65" t="s">
        <v>3648</v>
      </c>
      <c r="D385" s="66">
        <v>3</v>
      </c>
      <c r="E385" s="67" t="s">
        <v>132</v>
      </c>
      <c r="F385" s="68">
        <v>35</v>
      </c>
      <c r="G385" s="65"/>
      <c r="H385" s="69"/>
      <c r="I385" s="70"/>
      <c r="J385" s="70"/>
      <c r="K385" s="34" t="s">
        <v>65</v>
      </c>
      <c r="L385" s="77">
        <v>385</v>
      </c>
      <c r="M385" s="77"/>
      <c r="N385" s="72"/>
      <c r="O385" s="79" t="s">
        <v>427</v>
      </c>
      <c r="P385" s="81">
        <v>43755.91829861111</v>
      </c>
      <c r="Q385" s="79" t="s">
        <v>539</v>
      </c>
      <c r="R385" s="83" t="s">
        <v>586</v>
      </c>
      <c r="S385" s="79" t="s">
        <v>593</v>
      </c>
      <c r="T385" s="79" t="s">
        <v>646</v>
      </c>
      <c r="U385" s="79"/>
      <c r="V385" s="83" t="s">
        <v>763</v>
      </c>
      <c r="W385" s="81">
        <v>43755.91829861111</v>
      </c>
      <c r="X385" s="83" t="s">
        <v>920</v>
      </c>
      <c r="Y385" s="79"/>
      <c r="Z385" s="79"/>
      <c r="AA385" s="85" t="s">
        <v>1077</v>
      </c>
      <c r="AB385" s="85" t="s">
        <v>1089</v>
      </c>
      <c r="AC385" s="79" t="b">
        <v>0</v>
      </c>
      <c r="AD385" s="79">
        <v>5</v>
      </c>
      <c r="AE385" s="85" t="s">
        <v>1105</v>
      </c>
      <c r="AF385" s="79" t="b">
        <v>0</v>
      </c>
      <c r="AG385" s="79" t="s">
        <v>1106</v>
      </c>
      <c r="AH385" s="79"/>
      <c r="AI385" s="85" t="s">
        <v>1091</v>
      </c>
      <c r="AJ385" s="79" t="b">
        <v>0</v>
      </c>
      <c r="AK385" s="79">
        <v>1</v>
      </c>
      <c r="AL385" s="85" t="s">
        <v>1091</v>
      </c>
      <c r="AM385" s="79" t="s">
        <v>1113</v>
      </c>
      <c r="AN385" s="79" t="b">
        <v>0</v>
      </c>
      <c r="AO385" s="85" t="s">
        <v>1089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8</v>
      </c>
      <c r="BC385" s="78" t="str">
        <f>REPLACE(INDEX(GroupVertices[Group],MATCH(Edges[[#This Row],[Vertex 2]],GroupVertices[Vertex],0)),1,1,"")</f>
        <v>8</v>
      </c>
      <c r="BD385" s="48"/>
      <c r="BE385" s="49"/>
      <c r="BF385" s="48"/>
      <c r="BG385" s="49"/>
      <c r="BH385" s="48"/>
      <c r="BI385" s="49"/>
      <c r="BJ385" s="48"/>
      <c r="BK385" s="49"/>
      <c r="BL385" s="48"/>
    </row>
    <row r="386" spans="1:64" ht="15">
      <c r="A386" s="64" t="s">
        <v>312</v>
      </c>
      <c r="B386" s="64" t="s">
        <v>422</v>
      </c>
      <c r="C386" s="65" t="s">
        <v>3648</v>
      </c>
      <c r="D386" s="66">
        <v>3</v>
      </c>
      <c r="E386" s="67" t="s">
        <v>132</v>
      </c>
      <c r="F386" s="68">
        <v>35</v>
      </c>
      <c r="G386" s="65"/>
      <c r="H386" s="69"/>
      <c r="I386" s="70"/>
      <c r="J386" s="70"/>
      <c r="K386" s="34" t="s">
        <v>65</v>
      </c>
      <c r="L386" s="77">
        <v>386</v>
      </c>
      <c r="M386" s="77"/>
      <c r="N386" s="72"/>
      <c r="O386" s="79" t="s">
        <v>427</v>
      </c>
      <c r="P386" s="81">
        <v>43755.92167824074</v>
      </c>
      <c r="Q386" s="79" t="s">
        <v>540</v>
      </c>
      <c r="R386" s="79"/>
      <c r="S386" s="79"/>
      <c r="T386" s="79"/>
      <c r="U386" s="79"/>
      <c r="V386" s="83" t="s">
        <v>764</v>
      </c>
      <c r="W386" s="81">
        <v>43755.92167824074</v>
      </c>
      <c r="X386" s="83" t="s">
        <v>921</v>
      </c>
      <c r="Y386" s="79"/>
      <c r="Z386" s="79"/>
      <c r="AA386" s="85" t="s">
        <v>1078</v>
      </c>
      <c r="AB386" s="79"/>
      <c r="AC386" s="79" t="b">
        <v>0</v>
      </c>
      <c r="AD386" s="79">
        <v>0</v>
      </c>
      <c r="AE386" s="85" t="s">
        <v>1091</v>
      </c>
      <c r="AF386" s="79" t="b">
        <v>0</v>
      </c>
      <c r="AG386" s="79" t="s">
        <v>1106</v>
      </c>
      <c r="AH386" s="79"/>
      <c r="AI386" s="85" t="s">
        <v>1091</v>
      </c>
      <c r="AJ386" s="79" t="b">
        <v>0</v>
      </c>
      <c r="AK386" s="79">
        <v>1</v>
      </c>
      <c r="AL386" s="85" t="s">
        <v>1077</v>
      </c>
      <c r="AM386" s="79" t="s">
        <v>1113</v>
      </c>
      <c r="AN386" s="79" t="b">
        <v>0</v>
      </c>
      <c r="AO386" s="85" t="s">
        <v>1077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8</v>
      </c>
      <c r="BC386" s="78" t="str">
        <f>REPLACE(INDEX(GroupVertices[Group],MATCH(Edges[[#This Row],[Vertex 2]],GroupVertices[Vertex],0)),1,1,"")</f>
        <v>8</v>
      </c>
      <c r="BD386" s="48"/>
      <c r="BE386" s="49"/>
      <c r="BF386" s="48"/>
      <c r="BG386" s="49"/>
      <c r="BH386" s="48"/>
      <c r="BI386" s="49"/>
      <c r="BJ386" s="48"/>
      <c r="BK386" s="49"/>
      <c r="BL386" s="48"/>
    </row>
    <row r="387" spans="1:64" ht="15">
      <c r="A387" s="64" t="s">
        <v>311</v>
      </c>
      <c r="B387" s="64" t="s">
        <v>423</v>
      </c>
      <c r="C387" s="65" t="s">
        <v>3648</v>
      </c>
      <c r="D387" s="66">
        <v>3</v>
      </c>
      <c r="E387" s="67" t="s">
        <v>132</v>
      </c>
      <c r="F387" s="68">
        <v>35</v>
      </c>
      <c r="G387" s="65"/>
      <c r="H387" s="69"/>
      <c r="I387" s="70"/>
      <c r="J387" s="70"/>
      <c r="K387" s="34" t="s">
        <v>65</v>
      </c>
      <c r="L387" s="77">
        <v>387</v>
      </c>
      <c r="M387" s="77"/>
      <c r="N387" s="72"/>
      <c r="O387" s="79" t="s">
        <v>427</v>
      </c>
      <c r="P387" s="81">
        <v>43755.91829861111</v>
      </c>
      <c r="Q387" s="79" t="s">
        <v>539</v>
      </c>
      <c r="R387" s="83" t="s">
        <v>586</v>
      </c>
      <c r="S387" s="79" t="s">
        <v>593</v>
      </c>
      <c r="T387" s="79" t="s">
        <v>646</v>
      </c>
      <c r="U387" s="79"/>
      <c r="V387" s="83" t="s">
        <v>763</v>
      </c>
      <c r="W387" s="81">
        <v>43755.91829861111</v>
      </c>
      <c r="X387" s="83" t="s">
        <v>920</v>
      </c>
      <c r="Y387" s="79"/>
      <c r="Z387" s="79"/>
      <c r="AA387" s="85" t="s">
        <v>1077</v>
      </c>
      <c r="AB387" s="85" t="s">
        <v>1089</v>
      </c>
      <c r="AC387" s="79" t="b">
        <v>0</v>
      </c>
      <c r="AD387" s="79">
        <v>5</v>
      </c>
      <c r="AE387" s="85" t="s">
        <v>1105</v>
      </c>
      <c r="AF387" s="79" t="b">
        <v>0</v>
      </c>
      <c r="AG387" s="79" t="s">
        <v>1106</v>
      </c>
      <c r="AH387" s="79"/>
      <c r="AI387" s="85" t="s">
        <v>1091</v>
      </c>
      <c r="AJ387" s="79" t="b">
        <v>0</v>
      </c>
      <c r="AK387" s="79">
        <v>1</v>
      </c>
      <c r="AL387" s="85" t="s">
        <v>1091</v>
      </c>
      <c r="AM387" s="79" t="s">
        <v>1113</v>
      </c>
      <c r="AN387" s="79" t="b">
        <v>0</v>
      </c>
      <c r="AO387" s="85" t="s">
        <v>1089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8</v>
      </c>
      <c r="BC387" s="78" t="str">
        <f>REPLACE(INDEX(GroupVertices[Group],MATCH(Edges[[#This Row],[Vertex 2]],GroupVertices[Vertex],0)),1,1,"")</f>
        <v>8</v>
      </c>
      <c r="BD387" s="48"/>
      <c r="BE387" s="49"/>
      <c r="BF387" s="48"/>
      <c r="BG387" s="49"/>
      <c r="BH387" s="48"/>
      <c r="BI387" s="49"/>
      <c r="BJ387" s="48"/>
      <c r="BK387" s="49"/>
      <c r="BL387" s="48"/>
    </row>
    <row r="388" spans="1:64" ht="15">
      <c r="A388" s="64" t="s">
        <v>312</v>
      </c>
      <c r="B388" s="64" t="s">
        <v>423</v>
      </c>
      <c r="C388" s="65" t="s">
        <v>3648</v>
      </c>
      <c r="D388" s="66">
        <v>3</v>
      </c>
      <c r="E388" s="67" t="s">
        <v>132</v>
      </c>
      <c r="F388" s="68">
        <v>35</v>
      </c>
      <c r="G388" s="65"/>
      <c r="H388" s="69"/>
      <c r="I388" s="70"/>
      <c r="J388" s="70"/>
      <c r="K388" s="34" t="s">
        <v>65</v>
      </c>
      <c r="L388" s="77">
        <v>388</v>
      </c>
      <c r="M388" s="77"/>
      <c r="N388" s="72"/>
      <c r="O388" s="79" t="s">
        <v>427</v>
      </c>
      <c r="P388" s="81">
        <v>43755.92167824074</v>
      </c>
      <c r="Q388" s="79" t="s">
        <v>540</v>
      </c>
      <c r="R388" s="79"/>
      <c r="S388" s="79"/>
      <c r="T388" s="79"/>
      <c r="U388" s="79"/>
      <c r="V388" s="83" t="s">
        <v>764</v>
      </c>
      <c r="W388" s="81">
        <v>43755.92167824074</v>
      </c>
      <c r="X388" s="83" t="s">
        <v>921</v>
      </c>
      <c r="Y388" s="79"/>
      <c r="Z388" s="79"/>
      <c r="AA388" s="85" t="s">
        <v>1078</v>
      </c>
      <c r="AB388" s="79"/>
      <c r="AC388" s="79" t="b">
        <v>0</v>
      </c>
      <c r="AD388" s="79">
        <v>0</v>
      </c>
      <c r="AE388" s="85" t="s">
        <v>1091</v>
      </c>
      <c r="AF388" s="79" t="b">
        <v>0</v>
      </c>
      <c r="AG388" s="79" t="s">
        <v>1106</v>
      </c>
      <c r="AH388" s="79"/>
      <c r="AI388" s="85" t="s">
        <v>1091</v>
      </c>
      <c r="AJ388" s="79" t="b">
        <v>0</v>
      </c>
      <c r="AK388" s="79">
        <v>1</v>
      </c>
      <c r="AL388" s="85" t="s">
        <v>1077</v>
      </c>
      <c r="AM388" s="79" t="s">
        <v>1113</v>
      </c>
      <c r="AN388" s="79" t="b">
        <v>0</v>
      </c>
      <c r="AO388" s="85" t="s">
        <v>1077</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8</v>
      </c>
      <c r="BC388" s="78" t="str">
        <f>REPLACE(INDEX(GroupVertices[Group],MATCH(Edges[[#This Row],[Vertex 2]],GroupVertices[Vertex],0)),1,1,"")</f>
        <v>8</v>
      </c>
      <c r="BD388" s="48"/>
      <c r="BE388" s="49"/>
      <c r="BF388" s="48"/>
      <c r="BG388" s="49"/>
      <c r="BH388" s="48"/>
      <c r="BI388" s="49"/>
      <c r="BJ388" s="48"/>
      <c r="BK388" s="49"/>
      <c r="BL388" s="48"/>
    </row>
    <row r="389" spans="1:64" ht="15">
      <c r="A389" s="64" t="s">
        <v>311</v>
      </c>
      <c r="B389" s="64" t="s">
        <v>424</v>
      </c>
      <c r="C389" s="65" t="s">
        <v>3648</v>
      </c>
      <c r="D389" s="66">
        <v>3</v>
      </c>
      <c r="E389" s="67" t="s">
        <v>132</v>
      </c>
      <c r="F389" s="68">
        <v>35</v>
      </c>
      <c r="G389" s="65"/>
      <c r="H389" s="69"/>
      <c r="I389" s="70"/>
      <c r="J389" s="70"/>
      <c r="K389" s="34" t="s">
        <v>65</v>
      </c>
      <c r="L389" s="77">
        <v>389</v>
      </c>
      <c r="M389" s="77"/>
      <c r="N389" s="72"/>
      <c r="O389" s="79" t="s">
        <v>427</v>
      </c>
      <c r="P389" s="81">
        <v>43755.91829861111</v>
      </c>
      <c r="Q389" s="79" t="s">
        <v>539</v>
      </c>
      <c r="R389" s="83" t="s">
        <v>586</v>
      </c>
      <c r="S389" s="79" t="s">
        <v>593</v>
      </c>
      <c r="T389" s="79" t="s">
        <v>646</v>
      </c>
      <c r="U389" s="79"/>
      <c r="V389" s="83" t="s">
        <v>763</v>
      </c>
      <c r="W389" s="81">
        <v>43755.91829861111</v>
      </c>
      <c r="X389" s="83" t="s">
        <v>920</v>
      </c>
      <c r="Y389" s="79"/>
      <c r="Z389" s="79"/>
      <c r="AA389" s="85" t="s">
        <v>1077</v>
      </c>
      <c r="AB389" s="85" t="s">
        <v>1089</v>
      </c>
      <c r="AC389" s="79" t="b">
        <v>0</v>
      </c>
      <c r="AD389" s="79">
        <v>5</v>
      </c>
      <c r="AE389" s="85" t="s">
        <v>1105</v>
      </c>
      <c r="AF389" s="79" t="b">
        <v>0</v>
      </c>
      <c r="AG389" s="79" t="s">
        <v>1106</v>
      </c>
      <c r="AH389" s="79"/>
      <c r="AI389" s="85" t="s">
        <v>1091</v>
      </c>
      <c r="AJ389" s="79" t="b">
        <v>0</v>
      </c>
      <c r="AK389" s="79">
        <v>1</v>
      </c>
      <c r="AL389" s="85" t="s">
        <v>1091</v>
      </c>
      <c r="AM389" s="79" t="s">
        <v>1113</v>
      </c>
      <c r="AN389" s="79" t="b">
        <v>0</v>
      </c>
      <c r="AO389" s="85" t="s">
        <v>1089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8</v>
      </c>
      <c r="BC389" s="78" t="str">
        <f>REPLACE(INDEX(GroupVertices[Group],MATCH(Edges[[#This Row],[Vertex 2]],GroupVertices[Vertex],0)),1,1,"")</f>
        <v>8</v>
      </c>
      <c r="BD389" s="48"/>
      <c r="BE389" s="49"/>
      <c r="BF389" s="48"/>
      <c r="BG389" s="49"/>
      <c r="BH389" s="48"/>
      <c r="BI389" s="49"/>
      <c r="BJ389" s="48"/>
      <c r="BK389" s="49"/>
      <c r="BL389" s="48"/>
    </row>
    <row r="390" spans="1:64" ht="15">
      <c r="A390" s="64" t="s">
        <v>312</v>
      </c>
      <c r="B390" s="64" t="s">
        <v>424</v>
      </c>
      <c r="C390" s="65" t="s">
        <v>3648</v>
      </c>
      <c r="D390" s="66">
        <v>3</v>
      </c>
      <c r="E390" s="67" t="s">
        <v>132</v>
      </c>
      <c r="F390" s="68">
        <v>35</v>
      </c>
      <c r="G390" s="65"/>
      <c r="H390" s="69"/>
      <c r="I390" s="70"/>
      <c r="J390" s="70"/>
      <c r="K390" s="34" t="s">
        <v>65</v>
      </c>
      <c r="L390" s="77">
        <v>390</v>
      </c>
      <c r="M390" s="77"/>
      <c r="N390" s="72"/>
      <c r="O390" s="79" t="s">
        <v>427</v>
      </c>
      <c r="P390" s="81">
        <v>43755.92167824074</v>
      </c>
      <c r="Q390" s="79" t="s">
        <v>540</v>
      </c>
      <c r="R390" s="79"/>
      <c r="S390" s="79"/>
      <c r="T390" s="79"/>
      <c r="U390" s="79"/>
      <c r="V390" s="83" t="s">
        <v>764</v>
      </c>
      <c r="W390" s="81">
        <v>43755.92167824074</v>
      </c>
      <c r="X390" s="83" t="s">
        <v>921</v>
      </c>
      <c r="Y390" s="79"/>
      <c r="Z390" s="79"/>
      <c r="AA390" s="85" t="s">
        <v>1078</v>
      </c>
      <c r="AB390" s="79"/>
      <c r="AC390" s="79" t="b">
        <v>0</v>
      </c>
      <c r="AD390" s="79">
        <v>0</v>
      </c>
      <c r="AE390" s="85" t="s">
        <v>1091</v>
      </c>
      <c r="AF390" s="79" t="b">
        <v>0</v>
      </c>
      <c r="AG390" s="79" t="s">
        <v>1106</v>
      </c>
      <c r="AH390" s="79"/>
      <c r="AI390" s="85" t="s">
        <v>1091</v>
      </c>
      <c r="AJ390" s="79" t="b">
        <v>0</v>
      </c>
      <c r="AK390" s="79">
        <v>1</v>
      </c>
      <c r="AL390" s="85" t="s">
        <v>1077</v>
      </c>
      <c r="AM390" s="79" t="s">
        <v>1113</v>
      </c>
      <c r="AN390" s="79" t="b">
        <v>0</v>
      </c>
      <c r="AO390" s="85" t="s">
        <v>1077</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8</v>
      </c>
      <c r="BC390" s="78" t="str">
        <f>REPLACE(INDEX(GroupVertices[Group],MATCH(Edges[[#This Row],[Vertex 2]],GroupVertices[Vertex],0)),1,1,"")</f>
        <v>8</v>
      </c>
      <c r="BD390" s="48"/>
      <c r="BE390" s="49"/>
      <c r="BF390" s="48"/>
      <c r="BG390" s="49"/>
      <c r="BH390" s="48"/>
      <c r="BI390" s="49"/>
      <c r="BJ390" s="48"/>
      <c r="BK390" s="49"/>
      <c r="BL390" s="48"/>
    </row>
    <row r="391" spans="1:64" ht="15">
      <c r="A391" s="64" t="s">
        <v>311</v>
      </c>
      <c r="B391" s="64" t="s">
        <v>425</v>
      </c>
      <c r="C391" s="65" t="s">
        <v>3648</v>
      </c>
      <c r="D391" s="66">
        <v>3</v>
      </c>
      <c r="E391" s="67" t="s">
        <v>132</v>
      </c>
      <c r="F391" s="68">
        <v>35</v>
      </c>
      <c r="G391" s="65"/>
      <c r="H391" s="69"/>
      <c r="I391" s="70"/>
      <c r="J391" s="70"/>
      <c r="K391" s="34" t="s">
        <v>65</v>
      </c>
      <c r="L391" s="77">
        <v>391</v>
      </c>
      <c r="M391" s="77"/>
      <c r="N391" s="72"/>
      <c r="O391" s="79" t="s">
        <v>427</v>
      </c>
      <c r="P391" s="81">
        <v>43755.91829861111</v>
      </c>
      <c r="Q391" s="79" t="s">
        <v>539</v>
      </c>
      <c r="R391" s="83" t="s">
        <v>586</v>
      </c>
      <c r="S391" s="79" t="s">
        <v>593</v>
      </c>
      <c r="T391" s="79" t="s">
        <v>646</v>
      </c>
      <c r="U391" s="79"/>
      <c r="V391" s="83" t="s">
        <v>763</v>
      </c>
      <c r="W391" s="81">
        <v>43755.91829861111</v>
      </c>
      <c r="X391" s="83" t="s">
        <v>920</v>
      </c>
      <c r="Y391" s="79"/>
      <c r="Z391" s="79"/>
      <c r="AA391" s="85" t="s">
        <v>1077</v>
      </c>
      <c r="AB391" s="85" t="s">
        <v>1089</v>
      </c>
      <c r="AC391" s="79" t="b">
        <v>0</v>
      </c>
      <c r="AD391" s="79">
        <v>5</v>
      </c>
      <c r="AE391" s="85" t="s">
        <v>1105</v>
      </c>
      <c r="AF391" s="79" t="b">
        <v>0</v>
      </c>
      <c r="AG391" s="79" t="s">
        <v>1106</v>
      </c>
      <c r="AH391" s="79"/>
      <c r="AI391" s="85" t="s">
        <v>1091</v>
      </c>
      <c r="AJ391" s="79" t="b">
        <v>0</v>
      </c>
      <c r="AK391" s="79">
        <v>1</v>
      </c>
      <c r="AL391" s="85" t="s">
        <v>1091</v>
      </c>
      <c r="AM391" s="79" t="s">
        <v>1113</v>
      </c>
      <c r="AN391" s="79" t="b">
        <v>0</v>
      </c>
      <c r="AO391" s="85" t="s">
        <v>1089</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8</v>
      </c>
      <c r="BC391" s="78" t="str">
        <f>REPLACE(INDEX(GroupVertices[Group],MATCH(Edges[[#This Row],[Vertex 2]],GroupVertices[Vertex],0)),1,1,"")</f>
        <v>8</v>
      </c>
      <c r="BD391" s="48"/>
      <c r="BE391" s="49"/>
      <c r="BF391" s="48"/>
      <c r="BG391" s="49"/>
      <c r="BH391" s="48"/>
      <c r="BI391" s="49"/>
      <c r="BJ391" s="48"/>
      <c r="BK391" s="49"/>
      <c r="BL391" s="48"/>
    </row>
    <row r="392" spans="1:64" ht="15">
      <c r="A392" s="64" t="s">
        <v>312</v>
      </c>
      <c r="B392" s="64" t="s">
        <v>425</v>
      </c>
      <c r="C392" s="65" t="s">
        <v>3648</v>
      </c>
      <c r="D392" s="66">
        <v>3</v>
      </c>
      <c r="E392" s="67" t="s">
        <v>132</v>
      </c>
      <c r="F392" s="68">
        <v>35</v>
      </c>
      <c r="G392" s="65"/>
      <c r="H392" s="69"/>
      <c r="I392" s="70"/>
      <c r="J392" s="70"/>
      <c r="K392" s="34" t="s">
        <v>65</v>
      </c>
      <c r="L392" s="77">
        <v>392</v>
      </c>
      <c r="M392" s="77"/>
      <c r="N392" s="72"/>
      <c r="O392" s="79" t="s">
        <v>427</v>
      </c>
      <c r="P392" s="81">
        <v>43755.92167824074</v>
      </c>
      <c r="Q392" s="79" t="s">
        <v>540</v>
      </c>
      <c r="R392" s="79"/>
      <c r="S392" s="79"/>
      <c r="T392" s="79"/>
      <c r="U392" s="79"/>
      <c r="V392" s="83" t="s">
        <v>764</v>
      </c>
      <c r="W392" s="81">
        <v>43755.92167824074</v>
      </c>
      <c r="X392" s="83" t="s">
        <v>921</v>
      </c>
      <c r="Y392" s="79"/>
      <c r="Z392" s="79"/>
      <c r="AA392" s="85" t="s">
        <v>1078</v>
      </c>
      <c r="AB392" s="79"/>
      <c r="AC392" s="79" t="b">
        <v>0</v>
      </c>
      <c r="AD392" s="79">
        <v>0</v>
      </c>
      <c r="AE392" s="85" t="s">
        <v>1091</v>
      </c>
      <c r="AF392" s="79" t="b">
        <v>0</v>
      </c>
      <c r="AG392" s="79" t="s">
        <v>1106</v>
      </c>
      <c r="AH392" s="79"/>
      <c r="AI392" s="85" t="s">
        <v>1091</v>
      </c>
      <c r="AJ392" s="79" t="b">
        <v>0</v>
      </c>
      <c r="AK392" s="79">
        <v>1</v>
      </c>
      <c r="AL392" s="85" t="s">
        <v>1077</v>
      </c>
      <c r="AM392" s="79" t="s">
        <v>1113</v>
      </c>
      <c r="AN392" s="79" t="b">
        <v>0</v>
      </c>
      <c r="AO392" s="85" t="s">
        <v>1077</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8</v>
      </c>
      <c r="BC392" s="78" t="str">
        <f>REPLACE(INDEX(GroupVertices[Group],MATCH(Edges[[#This Row],[Vertex 2]],GroupVertices[Vertex],0)),1,1,"")</f>
        <v>8</v>
      </c>
      <c r="BD392" s="48"/>
      <c r="BE392" s="49"/>
      <c r="BF392" s="48"/>
      <c r="BG392" s="49"/>
      <c r="BH392" s="48"/>
      <c r="BI392" s="49"/>
      <c r="BJ392" s="48"/>
      <c r="BK392" s="49"/>
      <c r="BL392" s="48"/>
    </row>
    <row r="393" spans="1:64" ht="15">
      <c r="A393" s="64" t="s">
        <v>311</v>
      </c>
      <c r="B393" s="64" t="s">
        <v>426</v>
      </c>
      <c r="C393" s="65" t="s">
        <v>3648</v>
      </c>
      <c r="D393" s="66">
        <v>3</v>
      </c>
      <c r="E393" s="67" t="s">
        <v>132</v>
      </c>
      <c r="F393" s="68">
        <v>35</v>
      </c>
      <c r="G393" s="65"/>
      <c r="H393" s="69"/>
      <c r="I393" s="70"/>
      <c r="J393" s="70"/>
      <c r="K393" s="34" t="s">
        <v>65</v>
      </c>
      <c r="L393" s="77">
        <v>393</v>
      </c>
      <c r="M393" s="77"/>
      <c r="N393" s="72"/>
      <c r="O393" s="79" t="s">
        <v>428</v>
      </c>
      <c r="P393" s="81">
        <v>43755.91829861111</v>
      </c>
      <c r="Q393" s="79" t="s">
        <v>539</v>
      </c>
      <c r="R393" s="83" t="s">
        <v>586</v>
      </c>
      <c r="S393" s="79" t="s">
        <v>593</v>
      </c>
      <c r="T393" s="79" t="s">
        <v>646</v>
      </c>
      <c r="U393" s="79"/>
      <c r="V393" s="83" t="s">
        <v>763</v>
      </c>
      <c r="W393" s="81">
        <v>43755.91829861111</v>
      </c>
      <c r="X393" s="83" t="s">
        <v>920</v>
      </c>
      <c r="Y393" s="79"/>
      <c r="Z393" s="79"/>
      <c r="AA393" s="85" t="s">
        <v>1077</v>
      </c>
      <c r="AB393" s="85" t="s">
        <v>1089</v>
      </c>
      <c r="AC393" s="79" t="b">
        <v>0</v>
      </c>
      <c r="AD393" s="79">
        <v>5</v>
      </c>
      <c r="AE393" s="85" t="s">
        <v>1105</v>
      </c>
      <c r="AF393" s="79" t="b">
        <v>0</v>
      </c>
      <c r="AG393" s="79" t="s">
        <v>1106</v>
      </c>
      <c r="AH393" s="79"/>
      <c r="AI393" s="85" t="s">
        <v>1091</v>
      </c>
      <c r="AJ393" s="79" t="b">
        <v>0</v>
      </c>
      <c r="AK393" s="79">
        <v>1</v>
      </c>
      <c r="AL393" s="85" t="s">
        <v>1091</v>
      </c>
      <c r="AM393" s="79" t="s">
        <v>1113</v>
      </c>
      <c r="AN393" s="79" t="b">
        <v>0</v>
      </c>
      <c r="AO393" s="85" t="s">
        <v>1089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8</v>
      </c>
      <c r="BC393" s="78" t="str">
        <f>REPLACE(INDEX(GroupVertices[Group],MATCH(Edges[[#This Row],[Vertex 2]],GroupVertices[Vertex],0)),1,1,"")</f>
        <v>8</v>
      </c>
      <c r="BD393" s="48">
        <v>0</v>
      </c>
      <c r="BE393" s="49">
        <v>0</v>
      </c>
      <c r="BF393" s="48">
        <v>1</v>
      </c>
      <c r="BG393" s="49">
        <v>2.4390243902439024</v>
      </c>
      <c r="BH393" s="48">
        <v>0</v>
      </c>
      <c r="BI393" s="49">
        <v>0</v>
      </c>
      <c r="BJ393" s="48">
        <v>40</v>
      </c>
      <c r="BK393" s="49">
        <v>97.5609756097561</v>
      </c>
      <c r="BL393" s="48">
        <v>41</v>
      </c>
    </row>
    <row r="394" spans="1:64" ht="15">
      <c r="A394" s="64" t="s">
        <v>312</v>
      </c>
      <c r="B394" s="64" t="s">
        <v>426</v>
      </c>
      <c r="C394" s="65" t="s">
        <v>3648</v>
      </c>
      <c r="D394" s="66">
        <v>3</v>
      </c>
      <c r="E394" s="67" t="s">
        <v>132</v>
      </c>
      <c r="F394" s="68">
        <v>35</v>
      </c>
      <c r="G394" s="65"/>
      <c r="H394" s="69"/>
      <c r="I394" s="70"/>
      <c r="J394" s="70"/>
      <c r="K394" s="34" t="s">
        <v>65</v>
      </c>
      <c r="L394" s="77">
        <v>394</v>
      </c>
      <c r="M394" s="77"/>
      <c r="N394" s="72"/>
      <c r="O394" s="79" t="s">
        <v>427</v>
      </c>
      <c r="P394" s="81">
        <v>43755.92167824074</v>
      </c>
      <c r="Q394" s="79" t="s">
        <v>540</v>
      </c>
      <c r="R394" s="79"/>
      <c r="S394" s="79"/>
      <c r="T394" s="79"/>
      <c r="U394" s="79"/>
      <c r="V394" s="83" t="s">
        <v>764</v>
      </c>
      <c r="W394" s="81">
        <v>43755.92167824074</v>
      </c>
      <c r="X394" s="83" t="s">
        <v>921</v>
      </c>
      <c r="Y394" s="79"/>
      <c r="Z394" s="79"/>
      <c r="AA394" s="85" t="s">
        <v>1078</v>
      </c>
      <c r="AB394" s="79"/>
      <c r="AC394" s="79" t="b">
        <v>0</v>
      </c>
      <c r="AD394" s="79">
        <v>0</v>
      </c>
      <c r="AE394" s="85" t="s">
        <v>1091</v>
      </c>
      <c r="AF394" s="79" t="b">
        <v>0</v>
      </c>
      <c r="AG394" s="79" t="s">
        <v>1106</v>
      </c>
      <c r="AH394" s="79"/>
      <c r="AI394" s="85" t="s">
        <v>1091</v>
      </c>
      <c r="AJ394" s="79" t="b">
        <v>0</v>
      </c>
      <c r="AK394" s="79">
        <v>1</v>
      </c>
      <c r="AL394" s="85" t="s">
        <v>1077</v>
      </c>
      <c r="AM394" s="79" t="s">
        <v>1113</v>
      </c>
      <c r="AN394" s="79" t="b">
        <v>0</v>
      </c>
      <c r="AO394" s="85" t="s">
        <v>1077</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8</v>
      </c>
      <c r="BC394" s="78" t="str">
        <f>REPLACE(INDEX(GroupVertices[Group],MATCH(Edges[[#This Row],[Vertex 2]],GroupVertices[Vertex],0)),1,1,"")</f>
        <v>8</v>
      </c>
      <c r="BD394" s="48">
        <v>0</v>
      </c>
      <c r="BE394" s="49">
        <v>0</v>
      </c>
      <c r="BF394" s="48">
        <v>0</v>
      </c>
      <c r="BG394" s="49">
        <v>0</v>
      </c>
      <c r="BH394" s="48">
        <v>0</v>
      </c>
      <c r="BI394" s="49">
        <v>0</v>
      </c>
      <c r="BJ394" s="48">
        <v>17</v>
      </c>
      <c r="BK394" s="49">
        <v>100</v>
      </c>
      <c r="BL394" s="48">
        <v>17</v>
      </c>
    </row>
    <row r="395" spans="1:64" ht="15">
      <c r="A395" s="64" t="s">
        <v>311</v>
      </c>
      <c r="B395" s="64" t="s">
        <v>312</v>
      </c>
      <c r="C395" s="65" t="s">
        <v>3648</v>
      </c>
      <c r="D395" s="66">
        <v>3</v>
      </c>
      <c r="E395" s="67" t="s">
        <v>132</v>
      </c>
      <c r="F395" s="68">
        <v>35</v>
      </c>
      <c r="G395" s="65"/>
      <c r="H395" s="69"/>
      <c r="I395" s="70"/>
      <c r="J395" s="70"/>
      <c r="K395" s="34" t="s">
        <v>66</v>
      </c>
      <c r="L395" s="77">
        <v>395</v>
      </c>
      <c r="M395" s="77"/>
      <c r="N395" s="72"/>
      <c r="O395" s="79" t="s">
        <v>427</v>
      </c>
      <c r="P395" s="81">
        <v>43755.91829861111</v>
      </c>
      <c r="Q395" s="79" t="s">
        <v>539</v>
      </c>
      <c r="R395" s="83" t="s">
        <v>586</v>
      </c>
      <c r="S395" s="79" t="s">
        <v>593</v>
      </c>
      <c r="T395" s="79" t="s">
        <v>646</v>
      </c>
      <c r="U395" s="79"/>
      <c r="V395" s="83" t="s">
        <v>763</v>
      </c>
      <c r="W395" s="81">
        <v>43755.91829861111</v>
      </c>
      <c r="X395" s="83" t="s">
        <v>920</v>
      </c>
      <c r="Y395" s="79"/>
      <c r="Z395" s="79"/>
      <c r="AA395" s="85" t="s">
        <v>1077</v>
      </c>
      <c r="AB395" s="85" t="s">
        <v>1089</v>
      </c>
      <c r="AC395" s="79" t="b">
        <v>0</v>
      </c>
      <c r="AD395" s="79">
        <v>5</v>
      </c>
      <c r="AE395" s="85" t="s">
        <v>1105</v>
      </c>
      <c r="AF395" s="79" t="b">
        <v>0</v>
      </c>
      <c r="AG395" s="79" t="s">
        <v>1106</v>
      </c>
      <c r="AH395" s="79"/>
      <c r="AI395" s="85" t="s">
        <v>1091</v>
      </c>
      <c r="AJ395" s="79" t="b">
        <v>0</v>
      </c>
      <c r="AK395" s="79">
        <v>1</v>
      </c>
      <c r="AL395" s="85" t="s">
        <v>1091</v>
      </c>
      <c r="AM395" s="79" t="s">
        <v>1113</v>
      </c>
      <c r="AN395" s="79" t="b">
        <v>0</v>
      </c>
      <c r="AO395" s="85" t="s">
        <v>1089</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8</v>
      </c>
      <c r="BC395" s="78" t="str">
        <f>REPLACE(INDEX(GroupVertices[Group],MATCH(Edges[[#This Row],[Vertex 2]],GroupVertices[Vertex],0)),1,1,"")</f>
        <v>8</v>
      </c>
      <c r="BD395" s="48"/>
      <c r="BE395" s="49"/>
      <c r="BF395" s="48"/>
      <c r="BG395" s="49"/>
      <c r="BH395" s="48"/>
      <c r="BI395" s="49"/>
      <c r="BJ395" s="48"/>
      <c r="BK395" s="49"/>
      <c r="BL395" s="48"/>
    </row>
    <row r="396" spans="1:64" ht="15">
      <c r="A396" s="64" t="s">
        <v>312</v>
      </c>
      <c r="B396" s="64" t="s">
        <v>311</v>
      </c>
      <c r="C396" s="65" t="s">
        <v>3648</v>
      </c>
      <c r="D396" s="66">
        <v>3</v>
      </c>
      <c r="E396" s="67" t="s">
        <v>132</v>
      </c>
      <c r="F396" s="68">
        <v>35</v>
      </c>
      <c r="G396" s="65"/>
      <c r="H396" s="69"/>
      <c r="I396" s="70"/>
      <c r="J396" s="70"/>
      <c r="K396" s="34" t="s">
        <v>66</v>
      </c>
      <c r="L396" s="77">
        <v>396</v>
      </c>
      <c r="M396" s="77"/>
      <c r="N396" s="72"/>
      <c r="O396" s="79" t="s">
        <v>427</v>
      </c>
      <c r="P396" s="81">
        <v>43755.92167824074</v>
      </c>
      <c r="Q396" s="79" t="s">
        <v>540</v>
      </c>
      <c r="R396" s="79"/>
      <c r="S396" s="79"/>
      <c r="T396" s="79"/>
      <c r="U396" s="79"/>
      <c r="V396" s="83" t="s">
        <v>764</v>
      </c>
      <c r="W396" s="81">
        <v>43755.92167824074</v>
      </c>
      <c r="X396" s="83" t="s">
        <v>921</v>
      </c>
      <c r="Y396" s="79"/>
      <c r="Z396" s="79"/>
      <c r="AA396" s="85" t="s">
        <v>1078</v>
      </c>
      <c r="AB396" s="79"/>
      <c r="AC396" s="79" t="b">
        <v>0</v>
      </c>
      <c r="AD396" s="79">
        <v>0</v>
      </c>
      <c r="AE396" s="85" t="s">
        <v>1091</v>
      </c>
      <c r="AF396" s="79" t="b">
        <v>0</v>
      </c>
      <c r="AG396" s="79" t="s">
        <v>1106</v>
      </c>
      <c r="AH396" s="79"/>
      <c r="AI396" s="85" t="s">
        <v>1091</v>
      </c>
      <c r="AJ396" s="79" t="b">
        <v>0</v>
      </c>
      <c r="AK396" s="79">
        <v>1</v>
      </c>
      <c r="AL396" s="85" t="s">
        <v>1077</v>
      </c>
      <c r="AM396" s="79" t="s">
        <v>1113</v>
      </c>
      <c r="AN396" s="79" t="b">
        <v>0</v>
      </c>
      <c r="AO396" s="85" t="s">
        <v>1077</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8</v>
      </c>
      <c r="BC396" s="78" t="str">
        <f>REPLACE(INDEX(GroupVertices[Group],MATCH(Edges[[#This Row],[Vertex 2]],GroupVertices[Vertex],0)),1,1,"")</f>
        <v>8</v>
      </c>
      <c r="BD396" s="48"/>
      <c r="BE396" s="49"/>
      <c r="BF396" s="48"/>
      <c r="BG396" s="49"/>
      <c r="BH396" s="48"/>
      <c r="BI396" s="49"/>
      <c r="BJ396" s="48"/>
      <c r="BK396" s="49"/>
      <c r="BL396"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6"/>
    <dataValidation allowBlank="1" showErrorMessage="1" sqref="N2:N3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6"/>
    <dataValidation allowBlank="1" showInputMessage="1" promptTitle="Edge Color" prompt="To select an optional edge color, right-click and select Select Color on the right-click menu." sqref="C3:C396"/>
    <dataValidation allowBlank="1" showInputMessage="1" promptTitle="Edge Width" prompt="Enter an optional edge width between 1 and 10." errorTitle="Invalid Edge Width" error="The optional edge width must be a whole number between 1 and 10." sqref="D3:D396"/>
    <dataValidation allowBlank="1" showInputMessage="1" promptTitle="Edge Opacity" prompt="Enter an optional edge opacity between 0 (transparent) and 100 (opaque)." errorTitle="Invalid Edge Opacity" error="The optional edge opacity must be a whole number between 0 and 10." sqref="F3:F3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6">
      <formula1>ValidEdgeVisibilities</formula1>
    </dataValidation>
    <dataValidation allowBlank="1" showInputMessage="1" showErrorMessage="1" promptTitle="Vertex 1 Name" prompt="Enter the name of the edge's first vertex." sqref="A3:A396"/>
    <dataValidation allowBlank="1" showInputMessage="1" showErrorMessage="1" promptTitle="Vertex 2 Name" prompt="Enter the name of the edge's second vertex." sqref="B3:B396"/>
    <dataValidation allowBlank="1" showInputMessage="1" showErrorMessage="1" promptTitle="Edge Label" prompt="Enter an optional edge label." errorTitle="Invalid Edge Visibility" error="You have entered an unrecognized edge visibility.  Try selecting from the drop-down list instead." sqref="H3:H3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6"/>
  </dataValidations>
  <hyperlinks>
    <hyperlink ref="R3" r:id="rId1" display="https://www.youtube.com/watch?v=5mMzb39jFQI"/>
    <hyperlink ref="R4" r:id="rId2" display="https://www.youtube.com/watch?v=5mMzb39jFQI"/>
    <hyperlink ref="R5" r:id="rId3" display="https://www.youtube.com/watch?v=5mMzb39jFQI"/>
    <hyperlink ref="R6" r:id="rId4" display="https://www.youtube.com/watch?v=5mMzb39jFQI"/>
    <hyperlink ref="R7" r:id="rId5" display="https://www.youtube.com/watch?v=5mMzb39jFQI"/>
    <hyperlink ref="R8" r:id="rId6" display="https://www.youtube.com/watch?v=5mMzb39jFQI"/>
    <hyperlink ref="R9" r:id="rId7" display="https://www.youtube.com/watch?v=5mMzb39jFQI"/>
    <hyperlink ref="R10" r:id="rId8" display="https://www.youtube.com/watch?v=5mMzb39jFQI"/>
    <hyperlink ref="R11" r:id="rId9" display="https://www.youtube.com/watch?v=5mMzb39jFQI"/>
    <hyperlink ref="R12" r:id="rId10" display="https://www.youtube.com/watch?v=5mMzb39jFQI"/>
    <hyperlink ref="R13" r:id="rId11" display="https://www.youtube.com/watch?v=5mMzb39jFQI"/>
    <hyperlink ref="R14" r:id="rId12" display="https://www.youtube.com/watch?v=5mMzb39jFQI"/>
    <hyperlink ref="R15" r:id="rId13" display="https://www.youtube.com/watch?v=5mMzb39jFQI"/>
    <hyperlink ref="R16" r:id="rId14" display="https://www.youtube.com/watch?v=5mMzb39jFQI"/>
    <hyperlink ref="R17" r:id="rId15" display="https://www.youtube.com/watch?v=5mMzb39jFQI"/>
    <hyperlink ref="R18" r:id="rId16" display="https://www.youtube.com/watch?v=5mMzb39jFQI"/>
    <hyperlink ref="R19" r:id="rId17" display="https://www.youtube.com/watch?v=5mMzb39jFQI"/>
    <hyperlink ref="R20" r:id="rId18" display="https://www.youtube.com/watch?v=5mMzb39jFQI"/>
    <hyperlink ref="R21" r:id="rId19" display="https://www.youtube.com/watch?v=5mMzb39jFQI"/>
    <hyperlink ref="R22" r:id="rId20" display="https://www.youtube.com/watch?v=5mMzb39jFQI"/>
    <hyperlink ref="R23" r:id="rId21" display="https://www.youtube.com/watch?v=5mMzb39jFQI"/>
    <hyperlink ref="R24" r:id="rId22" display="https://www.youtube.com/watch?v=5mMzb39jFQI"/>
    <hyperlink ref="R25" r:id="rId23" display="https://www.youtube.com/watch?v=5mMzb39jFQI"/>
    <hyperlink ref="R26" r:id="rId24" display="https://www.youtube.com/watch?v=5mMzb39jFQI"/>
    <hyperlink ref="R27" r:id="rId25" display="https://www.youtube.com/watch?v=5mMzb39jFQI"/>
    <hyperlink ref="R28" r:id="rId26" display="https://www.youtube.com/watch?v=5mMzb39jFQI"/>
    <hyperlink ref="R29" r:id="rId27" display="https://www.youtube.com/watch?v=5mMzb39jFQI"/>
    <hyperlink ref="R30" r:id="rId28" display="https://www.youtube.com/watch?v=5mMzb39jFQI"/>
    <hyperlink ref="R31" r:id="rId29" display="https://www.youtube.com/watch?v=5mMzb39jFQI"/>
    <hyperlink ref="R32" r:id="rId30" display="https://www.youtube.com/watch?v=5mMzb39jFQI"/>
    <hyperlink ref="R33" r:id="rId31" display="https://www.youtube.com/watch?v=5mMzb39jFQI"/>
    <hyperlink ref="R34" r:id="rId32" display="https://www.youtube.com/watch?v=5mMzb39jFQI"/>
    <hyperlink ref="R35" r:id="rId33" display="https://www.youtube.com/watch?v=5mMzb39jFQI"/>
    <hyperlink ref="R36" r:id="rId34" display="https://www.youtube.com/watch?v=5mMzb39jFQI"/>
    <hyperlink ref="R37" r:id="rId35" display="https://www.youtube.com/watch?v=5mMzb39jFQI"/>
    <hyperlink ref="R38" r:id="rId36" display="https://www.youtube.com/watch?v=5mMzb39jFQI"/>
    <hyperlink ref="R39" r:id="rId37" display="https://www.youtube.com/watch?v=5mMzb39jFQI"/>
    <hyperlink ref="R40" r:id="rId38" display="https://www.youtube.com/watch?v=5mMzb39jFQI"/>
    <hyperlink ref="R41" r:id="rId39" display="https://www.youtube.com/watch?v=5mMzb39jFQI"/>
    <hyperlink ref="R50" r:id="rId40" display="https://civictech.guide/"/>
    <hyperlink ref="R53" r:id="rId41" display="https://civictech.guide/"/>
    <hyperlink ref="R54" r:id="rId42" display="https://civictech.guide/"/>
    <hyperlink ref="R55" r:id="rId43" display="https://civictech.guide/"/>
    <hyperlink ref="R56" r:id="rId44" display="https://civictech.guide/"/>
    <hyperlink ref="R57" r:id="rId45" display="https://civictech.guide/"/>
    <hyperlink ref="R58" r:id="rId46" display="https://civictech.guide/"/>
    <hyperlink ref="R59" r:id="rId47" display="https://civictech.guide/"/>
    <hyperlink ref="R127" r:id="rId48" display="https://www.youtube.com/watch?v=5mMzb39jFQI"/>
    <hyperlink ref="R129" r:id="rId49" display="https://www.youtube.com/watch?v=5mMzb39jFQI"/>
    <hyperlink ref="R131" r:id="rId50" display="https://www.youtube.com/watch?v=5mMzb39jFQI"/>
    <hyperlink ref="R133" r:id="rId51" display="https://www.youtube.com/watch?v=5mMzb39jFQI"/>
    <hyperlink ref="R135" r:id="rId52" display="https://www.youtube.com/watch?v=5mMzb39jFQI"/>
    <hyperlink ref="R137" r:id="rId53" display="https://www.youtube.com/watch?v=5mMzb39jFQI"/>
    <hyperlink ref="R139" r:id="rId54" display="https://www.youtube.com/watch?v=5mMzb39jFQI"/>
    <hyperlink ref="R141" r:id="rId55" display="https://www.youtube.com/watch?v=5mMzb39jFQI"/>
    <hyperlink ref="R142" r:id="rId56" display="https://www.youtube.com/watch?v=5mMzb39jFQI"/>
    <hyperlink ref="R146" r:id="rId57" display="https://civichall.org/civicist/schrodingers-audience-how-news-analytics-gave-america-trump/"/>
    <hyperlink ref="R150" r:id="rId58" display="https://eplus.jp/sf/detail/3089080001-P0030001P021001"/>
    <hyperlink ref="R152" r:id="rId59" display="https://www.city.arida.lg.jp/kurashi/sportsbunka/bunka/1000905/1000907.html"/>
    <hyperlink ref="R154" r:id="rId60" display="https://civichall.org/civicist/how-civic-tech-has-evolved-over-the-last-25-years/"/>
    <hyperlink ref="R163" r:id="rId61" display="https://civichall.org/civicist/future-investments/?utm_source=dlvr.it&amp;utm_medium=twitter"/>
    <hyperlink ref="R164" r:id="rId62" display="https://civictech.guide/nyc/"/>
    <hyperlink ref="R165" r:id="rId63" display="https://civictech.guide/nyc/"/>
    <hyperlink ref="R166" r:id="rId64" display="https://chm.tbe.taleo.net/chm01/ats/careers/v2/viewRequisition?org=SIERRACLUB&amp;cws=39&amp;rid=1392"/>
    <hyperlink ref="R167" r:id="rId65" display="https://chm.tbe.taleo.net/chm01/ats/careers/v2/viewRequisition?org=SIERRACLUB&amp;cws=39&amp;rid=1392"/>
    <hyperlink ref="R168" r:id="rId66" display="https://civictech.guide/nyc/"/>
    <hyperlink ref="R169" r:id="rId67" display="https://civictech.guide/nyc/"/>
    <hyperlink ref="R170" r:id="rId68" display="https://civictech.guide/nyc/"/>
    <hyperlink ref="R171" r:id="rId69" display="https://civictech.guide/nyc/"/>
    <hyperlink ref="R173" r:id="rId70" display="https://civichall.org/civicist/future-investments/"/>
    <hyperlink ref="R181" r:id="rId71" display="https://civichall.org/civicist/future-investments/"/>
    <hyperlink ref="R183" r:id="rId72" display="https://civichall.org/civicist/future-investments/"/>
    <hyperlink ref="R214" r:id="rId73" display="https://www.facebook.com/371003420295880/posts/480004119395809?sfns=mo"/>
    <hyperlink ref="R216" r:id="rId74" display="https://www.instagram.com/p/B3oWMatAlDI/?igshid=xx9jeg82t0xl"/>
    <hyperlink ref="R235" r:id="rId75" display="https://twitter.com/veroviews/status/1183850162046820354"/>
    <hyperlink ref="R236" r:id="rId76" display="https://twitter.com/veroviews/status/1183850162046820354"/>
    <hyperlink ref="R239" r:id="rId77" display="https://civichall.org/eventbrite-event/ethical-data-practices-101/"/>
    <hyperlink ref="R241" r:id="rId78" display="https://civichall.org/eventbrite-event/ethical-data-practices-101/"/>
    <hyperlink ref="R244" r:id="rId79" display="https://twitter.com/veroviews/status/1183850162046820354"/>
    <hyperlink ref="R257" r:id="rId80" display="https://civichall.org/civicist/code-america-10-reflections-decade-tech-driven-engagement/"/>
    <hyperlink ref="R258" r:id="rId81" display="https://civichall.org/civicist/code-america-10-reflections-decade-tech-driven-engagement/"/>
    <hyperlink ref="R259" r:id="rId82" display="https://civichall.org/civicist/code-america-10-reflections-decade-tech-driven-engagement/"/>
    <hyperlink ref="R269" r:id="rId83" display="https://civichall.org/civicist/code-america-10-reflections-decade-tech-driven-engagement/"/>
    <hyperlink ref="R271" r:id="rId84" display="https://civichall.org/civicist/code-america-10-reflections-decade-tech-driven-engagement/"/>
    <hyperlink ref="R274" r:id="rId85" display="https://narrativeinitiative.org/resource/narrative-technology-case-studies/"/>
    <hyperlink ref="R277" r:id="rId86" display="https://narrativeinitiative.org/resource/narrative-technology-case-studies/"/>
    <hyperlink ref="R280" r:id="rId87" display="https://narrativeinitiative.org/resource/narrative-technology-case-studies/"/>
    <hyperlink ref="R286" r:id="rId88" display="https://narrativeinitiative.org/resource/narrative-technology-case-studies/"/>
    <hyperlink ref="R289" r:id="rId89" display="https://narrativeinitiative.org/resource/narrative-technology-case-studies/"/>
    <hyperlink ref="R292" r:id="rId90" display="https://narrativeinitiative.org/resource/narrative-technology-case-studies/"/>
    <hyperlink ref="R298" r:id="rId91" display="https://civictech.guide/"/>
    <hyperlink ref="R300" r:id="rId92" display="https://civichall.org/civicist/code-america-10-reflections-decade-tech-driven-engagement/"/>
    <hyperlink ref="R303" r:id="rId93" display="https://civichall.org/civicist/code-america-10-reflections-decade-tech-driven-engagement/"/>
    <hyperlink ref="R308" r:id="rId94" display="https://civictech.guide/nyc/"/>
    <hyperlink ref="R309" r:id="rId95" display="https://civictech.guide/nyc/"/>
    <hyperlink ref="R314" r:id="rId96" display="https://www.womenincivictech.com/"/>
    <hyperlink ref="R315" r:id="rId97" display="https://forgeorganizing.org/"/>
    <hyperlink ref="R317" r:id="rId98" display="https://forgeorganizing.org/"/>
    <hyperlink ref="R318" r:id="rId99" display="https://chm.tbe.taleo.net/chm01/ats/careers/v2/viewRequisition?org=SIERRACLUB&amp;cws=39&amp;rid=1392"/>
    <hyperlink ref="R319" r:id="rId100" display="https://twitter.com/civictechguide/status/1174674995995402240"/>
    <hyperlink ref="R320" r:id="rId101" display="https://twitter.com/civichall/status/1177327305926021130"/>
    <hyperlink ref="R322" r:id="rId102" display="https://twitter.com/civictechguide/status/1174674995995402240"/>
    <hyperlink ref="R323" r:id="rId103" display="https://twitter.com/civichall/status/1177327305926021130"/>
    <hyperlink ref="R325" r:id="rId104" display="https://local.nten.org/events/details/nten-new-york-presents-know-your-audience-and-build-better-online-communities/"/>
    <hyperlink ref="R327" r:id="rId105" display="https://local.nten.org/events/details/nten-new-york-presents-know-your-audience-and-build-better-online-communities/"/>
    <hyperlink ref="R330" r:id="rId106" display="https://www.eventbrite.com/e/who-should-make-the-rules-the-question-of-platform-regulation-tickets-75178199017"/>
    <hyperlink ref="R333" r:id="rId107" display="https://www.eventbrite.com/e/who-should-make-the-rules-the-question-of-platform-regulation-tickets-75178199017"/>
    <hyperlink ref="R334" r:id="rId108" display="https://www.eventbrite.com/e/who-should-make-the-rules-the-question-of-platform-regulation-tickets-75178199017"/>
    <hyperlink ref="R335" r:id="rId109" display="https://www.eventbrite.com/e/who-should-make-the-rules-the-question-of-platform-regulation-tickets-75178199017"/>
    <hyperlink ref="R336" r:id="rId110" display="https://civictech.guide/australia/"/>
    <hyperlink ref="R338" r:id="rId111" display="https://www.eventbrite.com/e/narrative-tech-meet-up-building-infrastructure-tickets-74625443711"/>
    <hyperlink ref="R339" r:id="rId112" display="https://www.eventbrite.com/e/narrative-tech-meet-up-building-infrastructure-tickets-74625443711"/>
    <hyperlink ref="R340" r:id="rId113" display="https://narrativeinitiative.org/resource/narrative-technology-case-studies/"/>
    <hyperlink ref="R343" r:id="rId114" display="https://narrativeinitiative.org/resource/narrative-technology-case-studies/"/>
    <hyperlink ref="R348" r:id="rId115" display="https://docs.google.com/forms/d/18DldEplZKdZPTYG7SxnCgW_3wszHWCFrbACTptMul_A/viewform?edit_requested=true"/>
    <hyperlink ref="R349" r:id="rId116" display="https://docs.google.com/forms/d/18DldEplZKdZPTYG7SxnCgW_3wszHWCFrbACTptMul_A/viewform?edit_requested=true"/>
    <hyperlink ref="R350" r:id="rId117" display="https://www.gq.com/story/debt-collective-union-organizing"/>
    <hyperlink ref="R351" r:id="rId118" display="https://nycmedialab.org/verizon-5g-retail"/>
    <hyperlink ref="R352" r:id="rId119" display="https://nycmedialab.org/verizon-5g-retail"/>
    <hyperlink ref="R353" r:id="rId120" display="https://nycmedialab.org/verizon-5g-retail"/>
    <hyperlink ref="R354" r:id="rId121" display="https://nycmedialab.org/verizon-5g-retail"/>
    <hyperlink ref="R355" r:id="rId122" display="https://nycmedialab.org/verizon-5g-retail"/>
    <hyperlink ref="R356" r:id="rId123" display="https://nycmedialab.org/verizon-5g-retail"/>
    <hyperlink ref="R357" r:id="rId124" display="https://civichall.org/civicist/code-america-10-reflections-decade-tech-driven-engagement/"/>
    <hyperlink ref="R359" r:id="rId125" display="https://www.codeforamerica.org/summit/proposals"/>
    <hyperlink ref="R360" r:id="rId126" display="https://civichall.org/civicist/future-investments/"/>
    <hyperlink ref="R361" r:id="rId127" display="https://civictech.guide/nyc/"/>
    <hyperlink ref="R363" r:id="rId128" display="https://civichall.org/civicist/tipping-the-scales/"/>
    <hyperlink ref="R365" r:id="rId129" display="https://www.eventbrite.com/e/ethical-data-practices-101-tickets-73174315347"/>
    <hyperlink ref="R366" r:id="rId130" display="https://www.2020census.gov/"/>
    <hyperlink ref="R367" r:id="rId131" display="https://www.eventbrite.com/e/ethical-data-practices-101-tickets-73174315347"/>
    <hyperlink ref="R368" r:id="rId132" display="https://twitter.com/MERLTech/status/1184118299518480384"/>
    <hyperlink ref="R370" r:id="rId133" display="https://civichall.org/civicist/natural-advantages/"/>
    <hyperlink ref="R371" r:id="rId134" display="https://www.eventbrite.com/e/who-should-make-the-rules-the-question-of-platform-regulation-tickets-75178199017"/>
    <hyperlink ref="R372" r:id="rId135" display="https://www.eventbrite.com/e/ethical-data-practices-101-tickets-73174315347"/>
    <hyperlink ref="R373" r:id="rId136" display="https://twitter.com/aschrock/status/1184841161828995073"/>
    <hyperlink ref="R374" r:id="rId137" display="https://civichall.org/civicist/big-picture-thinking/"/>
    <hyperlink ref="R376" r:id="rId138" display="https://civictech.guide/nyc/"/>
    <hyperlink ref="R378" r:id="rId139" display="https://civichall.org/civicist/code-america-10-reflections-decade-tech-driven-engagement/"/>
    <hyperlink ref="R379" r:id="rId140" display="https://okt.to/32pyqf"/>
    <hyperlink ref="R380" r:id="rId141" display="https://civichall.org/civicist/code-america-10-reflections-decade-tech-driven-engagement/"/>
    <hyperlink ref="R381" r:id="rId142" display="https://civichall.org/civicist/code-america-10-reflections-decade-tech-driven-engagement/"/>
    <hyperlink ref="R382" r:id="rId143" display="https://civictech.guide/graveyard/"/>
    <hyperlink ref="R383" r:id="rId144" display="https://civichall.org/civicist/beyond-flatland-machine-learning-end-two-party-binary/"/>
    <hyperlink ref="R385" r:id="rId145" display="https://civichall.org/civicist/what-the-dept-of-education-should-have-done-years-ago/"/>
    <hyperlink ref="R387" r:id="rId146" display="https://civichall.org/civicist/what-the-dept-of-education-should-have-done-years-ago/"/>
    <hyperlink ref="R389" r:id="rId147" display="https://civichall.org/civicist/what-the-dept-of-education-should-have-done-years-ago/"/>
    <hyperlink ref="R391" r:id="rId148" display="https://civichall.org/civicist/what-the-dept-of-education-should-have-done-years-ago/"/>
    <hyperlink ref="R393" r:id="rId149" display="https://civichall.org/civicist/what-the-dept-of-education-should-have-done-years-ago/"/>
    <hyperlink ref="R395" r:id="rId150" display="https://civichall.org/civicist/what-the-dept-of-education-should-have-done-years-ago/"/>
    <hyperlink ref="U151" r:id="rId151" display="https://pbs.twimg.com/media/EGKQL_7VUAACNNB.jpg"/>
    <hyperlink ref="U152" r:id="rId152" display="https://pbs.twimg.com/media/EGQRQThUUAApB2Z.jpg"/>
    <hyperlink ref="U154" r:id="rId153" display="https://pbs.twimg.com/media/EGRp2v6XkAABeXV.jpg"/>
    <hyperlink ref="U157" r:id="rId154" display="https://pbs.twimg.com/media/EGSoa-WWwAAU7e8.jpg"/>
    <hyperlink ref="U160" r:id="rId155" display="https://pbs.twimg.com/media/EGWsRjxXUAE1ewK.jpg"/>
    <hyperlink ref="U172" r:id="rId156" display="https://pbs.twimg.com/media/EGinXiDX0AEIRoz.png"/>
    <hyperlink ref="U177" r:id="rId157" display="https://pbs.twimg.com/media/EGjZFMEW4AIiL-P.jpg"/>
    <hyperlink ref="U189" r:id="rId158" display="https://pbs.twimg.com/media/EGinXiDX0AEIRoz.png"/>
    <hyperlink ref="U190" r:id="rId159" display="https://pbs.twimg.com/media/EGinXiDX0AEIRoz.png"/>
    <hyperlink ref="U200" r:id="rId160" display="https://pbs.twimg.com/ext_tw_video_thumb/1182758182541811717/pu/img/U7s8poh6Fk1YbhmP.jpg"/>
    <hyperlink ref="U201" r:id="rId161" display="https://pbs.twimg.com/ext_tw_video_thumb/1182758182541811717/pu/img/U7s8poh6Fk1YbhmP.jpg"/>
    <hyperlink ref="U202" r:id="rId162" display="https://pbs.twimg.com/ext_tw_video_thumb/1182758182541811717/pu/img/U7s8poh6Fk1YbhmP.jpg"/>
    <hyperlink ref="U203" r:id="rId163" display="https://pbs.twimg.com/ext_tw_video_thumb/1182758182541811717/pu/img/U7s8poh6Fk1YbhmP.jpg"/>
    <hyperlink ref="U204" r:id="rId164" display="https://pbs.twimg.com/ext_tw_video_thumb/1182758182541811717/pu/img/U7s8poh6Fk1YbhmP.jpg"/>
    <hyperlink ref="U205" r:id="rId165" display="https://pbs.twimg.com/ext_tw_video_thumb/1182758182541811717/pu/img/U7s8poh6Fk1YbhmP.jpg"/>
    <hyperlink ref="U206" r:id="rId166" display="https://pbs.twimg.com/media/EGsYnL4XkAESRKg.jpg"/>
    <hyperlink ref="U215" r:id="rId167" display="https://pbs.twimg.com/media/EG3NsU1XUAEE91z.jpg"/>
    <hyperlink ref="U252" r:id="rId168" display="https://pbs.twimg.com/media/EHBwxlMXUAEebrZ.jpg"/>
    <hyperlink ref="U256" r:id="rId169" display="https://pbs.twimg.com/media/EHFNwqXWwAEkrk0.jpg"/>
    <hyperlink ref="U314" r:id="rId170" display="https://pbs.twimg.com/media/EFa08asWkAIeHYD.jpg"/>
    <hyperlink ref="U315" r:id="rId171" display="https://pbs.twimg.com/media/EGC9dr6X0AUrwOG.jpg"/>
    <hyperlink ref="U317" r:id="rId172" display="https://pbs.twimg.com/media/EGC9dr6X0AUrwOG.jpg"/>
    <hyperlink ref="U318" r:id="rId173" display="https://pbs.twimg.com/media/EGh26ArWkAAQmzZ.png"/>
    <hyperlink ref="U330" r:id="rId174" display="https://pbs.twimg.com/media/EGtOPIFX0AEMXuz.jpg"/>
    <hyperlink ref="U333" r:id="rId175" display="https://pbs.twimg.com/media/EGtOPIFX0AEMXuz.jpg"/>
    <hyperlink ref="U334" r:id="rId176" display="https://pbs.twimg.com/media/EGtOPIFX0AEMXuz.jpg"/>
    <hyperlink ref="U335" r:id="rId177" display="https://pbs.twimg.com/media/EGyXs2KX4AAI-2R.jpg"/>
    <hyperlink ref="U348" r:id="rId178" display="https://pbs.twimg.com/media/EG8rAaZWsAAhBW2.jpg"/>
    <hyperlink ref="U349" r:id="rId179" display="https://pbs.twimg.com/media/EG8rAaZWsAAhBW2.jpg"/>
    <hyperlink ref="U351" r:id="rId180" display="https://pbs.twimg.com/media/EGnAfBOW4AArYd2.jpg"/>
    <hyperlink ref="U353" r:id="rId181" display="https://pbs.twimg.com/media/EHAwhchX4AAnGF2.jpg"/>
    <hyperlink ref="U354" r:id="rId182" display="https://pbs.twimg.com/media/EGnAfBOW4AArYd2.jpg"/>
    <hyperlink ref="U356" r:id="rId183" display="https://pbs.twimg.com/media/EHAwhchX4AAnGF2.jpg"/>
    <hyperlink ref="U359" r:id="rId184" display="https://pbs.twimg.com/media/EGIGpemXYAEJNlU.jpg"/>
    <hyperlink ref="U360" r:id="rId185" display="https://pbs.twimg.com/media/EGctbyfWoAI9Xcu.jpg"/>
    <hyperlink ref="U363" r:id="rId186" display="https://pbs.twimg.com/media/EGi7OXEXkAAV_Kq.jpg"/>
    <hyperlink ref="U365" r:id="rId187" display="https://pbs.twimg.com/media/EGsJw5nWkAYfnvi.jpg"/>
    <hyperlink ref="U367" r:id="rId188" display="https://pbs.twimg.com/media/EG3hjhYW4AoZS65.jpg"/>
    <hyperlink ref="U370" r:id="rId189" display="https://pbs.twimg.com/media/EG7mpM8XYAIxmsq.jpg"/>
    <hyperlink ref="U371" r:id="rId190" display="https://pbs.twimg.com/media/EG7m2jZWkAE_4cn.jpg"/>
    <hyperlink ref="U372" r:id="rId191" display="https://pbs.twimg.com/media/EHB0ydGWsAMQRdH.jpg"/>
    <hyperlink ref="U374" r:id="rId192" display="https://pbs.twimg.com/media/EHGAXEIW4AI5OgJ.jpg"/>
    <hyperlink ref="V3" r:id="rId193" display="http://pbs.twimg.com/profile_images/1176010235271667713/mZBUNVj1_normal.jpg"/>
    <hyperlink ref="V4" r:id="rId194" display="http://pbs.twimg.com/profile_images/1176010235271667713/mZBUNVj1_normal.jpg"/>
    <hyperlink ref="V5" r:id="rId195" display="http://pbs.twimg.com/profile_images/1176010235271667713/mZBUNVj1_normal.jpg"/>
    <hyperlink ref="V6" r:id="rId196" display="http://pbs.twimg.com/profile_images/1176010235271667713/mZBUNVj1_normal.jpg"/>
    <hyperlink ref="V7" r:id="rId197" display="http://pbs.twimg.com/profile_images/1176010235271667713/mZBUNVj1_normal.jpg"/>
    <hyperlink ref="V8" r:id="rId198" display="http://pbs.twimg.com/profile_images/1176010235271667713/mZBUNVj1_normal.jpg"/>
    <hyperlink ref="V9" r:id="rId199" display="http://pbs.twimg.com/profile_images/1176010235271667713/mZBUNVj1_normal.jpg"/>
    <hyperlink ref="V10" r:id="rId200" display="http://pbs.twimg.com/profile_images/1176010235271667713/mZBUNVj1_normal.jpg"/>
    <hyperlink ref="V11" r:id="rId201" display="http://pbs.twimg.com/profile_images/1176010235271667713/mZBUNVj1_normal.jpg"/>
    <hyperlink ref="V12" r:id="rId202" display="http://pbs.twimg.com/profile_images/1176010235271667713/mZBUNVj1_normal.jpg"/>
    <hyperlink ref="V13" r:id="rId203" display="http://pbs.twimg.com/profile_images/1176010235271667713/mZBUNVj1_normal.jpg"/>
    <hyperlink ref="V14" r:id="rId204" display="http://pbs.twimg.com/profile_images/1176010235271667713/mZBUNVj1_normal.jpg"/>
    <hyperlink ref="V15" r:id="rId205" display="http://pbs.twimg.com/profile_images/1176010235271667713/mZBUNVj1_normal.jpg"/>
    <hyperlink ref="V16" r:id="rId206" display="http://pbs.twimg.com/profile_images/1176010235271667713/mZBUNVj1_normal.jpg"/>
    <hyperlink ref="V17" r:id="rId207" display="http://pbs.twimg.com/profile_images/1176010235271667713/mZBUNVj1_normal.jpg"/>
    <hyperlink ref="V18" r:id="rId208" display="http://pbs.twimg.com/profile_images/1176010235271667713/mZBUNVj1_normal.jpg"/>
    <hyperlink ref="V19" r:id="rId209" display="http://pbs.twimg.com/profile_images/1176010235271667713/mZBUNVj1_normal.jpg"/>
    <hyperlink ref="V20" r:id="rId210" display="http://pbs.twimg.com/profile_images/1176010235271667713/mZBUNVj1_normal.jpg"/>
    <hyperlink ref="V21" r:id="rId211" display="http://pbs.twimg.com/profile_images/1176010235271667713/mZBUNVj1_normal.jpg"/>
    <hyperlink ref="V22" r:id="rId212" display="http://pbs.twimg.com/profile_images/1176010235271667713/mZBUNVj1_normal.jpg"/>
    <hyperlink ref="V23" r:id="rId213" display="http://pbs.twimg.com/profile_images/1176010235271667713/mZBUNVj1_normal.jpg"/>
    <hyperlink ref="V24" r:id="rId214" display="http://pbs.twimg.com/profile_images/1176010235271667713/mZBUNVj1_normal.jpg"/>
    <hyperlink ref="V25" r:id="rId215" display="http://pbs.twimg.com/profile_images/1176010235271667713/mZBUNVj1_normal.jpg"/>
    <hyperlink ref="V26" r:id="rId216" display="http://pbs.twimg.com/profile_images/1176010235271667713/mZBUNVj1_normal.jpg"/>
    <hyperlink ref="V27" r:id="rId217" display="http://pbs.twimg.com/profile_images/1176010235271667713/mZBUNVj1_normal.jpg"/>
    <hyperlink ref="V28" r:id="rId218" display="http://pbs.twimg.com/profile_images/1176010235271667713/mZBUNVj1_normal.jpg"/>
    <hyperlink ref="V29" r:id="rId219" display="http://pbs.twimg.com/profile_images/1176010235271667713/mZBUNVj1_normal.jpg"/>
    <hyperlink ref="V30" r:id="rId220" display="http://pbs.twimg.com/profile_images/1176010235271667713/mZBUNVj1_normal.jpg"/>
    <hyperlink ref="V31" r:id="rId221" display="http://pbs.twimg.com/profile_images/1176010235271667713/mZBUNVj1_normal.jpg"/>
    <hyperlink ref="V32" r:id="rId222" display="http://pbs.twimg.com/profile_images/1176010235271667713/mZBUNVj1_normal.jpg"/>
    <hyperlink ref="V33" r:id="rId223" display="http://pbs.twimg.com/profile_images/1176010235271667713/mZBUNVj1_normal.jpg"/>
    <hyperlink ref="V34" r:id="rId224" display="http://pbs.twimg.com/profile_images/1176010235271667713/mZBUNVj1_normal.jpg"/>
    <hyperlink ref="V35" r:id="rId225" display="http://pbs.twimg.com/profile_images/1176010235271667713/mZBUNVj1_normal.jpg"/>
    <hyperlink ref="V36" r:id="rId226" display="http://pbs.twimg.com/profile_images/1176010235271667713/mZBUNVj1_normal.jpg"/>
    <hyperlink ref="V37" r:id="rId227" display="http://pbs.twimg.com/profile_images/1176010235271667713/mZBUNVj1_normal.jpg"/>
    <hyperlink ref="V38" r:id="rId228" display="http://pbs.twimg.com/profile_images/1176010235271667713/mZBUNVj1_normal.jpg"/>
    <hyperlink ref="V39" r:id="rId229" display="http://pbs.twimg.com/profile_images/1176010235271667713/mZBUNVj1_normal.jpg"/>
    <hyperlink ref="V40" r:id="rId230" display="http://pbs.twimg.com/profile_images/1176010235271667713/mZBUNVj1_normal.jpg"/>
    <hyperlink ref="V41" r:id="rId231" display="http://pbs.twimg.com/profile_images/1176010235271667713/mZBUNVj1_normal.jpg"/>
    <hyperlink ref="V42" r:id="rId232" display="http://pbs.twimg.com/profile_images/1111804604583305216/EQ35Ips2_normal.jpg"/>
    <hyperlink ref="V43" r:id="rId233" display="http://pbs.twimg.com/profile_images/609360532378796032/CiXFeY2O_normal.jpg"/>
    <hyperlink ref="V44" r:id="rId234" display="http://pbs.twimg.com/profile_images/430795171593080832/_HY8TXhc_normal.png"/>
    <hyperlink ref="V45" r:id="rId235" display="http://pbs.twimg.com/profile_images/430795171593080832/_HY8TXhc_normal.png"/>
    <hyperlink ref="V46" r:id="rId236" display="http://pbs.twimg.com/profile_images/613457895011786752/OT_O8TQW_normal.jpg"/>
    <hyperlink ref="V47" r:id="rId237" display="http://pbs.twimg.com/profile_images/613457895011786752/OT_O8TQW_normal.jpg"/>
    <hyperlink ref="V48" r:id="rId238" display="http://pbs.twimg.com/profile_images/964643414078885888/L4Fkh0TK_normal.jpg"/>
    <hyperlink ref="V49" r:id="rId239" display="http://pbs.twimg.com/profile_images/964643414078885888/L4Fkh0TK_normal.jpg"/>
    <hyperlink ref="V50" r:id="rId240" display="http://pbs.twimg.com/profile_images/978276985360306179/AB2WReNw_normal.jpg"/>
    <hyperlink ref="V51" r:id="rId241" display="http://pbs.twimg.com/profile_images/961076045465047040/C6TrvXpn_normal.jpg"/>
    <hyperlink ref="V52" r:id="rId242" display="http://pbs.twimg.com/profile_images/961076045465047040/C6TrvXpn_normal.jpg"/>
    <hyperlink ref="V53" r:id="rId243" display="http://pbs.twimg.com/profile_images/1147598996321517568/qUGhzpiq_normal.jpg"/>
    <hyperlink ref="V54" r:id="rId244" display="http://pbs.twimg.com/profile_images/1147598996321517568/qUGhzpiq_normal.jpg"/>
    <hyperlink ref="V55" r:id="rId245" display="http://pbs.twimg.com/profile_images/204029103/flammarion_man_normal.jpg"/>
    <hyperlink ref="V56" r:id="rId246" display="http://pbs.twimg.com/profile_images/204029103/flammarion_man_normal.jpg"/>
    <hyperlink ref="V57" r:id="rId247" display="http://pbs.twimg.com/profile_images/531650871533117440/zHSKbNRU_normal.png"/>
    <hyperlink ref="V58" r:id="rId248" display="http://pbs.twimg.com/profile_images/3443473020/05854647f55c2fcb6fe286c0d2b63318_normal.jpeg"/>
    <hyperlink ref="V59" r:id="rId249" display="http://pbs.twimg.com/profile_images/3443473020/05854647f55c2fcb6fe286c0d2b63318_normal.jpeg"/>
    <hyperlink ref="V60" r:id="rId250" display="http://pbs.twimg.com/profile_images/1155404019931553793/ef_rDfkI_normal.jpg"/>
    <hyperlink ref="V61" r:id="rId251" display="http://pbs.twimg.com/profile_images/1173005950678159360/ABF6rHRt_normal.jpg"/>
    <hyperlink ref="V62" r:id="rId252" display="http://pbs.twimg.com/profile_images/1173005950678159360/ABF6rHRt_normal.jpg"/>
    <hyperlink ref="V63" r:id="rId253" display="http://pbs.twimg.com/profile_images/1173005950678159360/ABF6rHRt_normal.jpg"/>
    <hyperlink ref="V64" r:id="rId254" display="http://pbs.twimg.com/profile_images/1173005950678159360/ABF6rHRt_normal.jpg"/>
    <hyperlink ref="V65" r:id="rId255" display="http://pbs.twimg.com/profile_images/1173005950678159360/ABF6rHRt_normal.jpg"/>
    <hyperlink ref="V66" r:id="rId256" display="http://pbs.twimg.com/profile_images/1173005950678159360/ABF6rHRt_normal.jpg"/>
    <hyperlink ref="V67" r:id="rId257" display="http://pbs.twimg.com/profile_images/1173005950678159360/ABF6rHRt_normal.jpg"/>
    <hyperlink ref="V68" r:id="rId258" display="http://pbs.twimg.com/profile_images/1173005950678159360/ABF6rHRt_normal.jpg"/>
    <hyperlink ref="V69" r:id="rId259" display="http://pbs.twimg.com/profile_images/1173005950678159360/ABF6rHRt_normal.jpg"/>
    <hyperlink ref="V70" r:id="rId260" display="http://pbs.twimg.com/profile_images/1173005950678159360/ABF6rHRt_normal.jpg"/>
    <hyperlink ref="V71" r:id="rId261" display="http://pbs.twimg.com/profile_images/1173005950678159360/ABF6rHRt_normal.jpg"/>
    <hyperlink ref="V72" r:id="rId262" display="http://pbs.twimg.com/profile_images/1173005950678159360/ABF6rHRt_normal.jpg"/>
    <hyperlink ref="V73" r:id="rId263" display="http://pbs.twimg.com/profile_images/1173005950678159360/ABF6rHRt_normal.jpg"/>
    <hyperlink ref="V74" r:id="rId264" display="http://pbs.twimg.com/profile_images/1173005950678159360/ABF6rHRt_normal.jpg"/>
    <hyperlink ref="V75" r:id="rId265" display="http://pbs.twimg.com/profile_images/1173005950678159360/ABF6rHRt_normal.jpg"/>
    <hyperlink ref="V76" r:id="rId266" display="http://pbs.twimg.com/profile_images/1173005950678159360/ABF6rHRt_normal.jpg"/>
    <hyperlink ref="V77" r:id="rId267" display="http://pbs.twimg.com/profile_images/1173005950678159360/ABF6rHRt_normal.jpg"/>
    <hyperlink ref="V78" r:id="rId268" display="http://pbs.twimg.com/profile_images/1173005950678159360/ABF6rHRt_normal.jpg"/>
    <hyperlink ref="V79" r:id="rId269" display="http://pbs.twimg.com/profile_images/1173005950678159360/ABF6rHRt_normal.jpg"/>
    <hyperlink ref="V80" r:id="rId270" display="http://pbs.twimg.com/profile_images/1173005950678159360/ABF6rHRt_normal.jpg"/>
    <hyperlink ref="V81" r:id="rId271" display="http://pbs.twimg.com/profile_images/1173005950678159360/ABF6rHRt_normal.jpg"/>
    <hyperlink ref="V82" r:id="rId272" display="http://pbs.twimg.com/profile_images/1173005950678159360/ABF6rHRt_normal.jpg"/>
    <hyperlink ref="V83" r:id="rId273" display="http://pbs.twimg.com/profile_images/1173005950678159360/ABF6rHRt_normal.jpg"/>
    <hyperlink ref="V84" r:id="rId274" display="http://pbs.twimg.com/profile_images/1173005950678159360/ABF6rHRt_normal.jpg"/>
    <hyperlink ref="V85" r:id="rId275" display="http://pbs.twimg.com/profile_images/476155673869172737/pd8wb020_normal.jpeg"/>
    <hyperlink ref="V86" r:id="rId276" display="http://pbs.twimg.com/profile_images/476155673869172737/pd8wb020_normal.jpeg"/>
    <hyperlink ref="V87" r:id="rId277" display="http://pbs.twimg.com/profile_images/476155673869172737/pd8wb020_normal.jpeg"/>
    <hyperlink ref="V88" r:id="rId278" display="http://pbs.twimg.com/profile_images/1173005950678159360/ABF6rHRt_normal.jpg"/>
    <hyperlink ref="V89" r:id="rId279" display="http://pbs.twimg.com/profile_images/1173005950678159360/ABF6rHRt_normal.jpg"/>
    <hyperlink ref="V90" r:id="rId280" display="http://pbs.twimg.com/profile_images/1120755126308786176/XWNDSzDf_normal.png"/>
    <hyperlink ref="V91" r:id="rId281" display="http://pbs.twimg.com/profile_images/1173005950678159360/ABF6rHRt_normal.jpg"/>
    <hyperlink ref="V92" r:id="rId282" display="http://pbs.twimg.com/profile_images/1173005950678159360/ABF6rHRt_normal.jpg"/>
    <hyperlink ref="V93" r:id="rId283" display="http://pbs.twimg.com/profile_images/1120755126308786176/XWNDSzDf_normal.png"/>
    <hyperlink ref="V94" r:id="rId284" display="http://pbs.twimg.com/profile_images/1173005950678159360/ABF6rHRt_normal.jpg"/>
    <hyperlink ref="V95" r:id="rId285" display="http://pbs.twimg.com/profile_images/1173005950678159360/ABF6rHRt_normal.jpg"/>
    <hyperlink ref="V96" r:id="rId286" display="http://pbs.twimg.com/profile_images/1120755126308786176/XWNDSzDf_normal.png"/>
    <hyperlink ref="V97" r:id="rId287" display="http://pbs.twimg.com/profile_images/1173005950678159360/ABF6rHRt_normal.jpg"/>
    <hyperlink ref="V98" r:id="rId288" display="http://pbs.twimg.com/profile_images/1173005950678159360/ABF6rHRt_normal.jpg"/>
    <hyperlink ref="V99" r:id="rId289" display="http://pbs.twimg.com/profile_images/1120755126308786176/XWNDSzDf_normal.png"/>
    <hyperlink ref="V100" r:id="rId290" display="http://pbs.twimg.com/profile_images/1173005950678159360/ABF6rHRt_normal.jpg"/>
    <hyperlink ref="V101" r:id="rId291" display="http://pbs.twimg.com/profile_images/1173005950678159360/ABF6rHRt_normal.jpg"/>
    <hyperlink ref="V102" r:id="rId292" display="http://pbs.twimg.com/profile_images/1120755126308786176/XWNDSzDf_normal.png"/>
    <hyperlink ref="V103" r:id="rId293" display="http://pbs.twimg.com/profile_images/1173005950678159360/ABF6rHRt_normal.jpg"/>
    <hyperlink ref="V104" r:id="rId294" display="http://pbs.twimg.com/profile_images/1173005950678159360/ABF6rHRt_normal.jpg"/>
    <hyperlink ref="V105" r:id="rId295" display="http://pbs.twimg.com/profile_images/1120755126308786176/XWNDSzDf_normal.png"/>
    <hyperlink ref="V106" r:id="rId296" display="http://pbs.twimg.com/profile_images/1173005950678159360/ABF6rHRt_normal.jpg"/>
    <hyperlink ref="V107" r:id="rId297" display="http://pbs.twimg.com/profile_images/1173005950678159360/ABF6rHRt_normal.jpg"/>
    <hyperlink ref="V108" r:id="rId298" display="http://pbs.twimg.com/profile_images/1120755126308786176/XWNDSzDf_normal.png"/>
    <hyperlink ref="V109" r:id="rId299" display="http://pbs.twimg.com/profile_images/1173005950678159360/ABF6rHRt_normal.jpg"/>
    <hyperlink ref="V110" r:id="rId300" display="http://pbs.twimg.com/profile_images/1173005950678159360/ABF6rHRt_normal.jpg"/>
    <hyperlink ref="V111" r:id="rId301" display="http://pbs.twimg.com/profile_images/1120755126308786176/XWNDSzDf_normal.png"/>
    <hyperlink ref="V112" r:id="rId302" display="http://pbs.twimg.com/profile_images/1173005950678159360/ABF6rHRt_normal.jpg"/>
    <hyperlink ref="V113" r:id="rId303" display="http://pbs.twimg.com/profile_images/1173005950678159360/ABF6rHRt_normal.jpg"/>
    <hyperlink ref="V114" r:id="rId304" display="http://pbs.twimg.com/profile_images/1173005950678159360/ABF6rHRt_normal.jpg"/>
    <hyperlink ref="V115" r:id="rId305" display="http://pbs.twimg.com/profile_images/1173005950678159360/ABF6rHRt_normal.jpg"/>
    <hyperlink ref="V116" r:id="rId306" display="http://pbs.twimg.com/profile_images/1120755126308786176/XWNDSzDf_normal.png"/>
    <hyperlink ref="V117" r:id="rId307" display="http://pbs.twimg.com/profile_images/1120755126308786176/XWNDSzDf_normal.png"/>
    <hyperlink ref="V118" r:id="rId308" display="http://pbs.twimg.com/profile_images/1158153432198520833/_YRI1Pmd_normal.jpg"/>
    <hyperlink ref="V119" r:id="rId309" display="http://pbs.twimg.com/profile_images/1158153432198520833/_YRI1Pmd_normal.jpg"/>
    <hyperlink ref="V120" r:id="rId310" display="http://pbs.twimg.com/profile_images/1162374196388720640/f1jSdTAr_normal.png"/>
    <hyperlink ref="V121" r:id="rId311" display="http://pbs.twimg.com/profile_images/1162374196388720640/f1jSdTAr_normal.png"/>
    <hyperlink ref="V122" r:id="rId312" display="http://pbs.twimg.com/profile_images/1083863869179670528/3WKSw6E__normal.jpg"/>
    <hyperlink ref="V123" r:id="rId313" display="http://pbs.twimg.com/profile_images/1083863869179670528/3WKSw6E__normal.jpg"/>
    <hyperlink ref="V124" r:id="rId314" display="http://pbs.twimg.com/profile_images/1143351649844334592/xx7vgXam_normal.jpg"/>
    <hyperlink ref="V125" r:id="rId315" display="http://pbs.twimg.com/profile_images/1143351649844334592/xx7vgXam_normal.jpg"/>
    <hyperlink ref="V126" r:id="rId316" display="http://pbs.twimg.com/profile_images/378800000792972844/82b63c41ea11ca5519e2f94225033972_normal.jpeg"/>
    <hyperlink ref="V127" r:id="rId317" display="http://pbs.twimg.com/profile_images/1176010235271667713/mZBUNVj1_normal.jpg"/>
    <hyperlink ref="V128" r:id="rId318" display="http://pbs.twimg.com/profile_images/378800000792972844/82b63c41ea11ca5519e2f94225033972_normal.jpeg"/>
    <hyperlink ref="V129" r:id="rId319" display="http://pbs.twimg.com/profile_images/1176010235271667713/mZBUNVj1_normal.jpg"/>
    <hyperlink ref="V130" r:id="rId320" display="http://pbs.twimg.com/profile_images/378800000792972844/82b63c41ea11ca5519e2f94225033972_normal.jpeg"/>
    <hyperlink ref="V131" r:id="rId321" display="http://pbs.twimg.com/profile_images/1176010235271667713/mZBUNVj1_normal.jpg"/>
    <hyperlink ref="V132" r:id="rId322" display="http://pbs.twimg.com/profile_images/378800000792972844/82b63c41ea11ca5519e2f94225033972_normal.jpeg"/>
    <hyperlink ref="V133" r:id="rId323" display="http://pbs.twimg.com/profile_images/1176010235271667713/mZBUNVj1_normal.jpg"/>
    <hyperlink ref="V134" r:id="rId324" display="http://pbs.twimg.com/profile_images/378800000792972844/82b63c41ea11ca5519e2f94225033972_normal.jpeg"/>
    <hyperlink ref="V135" r:id="rId325" display="http://pbs.twimg.com/profile_images/1176010235271667713/mZBUNVj1_normal.jpg"/>
    <hyperlink ref="V136" r:id="rId326" display="http://pbs.twimg.com/profile_images/378800000792972844/82b63c41ea11ca5519e2f94225033972_normal.jpeg"/>
    <hyperlink ref="V137" r:id="rId327" display="http://pbs.twimg.com/profile_images/1176010235271667713/mZBUNVj1_normal.jpg"/>
    <hyperlink ref="V138" r:id="rId328" display="http://pbs.twimg.com/profile_images/378800000792972844/82b63c41ea11ca5519e2f94225033972_normal.jpeg"/>
    <hyperlink ref="V139" r:id="rId329" display="http://pbs.twimg.com/profile_images/1176010235271667713/mZBUNVj1_normal.jpg"/>
    <hyperlink ref="V140" r:id="rId330" display="http://pbs.twimg.com/profile_images/378800000792972844/82b63c41ea11ca5519e2f94225033972_normal.jpeg"/>
    <hyperlink ref="V141" r:id="rId331" display="http://pbs.twimg.com/profile_images/1176010235271667713/mZBUNVj1_normal.jpg"/>
    <hyperlink ref="V142" r:id="rId332" display="http://pbs.twimg.com/profile_images/1176010235271667713/mZBUNVj1_normal.jpg"/>
    <hyperlink ref="V143" r:id="rId333" display="http://pbs.twimg.com/profile_images/378800000792972844/82b63c41ea11ca5519e2f94225033972_normal.jpeg"/>
    <hyperlink ref="V144" r:id="rId334" display="http://pbs.twimg.com/profile_images/854693498758606848/achM-wO2_normal.jpg"/>
    <hyperlink ref="V145" r:id="rId335" display="http://pbs.twimg.com/profile_images/854693498758606848/achM-wO2_normal.jpg"/>
    <hyperlink ref="V146" r:id="rId336" display="http://pbs.twimg.com/profile_images/971520885319401473/vuEGAGEd_normal.jpg"/>
    <hyperlink ref="V147" r:id="rId337" display="http://pbs.twimg.com/profile_images/897995834658312193/OrQAwrZO_normal.jpg"/>
    <hyperlink ref="V148" r:id="rId338" display="http://pbs.twimg.com/profile_images/897995834658312193/OrQAwrZO_normal.jpg"/>
    <hyperlink ref="V149" r:id="rId339" display="http://pbs.twimg.com/profile_images/895591279140102149/liO-q1wu_normal.jpg"/>
    <hyperlink ref="V150" r:id="rId340" display="http://pbs.twimg.com/profile_images/895591279140102149/liO-q1wu_normal.jpg"/>
    <hyperlink ref="V151" r:id="rId341" display="https://pbs.twimg.com/media/EGKQL_7VUAACNNB.jpg"/>
    <hyperlink ref="V152" r:id="rId342" display="https://pbs.twimg.com/media/EGQRQThUUAApB2Z.jpg"/>
    <hyperlink ref="V153" r:id="rId343" display="http://pbs.twimg.com/profile_images/895591279140102149/liO-q1wu_normal.jpg"/>
    <hyperlink ref="V154" r:id="rId344" display="https://pbs.twimg.com/media/EGRp2v6XkAABeXV.jpg"/>
    <hyperlink ref="V155" r:id="rId345" display="http://pbs.twimg.com/profile_images/1043230659421122561/aVa61pJb_normal.jpg"/>
    <hyperlink ref="V156" r:id="rId346" display="http://pbs.twimg.com/profile_images/1043230659421122561/aVa61pJb_normal.jpg"/>
    <hyperlink ref="V157" r:id="rId347" display="https://pbs.twimg.com/media/EGSoa-WWwAAU7e8.jpg"/>
    <hyperlink ref="V158" r:id="rId348" display="http://pbs.twimg.com/profile_images/907791334991208448/EdwKylNb_normal.jpg"/>
    <hyperlink ref="V159" r:id="rId349" display="http://pbs.twimg.com/profile_images/907791334991208448/EdwKylNb_normal.jpg"/>
    <hyperlink ref="V160" r:id="rId350" display="https://pbs.twimg.com/media/EGWsRjxXUAE1ewK.jpg"/>
    <hyperlink ref="V161" r:id="rId351" display="http://pbs.twimg.com/profile_images/727000557064310785/HrDcAh8K_normal.jpg"/>
    <hyperlink ref="V162" r:id="rId352" display="http://pbs.twimg.com/profile_images/727000557064310785/HrDcAh8K_normal.jpg"/>
    <hyperlink ref="V163" r:id="rId353" display="http://pbs.twimg.com/profile_images/378800000137788190/5b2cbd1f74f99f7523d6607b90cf86e0_normal.jpeg"/>
    <hyperlink ref="V164" r:id="rId354" display="http://pbs.twimg.com/profile_images/1017538543315488768/ymEY2dFh_normal.jpg"/>
    <hyperlink ref="V165" r:id="rId355" display="http://pbs.twimg.com/profile_images/1017538543315488768/ymEY2dFh_normal.jpg"/>
    <hyperlink ref="V166" r:id="rId356" display="http://pbs.twimg.com/profile_images/641225203696144384/AqtFHNod_normal.jpg"/>
    <hyperlink ref="V167" r:id="rId357" display="http://pbs.twimg.com/profile_images/641225203696144384/AqtFHNod_normal.jpg"/>
    <hyperlink ref="V168" r:id="rId358" display="http://pbs.twimg.com/profile_images/977978383500959744/yZzQWj3u_normal.jpg"/>
    <hyperlink ref="V169" r:id="rId359" display="http://pbs.twimg.com/profile_images/977978383500959744/yZzQWj3u_normal.jpg"/>
    <hyperlink ref="V170" r:id="rId360" display="http://pbs.twimg.com/profile_images/497422797300174848/TGGnU8UM_normal.jpeg"/>
    <hyperlink ref="V171" r:id="rId361" display="http://pbs.twimg.com/profile_images/497422797300174848/TGGnU8UM_normal.jpeg"/>
    <hyperlink ref="V172" r:id="rId362" display="https://pbs.twimg.com/media/EGinXiDX0AEIRoz.png"/>
    <hyperlink ref="V173" r:id="rId363" display="http://pbs.twimg.com/profile_images/1164146392123793408/rNOLYF2r_normal.jpg"/>
    <hyperlink ref="V174" r:id="rId364" display="http://pbs.twimg.com/profile_images/378800000171487845/1b12a2b7e71d0ce1f5dd3717fd3f3cb9_normal.png"/>
    <hyperlink ref="V175" r:id="rId365" display="http://pbs.twimg.com/profile_images/378800000171487845/1b12a2b7e71d0ce1f5dd3717fd3f3cb9_normal.png"/>
    <hyperlink ref="V176" r:id="rId366" display="http://pbs.twimg.com/profile_images/378800000171487845/1b12a2b7e71d0ce1f5dd3717fd3f3cb9_normal.png"/>
    <hyperlink ref="V177" r:id="rId367" display="https://pbs.twimg.com/media/EGjZFMEW4AIiL-P.jpg"/>
    <hyperlink ref="V178" r:id="rId368" display="http://pbs.twimg.com/profile_images/1047556949783584768/nwd_Ah0Z_normal.jpg"/>
    <hyperlink ref="V179" r:id="rId369" display="http://pbs.twimg.com/profile_images/1047556949783584768/nwd_Ah0Z_normal.jpg"/>
    <hyperlink ref="V180" r:id="rId370" display="http://pbs.twimg.com/profile_images/1047556949783584768/nwd_Ah0Z_normal.jpg"/>
    <hyperlink ref="V181" r:id="rId371" display="http://pbs.twimg.com/profile_images/1164146392123793408/rNOLYF2r_normal.jpg"/>
    <hyperlink ref="V182" r:id="rId372" display="http://pbs.twimg.com/profile_images/877357353804324866/wITNdLTg_normal.jpg"/>
    <hyperlink ref="V183" r:id="rId373" display="http://pbs.twimg.com/profile_images/1164146392123793408/rNOLYF2r_normal.jpg"/>
    <hyperlink ref="V184" r:id="rId374" display="http://pbs.twimg.com/profile_images/877357353804324866/wITNdLTg_normal.jpg"/>
    <hyperlink ref="V185" r:id="rId375" display="http://pbs.twimg.com/profile_images/877357353804324866/wITNdLTg_normal.jpg"/>
    <hyperlink ref="V186" r:id="rId376" display="http://pbs.twimg.com/profile_images/879902329453109252/V6B_5P9N_normal.jpg"/>
    <hyperlink ref="V187" r:id="rId377" display="http://pbs.twimg.com/profile_images/879902329453109252/V6B_5P9N_normal.jpg"/>
    <hyperlink ref="V188" r:id="rId378" display="http://pbs.twimg.com/profile_images/1183431022920126464/hxcrlVX4_normal.jpg"/>
    <hyperlink ref="V189" r:id="rId379" display="https://pbs.twimg.com/media/EGinXiDX0AEIRoz.png"/>
    <hyperlink ref="V190" r:id="rId380" display="https://pbs.twimg.com/media/EGinXiDX0AEIRoz.png"/>
    <hyperlink ref="V191" r:id="rId381" display="http://pbs.twimg.com/profile_images/1183431022920126464/hxcrlVX4_normal.jpg"/>
    <hyperlink ref="V192" r:id="rId382" display="http://pbs.twimg.com/profile_images/1152244556907405312/UB36IMtN_normal.jpg"/>
    <hyperlink ref="V193" r:id="rId383" display="http://pbs.twimg.com/profile_images/1152244556907405312/UB36IMtN_normal.jpg"/>
    <hyperlink ref="V194" r:id="rId384" display="http://pbs.twimg.com/profile_images/1129892113171329026/nD8-xkSS_normal.jpg"/>
    <hyperlink ref="V195" r:id="rId385" display="http://pbs.twimg.com/profile_images/1129892113171329026/nD8-xkSS_normal.jpg"/>
    <hyperlink ref="V196" r:id="rId386" display="http://pbs.twimg.com/profile_images/1129892113171329026/nD8-xkSS_normal.jpg"/>
    <hyperlink ref="V197" r:id="rId387" display="http://pbs.twimg.com/profile_images/769366432551350272/VF2TcvSz_normal.jpg"/>
    <hyperlink ref="V198" r:id="rId388" display="http://pbs.twimg.com/profile_images/769366432551350272/VF2TcvSz_normal.jpg"/>
    <hyperlink ref="V199" r:id="rId389" display="http://pbs.twimg.com/profile_images/769366432551350272/VF2TcvSz_normal.jpg"/>
    <hyperlink ref="V200" r:id="rId390" display="https://pbs.twimg.com/ext_tw_video_thumb/1182758182541811717/pu/img/U7s8poh6Fk1YbhmP.jpg"/>
    <hyperlink ref="V201" r:id="rId391" display="https://pbs.twimg.com/ext_tw_video_thumb/1182758182541811717/pu/img/U7s8poh6Fk1YbhmP.jpg"/>
    <hyperlink ref="V202" r:id="rId392" display="https://pbs.twimg.com/ext_tw_video_thumb/1182758182541811717/pu/img/U7s8poh6Fk1YbhmP.jpg"/>
    <hyperlink ref="V203" r:id="rId393" display="https://pbs.twimg.com/ext_tw_video_thumb/1182758182541811717/pu/img/U7s8poh6Fk1YbhmP.jpg"/>
    <hyperlink ref="V204" r:id="rId394" display="https://pbs.twimg.com/ext_tw_video_thumb/1182758182541811717/pu/img/U7s8poh6Fk1YbhmP.jpg"/>
    <hyperlink ref="V205" r:id="rId395" display="https://pbs.twimg.com/ext_tw_video_thumb/1182758182541811717/pu/img/U7s8poh6Fk1YbhmP.jpg"/>
    <hyperlink ref="V206" r:id="rId396" display="https://pbs.twimg.com/media/EGsYnL4XkAESRKg.jpg"/>
    <hyperlink ref="V207" r:id="rId397" display="http://pbs.twimg.com/profile_images/827007420035641348/S5yyVMWa_normal.jpg"/>
    <hyperlink ref="V208" r:id="rId398" display="http://pbs.twimg.com/profile_images/827007420035641348/S5yyVMWa_normal.jpg"/>
    <hyperlink ref="V209" r:id="rId399" display="http://pbs.twimg.com/profile_images/827007420035641348/S5yyVMWa_normal.jpg"/>
    <hyperlink ref="V210" r:id="rId400" display="http://pbs.twimg.com/profile_images/827007420035641348/S5yyVMWa_normal.jpg"/>
    <hyperlink ref="V211" r:id="rId401" display="http://pbs.twimg.com/profile_images/982444363920928768/s5gWitoB_normal.jpg"/>
    <hyperlink ref="V212" r:id="rId402" display="http://pbs.twimg.com/profile_images/982444363920928768/s5gWitoB_normal.jpg"/>
    <hyperlink ref="V213" r:id="rId403" display="http://pbs.twimg.com/profile_images/982444363920928768/s5gWitoB_normal.jpg"/>
    <hyperlink ref="V214" r:id="rId404" display="http://pbs.twimg.com/profile_images/1174059698452140032/cnMHoRj1_normal.jpg"/>
    <hyperlink ref="V215" r:id="rId405" display="https://pbs.twimg.com/media/EG3NsU1XUAEE91z.jpg"/>
    <hyperlink ref="V216" r:id="rId406" display="http://pbs.twimg.com/profile_images/780476019593523202/-nRSQehJ_normal.jpg"/>
    <hyperlink ref="V217" r:id="rId407" display="http://pbs.twimg.com/profile_images/1552122259/Mark_Latonero_Pic_crop_compress_normal.jpg"/>
    <hyperlink ref="V218" r:id="rId408" display="http://pbs.twimg.com/profile_images/1552122259/Mark_Latonero_Pic_crop_compress_normal.jpg"/>
    <hyperlink ref="V219" r:id="rId409" display="http://pbs.twimg.com/profile_images/1079772948053946369/CmEYbuiO_normal.jpg"/>
    <hyperlink ref="V220" r:id="rId410" display="http://pbs.twimg.com/profile_images/1079772948053946369/CmEYbuiO_normal.jpg"/>
    <hyperlink ref="V221" r:id="rId411" display="http://pbs.twimg.com/profile_images/1079772948053946369/CmEYbuiO_normal.jpg"/>
    <hyperlink ref="V222" r:id="rId412" display="http://pbs.twimg.com/profile_images/1079772948053946369/CmEYbuiO_normal.jpg"/>
    <hyperlink ref="V223" r:id="rId413" display="http://pbs.twimg.com/profile_images/553639148834152448/gaeNhWV5_normal.jpeg"/>
    <hyperlink ref="V224" r:id="rId414" display="http://pbs.twimg.com/profile_images/553639148834152448/gaeNhWV5_normal.jpeg"/>
    <hyperlink ref="V225" r:id="rId415" display="http://pbs.twimg.com/profile_images/1085253858035712001/L8a3ILL7_normal.jpg"/>
    <hyperlink ref="V226" r:id="rId416" display="http://pbs.twimg.com/profile_images/1085253858035712001/L8a3ILL7_normal.jpg"/>
    <hyperlink ref="V227" r:id="rId417" display="http://pbs.twimg.com/profile_images/935937334649982976/rfwyGJ-q_normal.jpg"/>
    <hyperlink ref="V228" r:id="rId418" display="http://pbs.twimg.com/profile_images/935937334649982976/rfwyGJ-q_normal.jpg"/>
    <hyperlink ref="V229" r:id="rId419" display="http://pbs.twimg.com/profile_images/1060269769616633857/hFtWHAiu_normal.jpg"/>
    <hyperlink ref="V230" r:id="rId420" display="http://pbs.twimg.com/profile_images/1060269769616633857/hFtWHAiu_normal.jpg"/>
    <hyperlink ref="V231" r:id="rId421" display="http://pbs.twimg.com/profile_images/1060269769616633857/hFtWHAiu_normal.jpg"/>
    <hyperlink ref="V232" r:id="rId422" display="http://pbs.twimg.com/profile_images/1060269769616633857/hFtWHAiu_normal.jpg"/>
    <hyperlink ref="V233" r:id="rId423" display="http://pbs.twimg.com/profile_images/1060269769616633857/hFtWHAiu_normal.jpg"/>
    <hyperlink ref="V234" r:id="rId424" display="http://pbs.twimg.com/profile_images/1060269769616633857/hFtWHAiu_normal.jpg"/>
    <hyperlink ref="V235" r:id="rId425" display="http://pbs.twimg.com/profile_images/828283710906576896/azZ8u60u_normal.jpg"/>
    <hyperlink ref="V236" r:id="rId426" display="http://pbs.twimg.com/profile_images/478228301891121152/pO3QLLI__normal.jpeg"/>
    <hyperlink ref="V237" r:id="rId427" display="http://pbs.twimg.com/profile_images/887441935597789185/ZaRaCbtk_normal.jpg"/>
    <hyperlink ref="V238" r:id="rId428" display="http://pbs.twimg.com/profile_images/887441935597789185/ZaRaCbtk_normal.jpg"/>
    <hyperlink ref="V239" r:id="rId429" display="http://pbs.twimg.com/profile_images/712260464978296832/lGLQCz3z_normal.jpg"/>
    <hyperlink ref="V240" r:id="rId430" display="http://pbs.twimg.com/profile_images/712260464978296832/lGLQCz3z_normal.jpg"/>
    <hyperlink ref="V241" r:id="rId431" display="http://pbs.twimg.com/profile_images/478228301891121152/pO3QLLI__normal.jpeg"/>
    <hyperlink ref="V242" r:id="rId432" display="http://pbs.twimg.com/profile_images/478228301891121152/pO3QLLI__normal.jpeg"/>
    <hyperlink ref="V243" r:id="rId433" display="http://pbs.twimg.com/profile_images/806977819574206464/_YlOTMl5_normal.jpg"/>
    <hyperlink ref="V244" r:id="rId434" display="http://pbs.twimg.com/profile_images/478228301891121152/pO3QLLI__normal.jpeg"/>
    <hyperlink ref="V245" r:id="rId435" display="http://pbs.twimg.com/profile_images/806977819574206464/_YlOTMl5_normal.jpg"/>
    <hyperlink ref="V246" r:id="rId436" display="http://pbs.twimg.com/profile_images/1139053990950293504/UZoEH5fl_normal.jpg"/>
    <hyperlink ref="V247" r:id="rId437" display="http://pbs.twimg.com/profile_images/1139053990950293504/UZoEH5fl_normal.jpg"/>
    <hyperlink ref="V248" r:id="rId438" display="http://pbs.twimg.com/profile_images/1139053990950293504/UZoEH5fl_normal.jpg"/>
    <hyperlink ref="V249" r:id="rId439" display="http://pbs.twimg.com/profile_images/1082012456929484800/oprFl6fZ_normal.jpg"/>
    <hyperlink ref="V250" r:id="rId440" display="http://pbs.twimg.com/profile_images/1082012456929484800/oprFl6fZ_normal.jpg"/>
    <hyperlink ref="V251" r:id="rId441" display="http://pbs.twimg.com/profile_images/1082012456929484800/oprFl6fZ_normal.jpg"/>
    <hyperlink ref="V252" r:id="rId442" display="https://pbs.twimg.com/media/EHBwxlMXUAEebrZ.jpg"/>
    <hyperlink ref="V253" r:id="rId443" display="http://pbs.twimg.com/profile_images/1058700740489814016/Xbo3-esg_normal.jpg"/>
    <hyperlink ref="V254" r:id="rId444" display="http://pbs.twimg.com/profile_images/1088121978391838721/XGhsn_Hu_normal.jpg"/>
    <hyperlink ref="V255" r:id="rId445" display="http://pbs.twimg.com/profile_images/919955046476939264/92D1Rklg_normal.jpg"/>
    <hyperlink ref="V256" r:id="rId446" display="https://pbs.twimg.com/media/EHFNwqXWwAEkrk0.jpg"/>
    <hyperlink ref="V257" r:id="rId447" display="http://pbs.twimg.com/profile_images/740900955055640576/dMbl45tk_normal.jpg"/>
    <hyperlink ref="V258" r:id="rId448" display="http://pbs.twimg.com/profile_images/740900955055640576/dMbl45tk_normal.jpg"/>
    <hyperlink ref="V259" r:id="rId449" display="http://pbs.twimg.com/profile_images/740900955055640576/dMbl45tk_normal.jpg"/>
    <hyperlink ref="V260" r:id="rId450" display="http://pbs.twimg.com/profile_images/1172701615913963520/DGISeUAv_normal.jpg"/>
    <hyperlink ref="V261" r:id="rId451" display="http://pbs.twimg.com/profile_images/1172701615913963520/DGISeUAv_normal.jpg"/>
    <hyperlink ref="V262" r:id="rId452" display="http://pbs.twimg.com/profile_images/1172701615913963520/DGISeUAv_normal.jpg"/>
    <hyperlink ref="V263" r:id="rId453" display="http://pbs.twimg.com/profile_images/849560114801631233/_nsuWFUP_normal.jpg"/>
    <hyperlink ref="V264" r:id="rId454" display="http://pbs.twimg.com/profile_images/849560114801631233/_nsuWFUP_normal.jpg"/>
    <hyperlink ref="V265" r:id="rId455" display="http://pbs.twimg.com/profile_images/849560114801631233/_nsuWFUP_normal.jpg"/>
    <hyperlink ref="V266" r:id="rId456" display="http://pbs.twimg.com/profile_images/1157873519411093504/p1bZ_LPM_normal.png"/>
    <hyperlink ref="V267" r:id="rId457" display="http://pbs.twimg.com/profile_images/1157873519411093504/p1bZ_LPM_normal.png"/>
    <hyperlink ref="V268" r:id="rId458" display="http://pbs.twimg.com/profile_images/1157873519411093504/p1bZ_LPM_normal.png"/>
    <hyperlink ref="V269" r:id="rId459" display="http://pbs.twimg.com/profile_images/661204277927526400/ZsR5BSL1_normal.jpg"/>
    <hyperlink ref="V270" r:id="rId460" display="http://pbs.twimg.com/profile_images/1139582820697853953/xidMdLIj_normal.jpg"/>
    <hyperlink ref="V271" r:id="rId461" display="http://pbs.twimg.com/profile_images/661204277927526400/ZsR5BSL1_normal.jpg"/>
    <hyperlink ref="V272" r:id="rId462" display="http://pbs.twimg.com/profile_images/1139582820697853953/xidMdLIj_normal.jpg"/>
    <hyperlink ref="V273" r:id="rId463" display="http://pbs.twimg.com/profile_images/3745426277/3157fd2c5f547eee9f97938968e14bc9_normal.png"/>
    <hyperlink ref="V274" r:id="rId464" display="http://pbs.twimg.com/profile_images/867566287567892481/SDFk6piH_normal.jpg"/>
    <hyperlink ref="V275" r:id="rId465" display="http://pbs.twimg.com/profile_images/867566287567892481/SDFk6piH_normal.jpg"/>
    <hyperlink ref="V276" r:id="rId466" display="http://pbs.twimg.com/profile_images/3745426277/3157fd2c5f547eee9f97938968e14bc9_normal.png"/>
    <hyperlink ref="V277" r:id="rId467" display="http://pbs.twimg.com/profile_images/867566287567892481/SDFk6piH_normal.jpg"/>
    <hyperlink ref="V278" r:id="rId468" display="http://pbs.twimg.com/profile_images/867566287567892481/SDFk6piH_normal.jpg"/>
    <hyperlink ref="V279" r:id="rId469" display="http://pbs.twimg.com/profile_images/3745426277/3157fd2c5f547eee9f97938968e14bc9_normal.png"/>
    <hyperlink ref="V280" r:id="rId470" display="http://pbs.twimg.com/profile_images/867566287567892481/SDFk6piH_normal.jpg"/>
    <hyperlink ref="V281" r:id="rId471" display="http://pbs.twimg.com/profile_images/867566287567892481/SDFk6piH_normal.jpg"/>
    <hyperlink ref="V282" r:id="rId472" display="http://pbs.twimg.com/profile_images/917474225778241536/v2YB_nyh_normal.jpg"/>
    <hyperlink ref="V283" r:id="rId473" display="http://pbs.twimg.com/profile_images/917474225778241536/v2YB_nyh_normal.jpg"/>
    <hyperlink ref="V284" r:id="rId474" display="http://pbs.twimg.com/profile_images/917474225778241536/v2YB_nyh_normal.jpg"/>
    <hyperlink ref="V285" r:id="rId475" display="http://pbs.twimg.com/profile_images/3745426277/3157fd2c5f547eee9f97938968e14bc9_normal.png"/>
    <hyperlink ref="V286" r:id="rId476" display="http://pbs.twimg.com/profile_images/867566287567892481/SDFk6piH_normal.jpg"/>
    <hyperlink ref="V287" r:id="rId477" display="http://pbs.twimg.com/profile_images/867566287567892481/SDFk6piH_normal.jpg"/>
    <hyperlink ref="V288" r:id="rId478" display="http://pbs.twimg.com/profile_images/3745426277/3157fd2c5f547eee9f97938968e14bc9_normal.png"/>
    <hyperlink ref="V289" r:id="rId479" display="http://pbs.twimg.com/profile_images/867566287567892481/SDFk6piH_normal.jpg"/>
    <hyperlink ref="V290" r:id="rId480" display="http://pbs.twimg.com/profile_images/867566287567892481/SDFk6piH_normal.jpg"/>
    <hyperlink ref="V291" r:id="rId481" display="http://pbs.twimg.com/profile_images/3745426277/3157fd2c5f547eee9f97938968e14bc9_normal.png"/>
    <hyperlink ref="V292" r:id="rId482" display="http://pbs.twimg.com/profile_images/867566287567892481/SDFk6piH_normal.jpg"/>
    <hyperlink ref="V293" r:id="rId483" display="http://pbs.twimg.com/profile_images/867566287567892481/SDFk6piH_normal.jpg"/>
    <hyperlink ref="V294" r:id="rId484" display="http://pbs.twimg.com/profile_images/3745426277/3157fd2c5f547eee9f97938968e14bc9_normal.png"/>
    <hyperlink ref="V295" r:id="rId485" display="http://pbs.twimg.com/profile_images/3745426277/3157fd2c5f547eee9f97938968e14bc9_normal.png"/>
    <hyperlink ref="V296" r:id="rId486" display="http://pbs.twimg.com/profile_images/3745426277/3157fd2c5f547eee9f97938968e14bc9_normal.png"/>
    <hyperlink ref="V297" r:id="rId487" display="http://pbs.twimg.com/profile_images/867566287567892481/SDFk6piH_normal.jpg"/>
    <hyperlink ref="V298" r:id="rId488" display="http://pbs.twimg.com/profile_images/820268439872872448/DZbqn-do_normal.jpg"/>
    <hyperlink ref="V299" r:id="rId489" display="http://pbs.twimg.com/profile_images/1178026884027699200/2HBNlETM_normal.jpg"/>
    <hyperlink ref="V300" r:id="rId490" display="http://pbs.twimg.com/profile_images/1121151434282688512/iYnHh3oI_normal.png"/>
    <hyperlink ref="V301" r:id="rId491" display="http://pbs.twimg.com/profile_images/615534833645678592/iAO_Lytr_normal.jpg"/>
    <hyperlink ref="V302" r:id="rId492" display="http://pbs.twimg.com/profile_images/1178026884027699200/2HBNlETM_normal.jpg"/>
    <hyperlink ref="V303" r:id="rId493" display="http://pbs.twimg.com/profile_images/1121151434282688512/iYnHh3oI_normal.png"/>
    <hyperlink ref="V304" r:id="rId494" display="http://pbs.twimg.com/profile_images/615534833645678592/iAO_Lytr_normal.jpg"/>
    <hyperlink ref="V305" r:id="rId495" display="http://pbs.twimg.com/profile_images/1178026884027699200/2HBNlETM_normal.jpg"/>
    <hyperlink ref="V306" r:id="rId496" display="http://pbs.twimg.com/profile_images/1178026884027699200/2HBNlETM_normal.jpg"/>
    <hyperlink ref="V307" r:id="rId497" display="http://pbs.twimg.com/profile_images/1178026884027699200/2HBNlETM_normal.jpg"/>
    <hyperlink ref="V308" r:id="rId498" display="http://pbs.twimg.com/profile_images/1178026884027699200/2HBNlETM_normal.jpg"/>
    <hyperlink ref="V309" r:id="rId499" display="http://pbs.twimg.com/profile_images/1178026884027699200/2HBNlETM_normal.jpg"/>
    <hyperlink ref="V310" r:id="rId500" display="http://pbs.twimg.com/profile_images/1178026884027699200/2HBNlETM_normal.jpg"/>
    <hyperlink ref="V311" r:id="rId501" display="http://pbs.twimg.com/profile_images/1178026884027699200/2HBNlETM_normal.jpg"/>
    <hyperlink ref="V312" r:id="rId502" display="http://pbs.twimg.com/profile_images/1167524864690925571/Xu5AQlBT_normal.jpg"/>
    <hyperlink ref="V313" r:id="rId503" display="http://pbs.twimg.com/profile_images/1167524864690925571/Xu5AQlBT_normal.jpg"/>
    <hyperlink ref="V314" r:id="rId504" display="https://pbs.twimg.com/media/EFa08asWkAIeHYD.jpg"/>
    <hyperlink ref="V315" r:id="rId505" display="https://pbs.twimg.com/media/EGC9dr6X0AUrwOG.jpg"/>
    <hyperlink ref="V316" r:id="rId506" display="http://pbs.twimg.com/profile_images/1171163967542255616/LLBB-OwO_normal.png"/>
    <hyperlink ref="V317" r:id="rId507" display="https://pbs.twimg.com/media/EGC9dr6X0AUrwOG.jpg"/>
    <hyperlink ref="V318" r:id="rId508" display="https://pbs.twimg.com/media/EGh26ArWkAAQmzZ.png"/>
    <hyperlink ref="V319" r:id="rId509" display="http://pbs.twimg.com/profile_images/777504224921944065/fuImPn-5_normal.jpg"/>
    <hyperlink ref="V320" r:id="rId510" display="http://pbs.twimg.com/profile_images/777504224921944065/fuImPn-5_normal.jpg"/>
    <hyperlink ref="V321" r:id="rId511" display="http://pbs.twimg.com/profile_images/530450919695978496/r8V3K8wc_normal.png"/>
    <hyperlink ref="V322" r:id="rId512" display="http://pbs.twimg.com/profile_images/777504224921944065/fuImPn-5_normal.jpg"/>
    <hyperlink ref="V323" r:id="rId513" display="http://pbs.twimg.com/profile_images/777504224921944065/fuImPn-5_normal.jpg"/>
    <hyperlink ref="V324" r:id="rId514" display="http://pbs.twimg.com/profile_images/530450919695978496/r8V3K8wc_normal.png"/>
    <hyperlink ref="V325" r:id="rId515" display="http://pbs.twimg.com/profile_images/1083186481752141825/ojuHvmqA_normal.jpg"/>
    <hyperlink ref="V326" r:id="rId516" display="http://pbs.twimg.com/profile_images/530450919695978496/r8V3K8wc_normal.png"/>
    <hyperlink ref="V327" r:id="rId517" display="http://pbs.twimg.com/profile_images/1083186481752141825/ojuHvmqA_normal.jpg"/>
    <hyperlink ref="V328" r:id="rId518" display="http://pbs.twimg.com/profile_images/530450919695978496/r8V3K8wc_normal.png"/>
    <hyperlink ref="V329" r:id="rId519" display="http://pbs.twimg.com/profile_images/601380648981495808/-2YPRQ-P_normal.png"/>
    <hyperlink ref="V330" r:id="rId520" display="https://pbs.twimg.com/media/EGtOPIFX0AEMXuz.jpg"/>
    <hyperlink ref="V331" r:id="rId521" display="http://pbs.twimg.com/profile_images/601380648981495808/-2YPRQ-P_normal.png"/>
    <hyperlink ref="V332" r:id="rId522" display="http://pbs.twimg.com/profile_images/601380648981495808/-2YPRQ-P_normal.png"/>
    <hyperlink ref="V333" r:id="rId523" display="https://pbs.twimg.com/media/EGtOPIFX0AEMXuz.jpg"/>
    <hyperlink ref="V334" r:id="rId524" display="https://pbs.twimg.com/media/EGtOPIFX0AEMXuz.jpg"/>
    <hyperlink ref="V335" r:id="rId525" display="https://pbs.twimg.com/media/EGyXs2KX4AAI-2R.jpg"/>
    <hyperlink ref="V336" r:id="rId526" display="http://pbs.twimg.com/profile_images/938997497959034881/HfTL1ezp_normal.jpg"/>
    <hyperlink ref="V337" r:id="rId527" display="http://pbs.twimg.com/profile_images/530450919695978496/r8V3K8wc_normal.png"/>
    <hyperlink ref="V338" r:id="rId528" display="http://pbs.twimg.com/profile_images/1148690619193339906/p4sIBJgX_normal.png"/>
    <hyperlink ref="V339" r:id="rId529" display="http://pbs.twimg.com/profile_images/1148690619193339906/p4sIBJgX_normal.png"/>
    <hyperlink ref="V340" r:id="rId530" display="http://pbs.twimg.com/profile_images/867566287567892481/SDFk6piH_normal.jpg"/>
    <hyperlink ref="V341" r:id="rId531" display="http://pbs.twimg.com/profile_images/867566287567892481/SDFk6piH_normal.jpg"/>
    <hyperlink ref="V342" r:id="rId532" display="http://pbs.twimg.com/profile_images/530450919695978496/r8V3K8wc_normal.png"/>
    <hyperlink ref="V343" r:id="rId533" display="http://pbs.twimg.com/profile_images/867566287567892481/SDFk6piH_normal.jpg"/>
    <hyperlink ref="V344" r:id="rId534" display="http://pbs.twimg.com/profile_images/867566287567892481/SDFk6piH_normal.jpg"/>
    <hyperlink ref="V345" r:id="rId535" display="http://pbs.twimg.com/profile_images/530450919695978496/r8V3K8wc_normal.png"/>
    <hyperlink ref="V346" r:id="rId536" display="http://pbs.twimg.com/profile_images/1122668762661101572/YBVD-fEV_normal.png"/>
    <hyperlink ref="V347" r:id="rId537" display="http://pbs.twimg.com/profile_images/1122668762661101572/YBVD-fEV_normal.png"/>
    <hyperlink ref="V348" r:id="rId538" display="https://pbs.twimg.com/media/EG8rAaZWsAAhBW2.jpg"/>
    <hyperlink ref="V349" r:id="rId539" display="https://pbs.twimg.com/media/EG8rAaZWsAAhBW2.jpg"/>
    <hyperlink ref="V350" r:id="rId540" display="http://pbs.twimg.com/profile_images/530450919695978496/r8V3K8wc_normal.png"/>
    <hyperlink ref="V351" r:id="rId541" display="https://pbs.twimg.com/media/EGnAfBOW4AArYd2.jpg"/>
    <hyperlink ref="V352" r:id="rId542" display="http://pbs.twimg.com/profile_images/530450919695978496/r8V3K8wc_normal.png"/>
    <hyperlink ref="V353" r:id="rId543" display="https://pbs.twimg.com/media/EHAwhchX4AAnGF2.jpg"/>
    <hyperlink ref="V354" r:id="rId544" display="https://pbs.twimg.com/media/EGnAfBOW4AArYd2.jpg"/>
    <hyperlink ref="V355" r:id="rId545" display="http://pbs.twimg.com/profile_images/530450919695978496/r8V3K8wc_normal.png"/>
    <hyperlink ref="V356" r:id="rId546" display="https://pbs.twimg.com/media/EHAwhchX4AAnGF2.jpg"/>
    <hyperlink ref="V357" r:id="rId547" display="http://pbs.twimg.com/profile_images/1139582820697853953/xidMdLIj_normal.jpg"/>
    <hyperlink ref="V358" r:id="rId548" display="http://pbs.twimg.com/profile_images/615534833645678592/iAO_Lytr_normal.jpg"/>
    <hyperlink ref="V359" r:id="rId549" display="https://pbs.twimg.com/media/EGIGpemXYAEJNlU.jpg"/>
    <hyperlink ref="V360" r:id="rId550" display="https://pbs.twimg.com/media/EGctbyfWoAI9Xcu.jpg"/>
    <hyperlink ref="V361" r:id="rId551" display="http://pbs.twimg.com/profile_images/530450919695978496/r8V3K8wc_normal.png"/>
    <hyperlink ref="V362" r:id="rId552" display="http://pbs.twimg.com/profile_images/530450919695978496/r8V3K8wc_normal.png"/>
    <hyperlink ref="V363" r:id="rId553" display="https://pbs.twimg.com/media/EGi7OXEXkAAV_Kq.jpg"/>
    <hyperlink ref="V364" r:id="rId554" display="http://pbs.twimg.com/profile_images/530450919695978496/r8V3K8wc_normal.png"/>
    <hyperlink ref="V365" r:id="rId555" display="https://pbs.twimg.com/media/EGsJw5nWkAYfnvi.jpg"/>
    <hyperlink ref="V366" r:id="rId556" display="http://pbs.twimg.com/profile_images/530450919695978496/r8V3K8wc_normal.png"/>
    <hyperlink ref="V367" r:id="rId557" display="https://pbs.twimg.com/media/EG3hjhYW4AoZS65.jpg"/>
    <hyperlink ref="V368" r:id="rId558" display="http://pbs.twimg.com/profile_images/530450919695978496/r8V3K8wc_normal.png"/>
    <hyperlink ref="V369" r:id="rId559" display="http://pbs.twimg.com/profile_images/530450919695978496/r8V3K8wc_normal.png"/>
    <hyperlink ref="V370" r:id="rId560" display="https://pbs.twimg.com/media/EG7mpM8XYAIxmsq.jpg"/>
    <hyperlink ref="V371" r:id="rId561" display="https://pbs.twimg.com/media/EG7m2jZWkAE_4cn.jpg"/>
    <hyperlink ref="V372" r:id="rId562" display="https://pbs.twimg.com/media/EHB0ydGWsAMQRdH.jpg"/>
    <hyperlink ref="V373" r:id="rId563" display="http://pbs.twimg.com/profile_images/530450919695978496/r8V3K8wc_normal.png"/>
    <hyperlink ref="V374" r:id="rId564" display="https://pbs.twimg.com/media/EHGAXEIW4AI5OgJ.jpg"/>
    <hyperlink ref="V375" r:id="rId565" display="http://pbs.twimg.com/profile_images/530450919695978496/r8V3K8wc_normal.png"/>
    <hyperlink ref="V376" r:id="rId566" display="http://pbs.twimg.com/profile_images/1173635469374033922/fSq7Eh-H_normal.jpg"/>
    <hyperlink ref="V377" r:id="rId567" display="http://pbs.twimg.com/profile_images/1173635469374033922/fSq7Eh-H_normal.jpg"/>
    <hyperlink ref="V378" r:id="rId568" display="http://pbs.twimg.com/profile_images/1139582820697853953/xidMdLIj_normal.jpg"/>
    <hyperlink ref="V379" r:id="rId569" display="http://pbs.twimg.com/profile_images/615534833645678592/iAO_Lytr_normal.jpg"/>
    <hyperlink ref="V380" r:id="rId570" display="http://pbs.twimg.com/profile_images/1173635469374033922/fSq7Eh-H_normal.jpg"/>
    <hyperlink ref="V381" r:id="rId571" display="http://pbs.twimg.com/profile_images/1173635469374033922/fSq7Eh-H_normal.jpg"/>
    <hyperlink ref="V382" r:id="rId572" display="http://pbs.twimg.com/profile_images/1173635469374033922/fSq7Eh-H_normal.jpg"/>
    <hyperlink ref="V383" r:id="rId573" display="http://pbs.twimg.com/profile_images/1147767679706685443/dkKl8pSE_normal.png"/>
    <hyperlink ref="V384" r:id="rId574" display="http://pbs.twimg.com/profile_images/678017441063112704/oB2UjduW_normal.jpg"/>
    <hyperlink ref="V385" r:id="rId575" display="http://pbs.twimg.com/profile_images/1128767017736130560/4yUSWyWv_normal.jpg"/>
    <hyperlink ref="V386" r:id="rId576" display="http://pbs.twimg.com/profile_images/1139466739425652736/lR8lBfbA_normal.png"/>
    <hyperlink ref="V387" r:id="rId577" display="http://pbs.twimg.com/profile_images/1128767017736130560/4yUSWyWv_normal.jpg"/>
    <hyperlink ref="V388" r:id="rId578" display="http://pbs.twimg.com/profile_images/1139466739425652736/lR8lBfbA_normal.png"/>
    <hyperlink ref="V389" r:id="rId579" display="http://pbs.twimg.com/profile_images/1128767017736130560/4yUSWyWv_normal.jpg"/>
    <hyperlink ref="V390" r:id="rId580" display="http://pbs.twimg.com/profile_images/1139466739425652736/lR8lBfbA_normal.png"/>
    <hyperlink ref="V391" r:id="rId581" display="http://pbs.twimg.com/profile_images/1128767017736130560/4yUSWyWv_normal.jpg"/>
    <hyperlink ref="V392" r:id="rId582" display="http://pbs.twimg.com/profile_images/1139466739425652736/lR8lBfbA_normal.png"/>
    <hyperlink ref="V393" r:id="rId583" display="http://pbs.twimg.com/profile_images/1128767017736130560/4yUSWyWv_normal.jpg"/>
    <hyperlink ref="V394" r:id="rId584" display="http://pbs.twimg.com/profile_images/1139466739425652736/lR8lBfbA_normal.png"/>
    <hyperlink ref="V395" r:id="rId585" display="http://pbs.twimg.com/profile_images/1128767017736130560/4yUSWyWv_normal.jpg"/>
    <hyperlink ref="V396" r:id="rId586" display="http://pbs.twimg.com/profile_images/1139466739425652736/lR8lBfbA_normal.png"/>
    <hyperlink ref="X3" r:id="rId587" display="https://twitter.com/#!/wernert_man/status/1153667836084183041"/>
    <hyperlink ref="X4" r:id="rId588" display="https://twitter.com/#!/wernert_man/status/1153667836084183041"/>
    <hyperlink ref="X5" r:id="rId589" display="https://twitter.com/#!/wernert_man/status/1153667836084183041"/>
    <hyperlink ref="X6" r:id="rId590" display="https://twitter.com/#!/wernert_man/status/1153667836084183041"/>
    <hyperlink ref="X7" r:id="rId591" display="https://twitter.com/#!/wernert_man/status/1153667836084183041"/>
    <hyperlink ref="X8" r:id="rId592" display="https://twitter.com/#!/wernert_man/status/1153667836084183041"/>
    <hyperlink ref="X9" r:id="rId593" display="https://twitter.com/#!/wernert_man/status/1153667836084183041"/>
    <hyperlink ref="X10" r:id="rId594" display="https://twitter.com/#!/wernert_man/status/1153667836084183041"/>
    <hyperlink ref="X11" r:id="rId595" display="https://twitter.com/#!/wernert_man/status/1153667836084183041"/>
    <hyperlink ref="X12" r:id="rId596" display="https://twitter.com/#!/wernert_man/status/1153667836084183041"/>
    <hyperlink ref="X13" r:id="rId597" display="https://twitter.com/#!/wernert_man/status/1153667836084183041"/>
    <hyperlink ref="X14" r:id="rId598" display="https://twitter.com/#!/wernert_man/status/1153667836084183041"/>
    <hyperlink ref="X15" r:id="rId599" display="https://twitter.com/#!/wernert_man/status/1153667836084183041"/>
    <hyperlink ref="X16" r:id="rId600" display="https://twitter.com/#!/wernert_man/status/1153667836084183041"/>
    <hyperlink ref="X17" r:id="rId601" display="https://twitter.com/#!/wernert_man/status/1153667836084183041"/>
    <hyperlink ref="X18" r:id="rId602" display="https://twitter.com/#!/wernert_man/status/1153667836084183041"/>
    <hyperlink ref="X19" r:id="rId603" display="https://twitter.com/#!/wernert_man/status/1153667836084183041"/>
    <hyperlink ref="X20" r:id="rId604" display="https://twitter.com/#!/wernert_man/status/1153667836084183041"/>
    <hyperlink ref="X21" r:id="rId605" display="https://twitter.com/#!/wernert_man/status/1153667836084183041"/>
    <hyperlink ref="X22" r:id="rId606" display="https://twitter.com/#!/wernert_man/status/1153667836084183041"/>
    <hyperlink ref="X23" r:id="rId607" display="https://twitter.com/#!/wernert_man/status/1153667836084183041"/>
    <hyperlink ref="X24" r:id="rId608" display="https://twitter.com/#!/wernert_man/status/1153667836084183041"/>
    <hyperlink ref="X25" r:id="rId609" display="https://twitter.com/#!/wernert_man/status/1153667836084183041"/>
    <hyperlink ref="X26" r:id="rId610" display="https://twitter.com/#!/wernert_man/status/1153667836084183041"/>
    <hyperlink ref="X27" r:id="rId611" display="https://twitter.com/#!/wernert_man/status/1153667836084183041"/>
    <hyperlink ref="X28" r:id="rId612" display="https://twitter.com/#!/wernert_man/status/1153667836084183041"/>
    <hyperlink ref="X29" r:id="rId613" display="https://twitter.com/#!/wernert_man/status/1153667836084183041"/>
    <hyperlink ref="X30" r:id="rId614" display="https://twitter.com/#!/wernert_man/status/1153667836084183041"/>
    <hyperlink ref="X31" r:id="rId615" display="https://twitter.com/#!/wernert_man/status/1153667836084183041"/>
    <hyperlink ref="X32" r:id="rId616" display="https://twitter.com/#!/wernert_man/status/1153667836084183041"/>
    <hyperlink ref="X33" r:id="rId617" display="https://twitter.com/#!/wernert_man/status/1153667836084183041"/>
    <hyperlink ref="X34" r:id="rId618" display="https://twitter.com/#!/wernert_man/status/1153667836084183041"/>
    <hyperlink ref="X35" r:id="rId619" display="https://twitter.com/#!/wernert_man/status/1153667836084183041"/>
    <hyperlink ref="X36" r:id="rId620" display="https://twitter.com/#!/wernert_man/status/1153667836084183041"/>
    <hyperlink ref="X37" r:id="rId621" display="https://twitter.com/#!/wernert_man/status/1153667836084183041"/>
    <hyperlink ref="X38" r:id="rId622" display="https://twitter.com/#!/wernert_man/status/1153667836084183041"/>
    <hyperlink ref="X39" r:id="rId623" display="https://twitter.com/#!/wernert_man/status/1153667836084183041"/>
    <hyperlink ref="X40" r:id="rId624" display="https://twitter.com/#!/wernert_man/status/1153667836084183041"/>
    <hyperlink ref="X41" r:id="rId625" display="https://twitter.com/#!/wernert_man/status/1153667836084183041"/>
    <hyperlink ref="X42" r:id="rId626" display="https://twitter.com/#!/shohta112233/status/1180101426724257792"/>
    <hyperlink ref="X43" r:id="rId627" display="https://twitter.com/#!/natuki_suzu/status/1180103614376755201"/>
    <hyperlink ref="X44" r:id="rId628" display="https://twitter.com/#!/askthemppf/status/1180152537384665088"/>
    <hyperlink ref="X45" r:id="rId629" display="https://twitter.com/#!/askthemppf/status/1180152537384665088"/>
    <hyperlink ref="X46" r:id="rId630" display="https://twitter.com/#!/nyccouncilmatic/status/1180152612529885184"/>
    <hyperlink ref="X47" r:id="rId631" display="https://twitter.com/#!/nyccouncilmatic/status/1180152612529885184"/>
    <hyperlink ref="X48" r:id="rId632" display="https://twitter.com/#!/emendlow/status/1180156141910790144"/>
    <hyperlink ref="X49" r:id="rId633" display="https://twitter.com/#!/emendlow/status/1180156141910790144"/>
    <hyperlink ref="X50" r:id="rId634" display="https://twitter.com/#!/akrolikowski/status/1180179453080752129"/>
    <hyperlink ref="X51" r:id="rId635" display="https://twitter.com/#!/megadumbgenius/status/1180210841586585601"/>
    <hyperlink ref="X52" r:id="rId636" display="https://twitter.com/#!/megadumbgenius/status/1180210841586585601"/>
    <hyperlink ref="X53" r:id="rId637" display="https://twitter.com/#!/janhartman/status/1180229462409072640"/>
    <hyperlink ref="X54" r:id="rId638" display="https://twitter.com/#!/janhartman/status/1180229462409072640"/>
    <hyperlink ref="X55" r:id="rId639" display="https://twitter.com/#!/brandstrat/status/1180236593480617986"/>
    <hyperlink ref="X56" r:id="rId640" display="https://twitter.com/#!/brandstrat/status/1180236593480617986"/>
    <hyperlink ref="X57" r:id="rId641" display="https://twitter.com/#!/dangillmor/status/1180228605135052801"/>
    <hyperlink ref="X58" r:id="rId642" display="https://twitter.com/#!/tlyczko/status/1180244550381645825"/>
    <hyperlink ref="X59" r:id="rId643" display="https://twitter.com/#!/tlyczko/status/1180244550381645825"/>
    <hyperlink ref="X60" r:id="rId644" display="https://twitter.com/#!/snm55_6_4/status/1180267657443987456"/>
    <hyperlink ref="X61" r:id="rId645" display="https://twitter.com/#!/motorious_tv/status/1162947877704032257"/>
    <hyperlink ref="X62" r:id="rId646" display="https://twitter.com/#!/motorious_tv/status/1162947877704032257"/>
    <hyperlink ref="X63" r:id="rId647" display="https://twitter.com/#!/motorious_tv/status/1162947877704032257"/>
    <hyperlink ref="X64" r:id="rId648" display="https://twitter.com/#!/motorious_tv/status/1162947877704032257"/>
    <hyperlink ref="X65" r:id="rId649" display="https://twitter.com/#!/motorious_tv/status/1162947877704032257"/>
    <hyperlink ref="X66" r:id="rId650" display="https://twitter.com/#!/motorious_tv/status/1162947877704032257"/>
    <hyperlink ref="X67" r:id="rId651" display="https://twitter.com/#!/motorious_tv/status/1162947877704032257"/>
    <hyperlink ref="X68" r:id="rId652" display="https://twitter.com/#!/motorious_tv/status/1162947877704032257"/>
    <hyperlink ref="X69" r:id="rId653" display="https://twitter.com/#!/motorious_tv/status/1162947877704032257"/>
    <hyperlink ref="X70" r:id="rId654" display="https://twitter.com/#!/motorious_tv/status/1162947877704032257"/>
    <hyperlink ref="X71" r:id="rId655" display="https://twitter.com/#!/motorious_tv/status/1162947877704032257"/>
    <hyperlink ref="X72" r:id="rId656" display="https://twitter.com/#!/motorious_tv/status/1162947877704032257"/>
    <hyperlink ref="X73" r:id="rId657" display="https://twitter.com/#!/motorious_tv/status/1162947877704032257"/>
    <hyperlink ref="X74" r:id="rId658" display="https://twitter.com/#!/motorious_tv/status/1162947877704032257"/>
    <hyperlink ref="X75" r:id="rId659" display="https://twitter.com/#!/motorious_tv/status/1162947877704032257"/>
    <hyperlink ref="X76" r:id="rId660" display="https://twitter.com/#!/motorious_tv/status/1162947877704032257"/>
    <hyperlink ref="X77" r:id="rId661" display="https://twitter.com/#!/motorious_tv/status/1162947877704032257"/>
    <hyperlink ref="X78" r:id="rId662" display="https://twitter.com/#!/motorious_tv/status/1162947877704032257"/>
    <hyperlink ref="X79" r:id="rId663" display="https://twitter.com/#!/motorious_tv/status/1162947877704032257"/>
    <hyperlink ref="X80" r:id="rId664" display="https://twitter.com/#!/motorious_tv/status/1162947877704032257"/>
    <hyperlink ref="X81" r:id="rId665" display="https://twitter.com/#!/motorious_tv/status/1162947877704032257"/>
    <hyperlink ref="X82" r:id="rId666" display="https://twitter.com/#!/motorious_tv/status/1162947877704032257"/>
    <hyperlink ref="X83" r:id="rId667" display="https://twitter.com/#!/motorious_tv/status/1162947877704032257"/>
    <hyperlink ref="X84" r:id="rId668" display="https://twitter.com/#!/motorious_tv/status/1162947877704032257"/>
    <hyperlink ref="X85" r:id="rId669" display="https://twitter.com/#!/lchski/status/1180512091930804225"/>
    <hyperlink ref="X86" r:id="rId670" display="https://twitter.com/#!/lchski/status/1180512091930804225"/>
    <hyperlink ref="X87" r:id="rId671" display="https://twitter.com/#!/lchski/status/1180512091930804225"/>
    <hyperlink ref="X88" r:id="rId672" display="https://twitter.com/#!/motorious_tv/status/1162947877704032257"/>
    <hyperlink ref="X89" r:id="rId673" display="https://twitter.com/#!/motorious_tv/status/1180508930197409792"/>
    <hyperlink ref="X90" r:id="rId674" display="https://twitter.com/#!/ubuntubot2075/status/1180512991311040512"/>
    <hyperlink ref="X91" r:id="rId675" display="https://twitter.com/#!/motorious_tv/status/1162947877704032257"/>
    <hyperlink ref="X92" r:id="rId676" display="https://twitter.com/#!/motorious_tv/status/1180508930197409792"/>
    <hyperlink ref="X93" r:id="rId677" display="https://twitter.com/#!/ubuntubot2075/status/1180512991311040512"/>
    <hyperlink ref="X94" r:id="rId678" display="https://twitter.com/#!/motorious_tv/status/1162947877704032257"/>
    <hyperlink ref="X95" r:id="rId679" display="https://twitter.com/#!/motorious_tv/status/1180508930197409792"/>
    <hyperlink ref="X96" r:id="rId680" display="https://twitter.com/#!/ubuntubot2075/status/1180512991311040512"/>
    <hyperlink ref="X97" r:id="rId681" display="https://twitter.com/#!/motorious_tv/status/1162947877704032257"/>
    <hyperlink ref="X98" r:id="rId682" display="https://twitter.com/#!/motorious_tv/status/1180508930197409792"/>
    <hyperlink ref="X99" r:id="rId683" display="https://twitter.com/#!/ubuntubot2075/status/1180512991311040512"/>
    <hyperlink ref="X100" r:id="rId684" display="https://twitter.com/#!/motorious_tv/status/1162947877704032257"/>
    <hyperlink ref="X101" r:id="rId685" display="https://twitter.com/#!/motorious_tv/status/1180508930197409792"/>
    <hyperlink ref="X102" r:id="rId686" display="https://twitter.com/#!/ubuntubot2075/status/1180512991311040512"/>
    <hyperlink ref="X103" r:id="rId687" display="https://twitter.com/#!/motorious_tv/status/1162947877704032257"/>
    <hyperlink ref="X104" r:id="rId688" display="https://twitter.com/#!/motorious_tv/status/1180508930197409792"/>
    <hyperlink ref="X105" r:id="rId689" display="https://twitter.com/#!/ubuntubot2075/status/1180512991311040512"/>
    <hyperlink ref="X106" r:id="rId690" display="https://twitter.com/#!/motorious_tv/status/1162947877704032257"/>
    <hyperlink ref="X107" r:id="rId691" display="https://twitter.com/#!/motorious_tv/status/1180508930197409792"/>
    <hyperlink ref="X108" r:id="rId692" display="https://twitter.com/#!/ubuntubot2075/status/1180512991311040512"/>
    <hyperlink ref="X109" r:id="rId693" display="https://twitter.com/#!/motorious_tv/status/1162947877704032257"/>
    <hyperlink ref="X110" r:id="rId694" display="https://twitter.com/#!/motorious_tv/status/1180508930197409792"/>
    <hyperlink ref="X111" r:id="rId695" display="https://twitter.com/#!/ubuntubot2075/status/1180512991311040512"/>
    <hyperlink ref="X112" r:id="rId696" display="https://twitter.com/#!/motorious_tv/status/1162947877704032257"/>
    <hyperlink ref="X113" r:id="rId697" display="https://twitter.com/#!/motorious_tv/status/1162947877704032257"/>
    <hyperlink ref="X114" r:id="rId698" display="https://twitter.com/#!/motorious_tv/status/1180508930197409792"/>
    <hyperlink ref="X115" r:id="rId699" display="https://twitter.com/#!/motorious_tv/status/1180508930197409792"/>
    <hyperlink ref="X116" r:id="rId700" display="https://twitter.com/#!/ubuntubot2075/status/1180512991311040512"/>
    <hyperlink ref="X117" r:id="rId701" display="https://twitter.com/#!/ubuntubot2075/status/1180512991311040512"/>
    <hyperlink ref="X118" r:id="rId702" display="https://twitter.com/#!/spark_radio_dc/status/1180513734982279168"/>
    <hyperlink ref="X119" r:id="rId703" display="https://twitter.com/#!/spark_radio_dc/status/1180513734982279168"/>
    <hyperlink ref="X120" r:id="rId704" display="https://twitter.com/#!/884_info/status/1180100758231900160"/>
    <hyperlink ref="X121" r:id="rId705" display="https://twitter.com/#!/884_info/status/1180477488259928065"/>
    <hyperlink ref="X122" r:id="rId706" display="https://twitter.com/#!/tomofu_0208/status/1180109673271185408"/>
    <hyperlink ref="X123" r:id="rId707" display="https://twitter.com/#!/tomofu_0208/status/1180634188577247233"/>
    <hyperlink ref="X124" r:id="rId708" display="https://twitter.com/#!/dwilliams1001/status/1180689151244390400"/>
    <hyperlink ref="X125" r:id="rId709" display="https://twitter.com/#!/dwilliams1001/status/1180689151244390400"/>
    <hyperlink ref="X126" r:id="rId710" display="https://twitter.com/#!/kiernanmargaret/status/1180916116027318277"/>
    <hyperlink ref="X127" r:id="rId711" display="https://twitter.com/#!/wernert_man/status/1153667836084183041"/>
    <hyperlink ref="X128" r:id="rId712" display="https://twitter.com/#!/kiernanmargaret/status/1180916116027318277"/>
    <hyperlink ref="X129" r:id="rId713" display="https://twitter.com/#!/wernert_man/status/1153667836084183041"/>
    <hyperlink ref="X130" r:id="rId714" display="https://twitter.com/#!/kiernanmargaret/status/1180916116027318277"/>
    <hyperlink ref="X131" r:id="rId715" display="https://twitter.com/#!/wernert_man/status/1153667836084183041"/>
    <hyperlink ref="X132" r:id="rId716" display="https://twitter.com/#!/kiernanmargaret/status/1180916116027318277"/>
    <hyperlink ref="X133" r:id="rId717" display="https://twitter.com/#!/wernert_man/status/1153667836084183041"/>
    <hyperlink ref="X134" r:id="rId718" display="https://twitter.com/#!/kiernanmargaret/status/1180916116027318277"/>
    <hyperlink ref="X135" r:id="rId719" display="https://twitter.com/#!/wernert_man/status/1153667836084183041"/>
    <hyperlink ref="X136" r:id="rId720" display="https://twitter.com/#!/kiernanmargaret/status/1180916116027318277"/>
    <hyperlink ref="X137" r:id="rId721" display="https://twitter.com/#!/wernert_man/status/1153667836084183041"/>
    <hyperlink ref="X138" r:id="rId722" display="https://twitter.com/#!/kiernanmargaret/status/1180916116027318277"/>
    <hyperlink ref="X139" r:id="rId723" display="https://twitter.com/#!/wernert_man/status/1153667836084183041"/>
    <hyperlink ref="X140" r:id="rId724" display="https://twitter.com/#!/kiernanmargaret/status/1180916116027318277"/>
    <hyperlink ref="X141" r:id="rId725" display="https://twitter.com/#!/wernert_man/status/1153667836084183041"/>
    <hyperlink ref="X142" r:id="rId726" display="https://twitter.com/#!/wernert_man/status/1153667836084183041"/>
    <hyperlink ref="X143" r:id="rId727" display="https://twitter.com/#!/kiernanmargaret/status/1180916116027318277"/>
    <hyperlink ref="X144" r:id="rId728" display="https://twitter.com/#!/theworldweare/status/1181009980603785216"/>
    <hyperlink ref="X145" r:id="rId729" display="https://twitter.com/#!/theworldweare/status/1181009980603785216"/>
    <hyperlink ref="X146" r:id="rId730" display="https://twitter.com/#!/antirobust/status/1136711490029756416"/>
    <hyperlink ref="X147" r:id="rId731" display="https://twitter.com/#!/tacticalyuppie/status/1181047946743291904"/>
    <hyperlink ref="X148" r:id="rId732" display="https://twitter.com/#!/tacticalyuppie/status/1181047946743291904"/>
    <hyperlink ref="X149" r:id="rId733" display="https://twitter.com/#!/arida_civichall/status/1180312916676923392"/>
    <hyperlink ref="X150" r:id="rId734" display="https://twitter.com/#!/arida_civichall/status/1180313755231690752"/>
    <hyperlink ref="X151" r:id="rId735" display="https://twitter.com/#!/arida_civichall/status/1180664592466231296"/>
    <hyperlink ref="X152" r:id="rId736" display="https://twitter.com/#!/arida_civichall/status/1181087978170400768"/>
    <hyperlink ref="X153" r:id="rId737" display="https://twitter.com/#!/arida_civichall/status/1181091353876238336"/>
    <hyperlink ref="X154" r:id="rId738" display="https://twitter.com/#!/disciplesofetsy/status/1181185396756975616"/>
    <hyperlink ref="X155" r:id="rId739" display="https://twitter.com/#!/sagarvishnoi/status/1181220118149390337"/>
    <hyperlink ref="X156" r:id="rId740" display="https://twitter.com/#!/sagarvishnoi/status/1181220118149390337"/>
    <hyperlink ref="X157" r:id="rId741" display="https://twitter.com/#!/twofoursevecars/status/1181254197666291713"/>
    <hyperlink ref="X158" r:id="rId742" display="https://twitter.com/#!/codeforall/status/1181412976169046021"/>
    <hyperlink ref="X159" r:id="rId743" display="https://twitter.com/#!/codeforall/status/1181412976169046021"/>
    <hyperlink ref="X160" r:id="rId744" display="https://twitter.com/#!/pdmcn_leeds/status/1181539896323969024"/>
    <hyperlink ref="X161" r:id="rId745" display="https://twitter.com/#!/josiemasseyux/status/1181779597224026116"/>
    <hyperlink ref="X162" r:id="rId746" display="https://twitter.com/#!/josiemasseyux/status/1181779597224026116"/>
    <hyperlink ref="X163" r:id="rId747" display="https://twitter.com/#!/worldifnews/status/1181823117406003200"/>
    <hyperlink ref="X164" r:id="rId748" display="https://twitter.com/#!/mstem/status/1182340840917745664"/>
    <hyperlink ref="X165" r:id="rId749" display="https://twitter.com/#!/mstem/status/1182340840917745664"/>
    <hyperlink ref="X166" r:id="rId750" display="https://twitter.com/#!/rebcruz/status/1182344153830756353"/>
    <hyperlink ref="X167" r:id="rId751" display="https://twitter.com/#!/rebcruz/status/1182344153830756353"/>
    <hyperlink ref="X168" r:id="rId752" display="https://twitter.com/#!/p2173/status/1182363287289135106"/>
    <hyperlink ref="X169" r:id="rId753" display="https://twitter.com/#!/p2173/status/1182363287289135106"/>
    <hyperlink ref="X170" r:id="rId754" display="https://twitter.com/#!/youthgovern/status/1182366002287382528"/>
    <hyperlink ref="X171" r:id="rId755" display="https://twitter.com/#!/youthgovern/status/1182366002287382528"/>
    <hyperlink ref="X172" r:id="rId756" display="https://twitter.com/#!/rep19women/status/1182378929308483591"/>
    <hyperlink ref="X173" r:id="rId757" display="https://twitter.com/#!/erhardt/status/1182352337618243586"/>
    <hyperlink ref="X174" r:id="rId758" display="https://twitter.com/#!/olincollege/status/1182428580808216576"/>
    <hyperlink ref="X175" r:id="rId759" display="https://twitter.com/#!/olincollege/status/1182428580808216576"/>
    <hyperlink ref="X176" r:id="rId760" display="https://twitter.com/#!/olincollege/status/1182428580808216576"/>
    <hyperlink ref="X177" r:id="rId761" display="https://twitter.com/#!/waterbuck1/status/1182433597581598720"/>
    <hyperlink ref="X178" r:id="rId762" display="https://twitter.com/#!/bostonannemarie/status/1182436506176249856"/>
    <hyperlink ref="X179" r:id="rId763" display="https://twitter.com/#!/bostonannemarie/status/1182436506176249856"/>
    <hyperlink ref="X180" r:id="rId764" display="https://twitter.com/#!/bostonannemarie/status/1182436506176249856"/>
    <hyperlink ref="X181" r:id="rId765" display="https://twitter.com/#!/erhardt/status/1182352337618243586"/>
    <hyperlink ref="X182" r:id="rId766" display="https://twitter.com/#!/sdaitzman/status/1182458898973896704"/>
    <hyperlink ref="X183" r:id="rId767" display="https://twitter.com/#!/erhardt/status/1182352337618243586"/>
    <hyperlink ref="X184" r:id="rId768" display="https://twitter.com/#!/sdaitzman/status/1182458898973896704"/>
    <hyperlink ref="X185" r:id="rId769" display="https://twitter.com/#!/sdaitzman/status/1182458898973896704"/>
    <hyperlink ref="X186" r:id="rId770" display="https://twitter.com/#!/myqntm/status/1182462305998692352"/>
    <hyperlink ref="X187" r:id="rId771" display="https://twitter.com/#!/myqntm/status/1182462305998692352"/>
    <hyperlink ref="X188" r:id="rId772" display="https://twitter.com/#!/dmeganr/status/1182465572874752000"/>
    <hyperlink ref="X189" r:id="rId773" display="https://twitter.com/#!/rep19women/status/1182378929308483591"/>
    <hyperlink ref="X190" r:id="rId774" display="https://twitter.com/#!/rep19women/status/1182378929308483591"/>
    <hyperlink ref="X191" r:id="rId775" display="https://twitter.com/#!/dmeganr/status/1182465572874752000"/>
    <hyperlink ref="X192" r:id="rId776" display="https://twitter.com/#!/elias_me_em/status/1182624193021726720"/>
    <hyperlink ref="X193" r:id="rId777" display="https://twitter.com/#!/elias_me_em/status/1182624193021726720"/>
    <hyperlink ref="X194" r:id="rId778" display="https://twitter.com/#!/bee_nerd/status/1182681190719016960"/>
    <hyperlink ref="X195" r:id="rId779" display="https://twitter.com/#!/bee_nerd/status/1182681190719016960"/>
    <hyperlink ref="X196" r:id="rId780" display="https://twitter.com/#!/bee_nerd/status/1182681190719016960"/>
    <hyperlink ref="X197" r:id="rId781" display="https://twitter.com/#!/perfectsin77/status/1182692781023739906"/>
    <hyperlink ref="X198" r:id="rId782" display="https://twitter.com/#!/perfectsin77/status/1182692781023739906"/>
    <hyperlink ref="X199" r:id="rId783" display="https://twitter.com/#!/perfectsin77/status/1182692781023739906"/>
    <hyperlink ref="X200" r:id="rId784" display="https://twitter.com/#!/gothenelle/status/1182775044289843203"/>
    <hyperlink ref="X201" r:id="rId785" display="https://twitter.com/#!/gothenelle/status/1182775044289843203"/>
    <hyperlink ref="X202" r:id="rId786" display="https://twitter.com/#!/nonstickvic/status/1182759042973949952"/>
    <hyperlink ref="X203" r:id="rId787" display="https://twitter.com/#!/lightnightleeds/status/1182768324146536451"/>
    <hyperlink ref="X204" r:id="rId788" display="https://twitter.com/#!/annequinton/status/1182906861420503040"/>
    <hyperlink ref="X205" r:id="rId789" display="https://twitter.com/#!/annequinton/status/1182906861420503040"/>
    <hyperlink ref="X206" r:id="rId790" display="https://twitter.com/#!/irenesandrad/status/1183066394587488265"/>
    <hyperlink ref="X207" r:id="rId791" display="https://twitter.com/#!/drcpunk/status/1183262196383526912"/>
    <hyperlink ref="X208" r:id="rId792" display="https://twitter.com/#!/drcpunk/status/1183262196383526912"/>
    <hyperlink ref="X209" r:id="rId793" display="https://twitter.com/#!/drcpunk/status/1183262196383526912"/>
    <hyperlink ref="X210" r:id="rId794" display="https://twitter.com/#!/drcpunk/status/1183262196383526912"/>
    <hyperlink ref="X211" r:id="rId795" display="https://twitter.com/#!/sbadalich/status/1183803505305214976"/>
    <hyperlink ref="X212" r:id="rId796" display="https://twitter.com/#!/sbadalich/status/1183803505305214976"/>
    <hyperlink ref="X213" r:id="rId797" display="https://twitter.com/#!/sbadalich/status/1183803505305214976"/>
    <hyperlink ref="X214" r:id="rId798" display="https://twitter.com/#!/alexkavtar/status/1183472071038459910"/>
    <hyperlink ref="X215" r:id="rId799" display="https://twitter.com/#!/alexkavtar/status/1183828445278752768"/>
    <hyperlink ref="X216" r:id="rId800" display="https://twitter.com/#!/nacky12/status/1184007640818638848"/>
    <hyperlink ref="X217" r:id="rId801" display="https://twitter.com/#!/latonero/status/1184063015307624448"/>
    <hyperlink ref="X218" r:id="rId802" display="https://twitter.com/#!/latonero/status/1184063015307624448"/>
    <hyperlink ref="X219" r:id="rId803" display="https://twitter.com/#!/clroutcomes/status/1182367232309022720"/>
    <hyperlink ref="X220" r:id="rId804" display="https://twitter.com/#!/clroutcomes/status/1182367232309022720"/>
    <hyperlink ref="X221" r:id="rId805" display="https://twitter.com/#!/clroutcomes/status/1184082428471717888"/>
    <hyperlink ref="X222" r:id="rId806" display="https://twitter.com/#!/clroutcomes/status/1184082428471717888"/>
    <hyperlink ref="X223" r:id="rId807" display="https://twitter.com/#!/giuliowolfe/status/1184112473189834754"/>
    <hyperlink ref="X224" r:id="rId808" display="https://twitter.com/#!/giuliowolfe/status/1184112473189834754"/>
    <hyperlink ref="X225" r:id="rId809" display="https://twitter.com/#!/dalgoso/status/1184118537801142275"/>
    <hyperlink ref="X226" r:id="rId810" display="https://twitter.com/#!/dalgoso/status/1184118537801142275"/>
    <hyperlink ref="X227" r:id="rId811" display="https://twitter.com/#!/bonniesychiu/status/1184132246896349185"/>
    <hyperlink ref="X228" r:id="rId812" display="https://twitter.com/#!/bonniesychiu/status/1184132246896349185"/>
    <hyperlink ref="X229" r:id="rId813" display="https://twitter.com/#!/engnroom/status/1184133167848009728"/>
    <hyperlink ref="X230" r:id="rId814" display="https://twitter.com/#!/engnroom/status/1184133167848009728"/>
    <hyperlink ref="X231" r:id="rId815" display="https://twitter.com/#!/engnroom/status/1184133167848009728"/>
    <hyperlink ref="X232" r:id="rId816" display="https://twitter.com/#!/engnroom/status/1182398944476893201"/>
    <hyperlink ref="X233" r:id="rId817" display="https://twitter.com/#!/engnroom/status/1182398944476893201"/>
    <hyperlink ref="X234" r:id="rId818" display="https://twitter.com/#!/engnroom/status/1184133167848009728"/>
    <hyperlink ref="X235" r:id="rId819" display="https://twitter.com/#!/merltech/status/1184118299518480384"/>
    <hyperlink ref="X236" r:id="rId820" display="https://twitter.com/#!/veroviews/status/1184171627669536775"/>
    <hyperlink ref="X237" r:id="rId821" display="https://twitter.com/#!/chrislrobert/status/1184198383646531584"/>
    <hyperlink ref="X238" r:id="rId822" display="https://twitter.com/#!/chrislrobert/status/1184198383646531584"/>
    <hyperlink ref="X239" r:id="rId823" display="https://twitter.com/#!/meowtree/status/1182326055815827464"/>
    <hyperlink ref="X240" r:id="rId824" display="https://twitter.com/#!/meowtree/status/1183946797695287297"/>
    <hyperlink ref="X241" r:id="rId825" display="https://twitter.com/#!/veroviews/status/1183850162046820354"/>
    <hyperlink ref="X242" r:id="rId826" display="https://twitter.com/#!/veroviews/status/1184102741683179521"/>
    <hyperlink ref="X243" r:id="rId827" display="https://twitter.com/#!/ymacpherson/status/1184503046170173440"/>
    <hyperlink ref="X244" r:id="rId828" display="https://twitter.com/#!/veroviews/status/1184171627669536775"/>
    <hyperlink ref="X245" r:id="rId829" display="https://twitter.com/#!/ymacpherson/status/1184503046170173440"/>
    <hyperlink ref="X246" r:id="rId830" display="https://twitter.com/#!/niknak_19/status/1184565446135017472"/>
    <hyperlink ref="X247" r:id="rId831" display="https://twitter.com/#!/niknak_19/status/1184565446135017472"/>
    <hyperlink ref="X248" r:id="rId832" display="https://twitter.com/#!/niknak_19/status/1184565446135017472"/>
    <hyperlink ref="X249" r:id="rId833" display="https://twitter.com/#!/hayduke/status/1184567720869691392"/>
    <hyperlink ref="X250" r:id="rId834" display="https://twitter.com/#!/hayduke/status/1184567720869691392"/>
    <hyperlink ref="X251" r:id="rId835" display="https://twitter.com/#!/hayduke/status/1184567720869691392"/>
    <hyperlink ref="X252" r:id="rId836" display="https://twitter.com/#!/idreamofpiepics/status/1184570709277925382"/>
    <hyperlink ref="X253" r:id="rId837" display="https://twitter.com/#!/lovelywirral/status/1184571220681019395"/>
    <hyperlink ref="X254" r:id="rId838" display="https://twitter.com/#!/saqib_shabbir/status/1184576130289950722"/>
    <hyperlink ref="X255" r:id="rId839" display="https://twitter.com/#!/musicisnowuk/status/1184606033043509249"/>
    <hyperlink ref="X256" r:id="rId840" display="https://twitter.com/#!/radioairenews/status/1184813682691362817"/>
    <hyperlink ref="X257" r:id="rId841" display="https://twitter.com/#!/ppolitics/status/1184835147453087744"/>
    <hyperlink ref="X258" r:id="rId842" display="https://twitter.com/#!/ppolitics/status/1184835147453087744"/>
    <hyperlink ref="X259" r:id="rId843" display="https://twitter.com/#!/ppolitics/status/1184835147453087744"/>
    <hyperlink ref="X260" r:id="rId844" display="https://twitter.com/#!/hypercortex/status/1184843518822342659"/>
    <hyperlink ref="X261" r:id="rId845" display="https://twitter.com/#!/hypercortex/status/1184843518822342659"/>
    <hyperlink ref="X262" r:id="rId846" display="https://twitter.com/#!/hypercortex/status/1184843518822342659"/>
    <hyperlink ref="X263" r:id="rId847" display="https://twitter.com/#!/code4ca/status/1184844063427706880"/>
    <hyperlink ref="X264" r:id="rId848" display="https://twitter.com/#!/code4ca/status/1184844063427706880"/>
    <hyperlink ref="X265" r:id="rId849" display="https://twitter.com/#!/code4ca/status/1184844063427706880"/>
    <hyperlink ref="X266" r:id="rId850" display="https://twitter.com/#!/mapc/status/1184860694988017664"/>
    <hyperlink ref="X267" r:id="rId851" display="https://twitter.com/#!/mapc/status/1184860694988017664"/>
    <hyperlink ref="X268" r:id="rId852" display="https://twitter.com/#!/mapc/status/1184860694988017664"/>
    <hyperlink ref="X269" r:id="rId853" display="https://twitter.com/#!/mlsif/status/1184848548212461568"/>
    <hyperlink ref="X270" r:id="rId854" display="https://twitter.com/#!/aschrock/status/1184861045073928192"/>
    <hyperlink ref="X271" r:id="rId855" display="https://twitter.com/#!/mlsif/status/1184848548212461568"/>
    <hyperlink ref="X272" r:id="rId856" display="https://twitter.com/#!/aschrock/status/1184861045073928192"/>
    <hyperlink ref="X273" r:id="rId857" display="https://twitter.com/#!/csbishopfilm/status/1184204845332467713"/>
    <hyperlink ref="X274" r:id="rId858" display="https://twitter.com/#!/rachelannyes/status/1184135596601532416"/>
    <hyperlink ref="X275" r:id="rId859" display="https://twitter.com/#!/rachelannyes/status/1184861602442399749"/>
    <hyperlink ref="X276" r:id="rId860" display="https://twitter.com/#!/csbishopfilm/status/1184204845332467713"/>
    <hyperlink ref="X277" r:id="rId861" display="https://twitter.com/#!/rachelannyes/status/1184135596601532416"/>
    <hyperlink ref="X278" r:id="rId862" display="https://twitter.com/#!/rachelannyes/status/1184861602442399749"/>
    <hyperlink ref="X279" r:id="rId863" display="https://twitter.com/#!/csbishopfilm/status/1184204845332467713"/>
    <hyperlink ref="X280" r:id="rId864" display="https://twitter.com/#!/rachelannyes/status/1184135596601532416"/>
    <hyperlink ref="X281" r:id="rId865" display="https://twitter.com/#!/rachelannyes/status/1184861602442399749"/>
    <hyperlink ref="X282" r:id="rId866" display="https://twitter.com/#!/therulesorg/status/1184180458139082753"/>
    <hyperlink ref="X283" r:id="rId867" display="https://twitter.com/#!/therulesorg/status/1184180458139082753"/>
    <hyperlink ref="X284" r:id="rId868" display="https://twitter.com/#!/therulesorg/status/1184180458139082753"/>
    <hyperlink ref="X285" r:id="rId869" display="https://twitter.com/#!/csbishopfilm/status/1184204845332467713"/>
    <hyperlink ref="X286" r:id="rId870" display="https://twitter.com/#!/rachelannyes/status/1184135596601532416"/>
    <hyperlink ref="X287" r:id="rId871" display="https://twitter.com/#!/rachelannyes/status/1184861602442399749"/>
    <hyperlink ref="X288" r:id="rId872" display="https://twitter.com/#!/csbishopfilm/status/1184204845332467713"/>
    <hyperlink ref="X289" r:id="rId873" display="https://twitter.com/#!/rachelannyes/status/1184135596601532416"/>
    <hyperlink ref="X290" r:id="rId874" display="https://twitter.com/#!/rachelannyes/status/1184861602442399749"/>
    <hyperlink ref="X291" r:id="rId875" display="https://twitter.com/#!/csbishopfilm/status/1184204845332467713"/>
    <hyperlink ref="X292" r:id="rId876" display="https://twitter.com/#!/rachelannyes/status/1184135596601532416"/>
    <hyperlink ref="X293" r:id="rId877" display="https://twitter.com/#!/rachelannyes/status/1184861602442399749"/>
    <hyperlink ref="X294" r:id="rId878" display="https://twitter.com/#!/csbishopfilm/status/1184204845332467713"/>
    <hyperlink ref="X295" r:id="rId879" display="https://twitter.com/#!/csbishopfilm/status/1184204845332467713"/>
    <hyperlink ref="X296" r:id="rId880" display="https://twitter.com/#!/csbishopfilm/status/1184204845332467713"/>
    <hyperlink ref="X297" r:id="rId881" display="https://twitter.com/#!/rachelannyes/status/1184861602442399749"/>
    <hyperlink ref="X298" r:id="rId882" display="https://twitter.com/#!/gianlucasgueo/status/1180413576445644800"/>
    <hyperlink ref="X299" r:id="rId883" display="https://twitter.com/#!/codeforpdx/status/1181725965531021312"/>
    <hyperlink ref="X300" r:id="rId884" display="https://twitter.com/#!/codeformke/status/1184818954797305856"/>
    <hyperlink ref="X301" r:id="rId885" display="https://twitter.com/#!/codeforamerica/status/1184874252115120128"/>
    <hyperlink ref="X302" r:id="rId886" display="https://twitter.com/#!/codeforpdx/status/1184874608941420544"/>
    <hyperlink ref="X303" r:id="rId887" display="https://twitter.com/#!/codeformke/status/1184818954797305856"/>
    <hyperlink ref="X304" r:id="rId888" display="https://twitter.com/#!/codeforamerica/status/1184874252115120128"/>
    <hyperlink ref="X305" r:id="rId889" display="https://twitter.com/#!/codeforpdx/status/1184874608941420544"/>
    <hyperlink ref="X306" r:id="rId890" display="https://twitter.com/#!/codeforpdx/status/1180868708635275264"/>
    <hyperlink ref="X307" r:id="rId891" display="https://twitter.com/#!/codeforpdx/status/1180868708635275264"/>
    <hyperlink ref="X308" r:id="rId892" display="https://twitter.com/#!/codeforpdx/status/1182322601202290688"/>
    <hyperlink ref="X309" r:id="rId893" display="https://twitter.com/#!/codeforpdx/status/1182322601202290688"/>
    <hyperlink ref="X310" r:id="rId894" display="https://twitter.com/#!/codeforpdx/status/1184145035182235648"/>
    <hyperlink ref="X311" r:id="rId895" display="https://twitter.com/#!/codeforpdx/status/1184874608941420544"/>
    <hyperlink ref="X312" r:id="rId896" display="https://twitter.com/#!/womencivictech/status/1181333977723998214"/>
    <hyperlink ref="X313" r:id="rId897" display="https://twitter.com/#!/womencivictech/status/1184144059444727814"/>
    <hyperlink ref="X314" r:id="rId898" display="https://twitter.com/#!/civichall/status/1177327305926021130"/>
    <hyperlink ref="X315" r:id="rId899" display="https://twitter.com/#!/civichall/status/1180151423323066373"/>
    <hyperlink ref="X316" r:id="rId900" display="https://twitter.com/#!/forgeorganizing/status/1180164099361185792"/>
    <hyperlink ref="X317" r:id="rId901" display="https://twitter.com/#!/civichall/status/1180151423323066373"/>
    <hyperlink ref="X318" r:id="rId902" display="https://twitter.com/#!/civichall/status/1182325644170006530"/>
    <hyperlink ref="X319" r:id="rId903" display="https://twitter.com/#!/lisamwitter/status/1181144088437018624"/>
    <hyperlink ref="X320" r:id="rId904" display="https://twitter.com/#!/lisamwitter/status/1181143694260555776"/>
    <hyperlink ref="X321" r:id="rId905" display="https://twitter.com/#!/civichall/status/1182362861886197760"/>
    <hyperlink ref="X322" r:id="rId906" display="https://twitter.com/#!/lisamwitter/status/1181144088437018624"/>
    <hyperlink ref="X323" r:id="rId907" display="https://twitter.com/#!/lisamwitter/status/1181143694260555776"/>
    <hyperlink ref="X324" r:id="rId908" display="https://twitter.com/#!/civichall/status/1182362861886197760"/>
    <hyperlink ref="X325" r:id="rId909" display="https://twitter.com/#!/joesaidso/status/1182613745626992640"/>
    <hyperlink ref="X326" r:id="rId910" display="https://twitter.com/#!/civichall/status/1182667610309189633"/>
    <hyperlink ref="X327" r:id="rId911" display="https://twitter.com/#!/joesaidso/status/1182613745626992640"/>
    <hyperlink ref="X328" r:id="rId912" display="https://twitter.com/#!/civichall/status/1182667610309189633"/>
    <hyperlink ref="X329" r:id="rId913" display="https://twitter.com/#!/haroldfeld/status/1183164956113588229"/>
    <hyperlink ref="X330" r:id="rId914" display="https://twitter.com/#!/civichall/status/1183125352220155904"/>
    <hyperlink ref="X331" r:id="rId915" display="https://twitter.com/#!/haroldfeld/status/1183164956113588229"/>
    <hyperlink ref="X332" r:id="rId916" display="https://twitter.com/#!/haroldfeld/status/1183164956113588229"/>
    <hyperlink ref="X333" r:id="rId917" display="https://twitter.com/#!/civichall/status/1183125352220155904"/>
    <hyperlink ref="X334" r:id="rId918" display="https://twitter.com/#!/civichall/status/1183125352220155904"/>
    <hyperlink ref="X335" r:id="rId919" display="https://twitter.com/#!/civichall/status/1183487602084765696"/>
    <hyperlink ref="X336" r:id="rId920" display="https://twitter.com/#!/codeforaus/status/1183858779810598916"/>
    <hyperlink ref="X337" r:id="rId921" display="https://twitter.com/#!/civichall/status/1184128460459053057"/>
    <hyperlink ref="X338" r:id="rId922" display="https://twitter.com/#!/_narrative/status/1180949442611908608"/>
    <hyperlink ref="X339" r:id="rId923" display="https://twitter.com/#!/_narrative/status/1182377347426553856"/>
    <hyperlink ref="X340" r:id="rId924" display="https://twitter.com/#!/rachelannyes/status/1184135596601532416"/>
    <hyperlink ref="X341" r:id="rId925" display="https://twitter.com/#!/rachelannyes/status/1184861602442399749"/>
    <hyperlink ref="X342" r:id="rId926" display="https://twitter.com/#!/civichall/status/1184174204553519104"/>
    <hyperlink ref="X343" r:id="rId927" display="https://twitter.com/#!/rachelannyes/status/1184135596601532416"/>
    <hyperlink ref="X344" r:id="rId928" display="https://twitter.com/#!/rachelannyes/status/1184861602442399749"/>
    <hyperlink ref="X345" r:id="rId929" display="https://twitter.com/#!/civichall/status/1184174204553519104"/>
    <hyperlink ref="X346" r:id="rId930" display="https://twitter.com/#!/civicimpact_jhu/status/1184546424081522688"/>
    <hyperlink ref="X347" r:id="rId931" display="https://twitter.com/#!/civicimpact_jhu/status/1184546424081522688"/>
    <hyperlink ref="X348" r:id="rId932" display="https://twitter.com/#!/civichall/status/1184212516802416641"/>
    <hyperlink ref="X349" r:id="rId933" display="https://twitter.com/#!/civichall/status/1184212516802416641"/>
    <hyperlink ref="X350" r:id="rId934" display="https://twitter.com/#!/civichall/status/1184491037114470400"/>
    <hyperlink ref="X351" r:id="rId935" display="https://twitter.com/#!/civichall/status/1182688019859623936"/>
    <hyperlink ref="X352" r:id="rId936" display="https://twitter.com/#!/civichall/status/1183775268437147650"/>
    <hyperlink ref="X353" r:id="rId937" display="https://twitter.com/#!/civichall/status/1184500056747053062"/>
    <hyperlink ref="X354" r:id="rId938" display="https://twitter.com/#!/civichall/status/1182688019859623936"/>
    <hyperlink ref="X355" r:id="rId939" display="https://twitter.com/#!/civichall/status/1183775268437147650"/>
    <hyperlink ref="X356" r:id="rId940" display="https://twitter.com/#!/civichall/status/1184500056747053062"/>
    <hyperlink ref="X357" r:id="rId941" display="https://twitter.com/#!/aschrock/status/1184841161828995073"/>
    <hyperlink ref="X358" r:id="rId942" display="https://twitter.com/#!/codeforamerica/status/1181239006429773824"/>
    <hyperlink ref="X359" r:id="rId943" display="https://twitter.com/#!/civichall/status/1180513366139383808"/>
    <hyperlink ref="X360" r:id="rId944" display="https://twitter.com/#!/civichall/status/1181963389880459264"/>
    <hyperlink ref="X361" r:id="rId945" display="https://twitter.com/#!/civichall/status/1182362667643817985"/>
    <hyperlink ref="X362" r:id="rId946" display="https://twitter.com/#!/civichall/status/1182362861886197760"/>
    <hyperlink ref="X363" r:id="rId947" display="https://twitter.com/#!/civichall/status/1182400761923342345"/>
    <hyperlink ref="X364" r:id="rId948" display="https://twitter.com/#!/civichall/status/1182668231078793216"/>
    <hyperlink ref="X365" r:id="rId949" display="https://twitter.com/#!/civichall/status/1183050067114156032"/>
    <hyperlink ref="X366" r:id="rId950" display="https://twitter.com/#!/civichall/status/1183412398746673154"/>
    <hyperlink ref="X367" r:id="rId951" display="https://twitter.com/#!/civichall/status/1183850280921776129"/>
    <hyperlink ref="X368" r:id="rId952" display="https://twitter.com/#!/civichall/status/1184128178563866627"/>
    <hyperlink ref="X369" r:id="rId953" display="https://twitter.com/#!/civichall/status/1184128386085593088"/>
    <hyperlink ref="X370" r:id="rId954" display="https://twitter.com/#!/civichall/status/1184137351724974082"/>
    <hyperlink ref="X371" r:id="rId955" display="https://twitter.com/#!/civichall/status/1184137580671066114"/>
    <hyperlink ref="X372" r:id="rId956" display="https://twitter.com/#!/civichall/status/1184575115524222978"/>
    <hyperlink ref="X373" r:id="rId957" display="https://twitter.com/#!/civichall/status/1184843762373136389"/>
    <hyperlink ref="X374" r:id="rId958" display="https://twitter.com/#!/civichall/status/1184869314509393920"/>
    <hyperlink ref="X375" r:id="rId959" display="https://twitter.com/#!/civichall/status/1184884509705228288"/>
    <hyperlink ref="X376" r:id="rId960" display="https://twitter.com/#!/civictechguide/status/1182274257260351488"/>
    <hyperlink ref="X377" r:id="rId961" display="https://twitter.com/#!/civictechguide/status/1184146836275302400"/>
    <hyperlink ref="X378" r:id="rId962" display="https://twitter.com/#!/aschrock/status/1184841161828995073"/>
    <hyperlink ref="X379" r:id="rId963" display="https://twitter.com/#!/codeforamerica/status/1183799152318263296"/>
    <hyperlink ref="X380" r:id="rId964" display="https://twitter.com/#!/civictechguide/status/1184887435714535424"/>
    <hyperlink ref="X381" r:id="rId965" display="https://twitter.com/#!/civictechguide/status/1184887435714535424"/>
    <hyperlink ref="X382" r:id="rId966" display="https://twitter.com/#!/civictechguide/status/1184408478091304960"/>
    <hyperlink ref="X383" r:id="rId967" display="https://twitter.com/#!/colinmegill/status/1184899928373547008"/>
    <hyperlink ref="X384" r:id="rId968" display="https://twitter.com/#!/petermacleod/status/1184903620174798852"/>
    <hyperlink ref="X385" r:id="rId969" display="https://twitter.com/#!/alexisgoldstein/status/1184952818567929856"/>
    <hyperlink ref="X386" r:id="rId970" display="https://twitter.com/#!/0debtzone/status/1184954040695713793"/>
    <hyperlink ref="X387" r:id="rId971" display="https://twitter.com/#!/alexisgoldstein/status/1184952818567929856"/>
    <hyperlink ref="X388" r:id="rId972" display="https://twitter.com/#!/0debtzone/status/1184954040695713793"/>
    <hyperlink ref="X389" r:id="rId973" display="https://twitter.com/#!/alexisgoldstein/status/1184952818567929856"/>
    <hyperlink ref="X390" r:id="rId974" display="https://twitter.com/#!/0debtzone/status/1184954040695713793"/>
    <hyperlink ref="X391" r:id="rId975" display="https://twitter.com/#!/alexisgoldstein/status/1184952818567929856"/>
    <hyperlink ref="X392" r:id="rId976" display="https://twitter.com/#!/0debtzone/status/1184954040695713793"/>
    <hyperlink ref="X393" r:id="rId977" display="https://twitter.com/#!/alexisgoldstein/status/1184952818567929856"/>
    <hyperlink ref="X394" r:id="rId978" display="https://twitter.com/#!/0debtzone/status/1184954040695713793"/>
    <hyperlink ref="X395" r:id="rId979" display="https://twitter.com/#!/alexisgoldstein/status/1184952818567929856"/>
    <hyperlink ref="X396" r:id="rId980" display="https://twitter.com/#!/0debtzone/status/1184954040695713793"/>
    <hyperlink ref="AZ61" r:id="rId981" display="https://api.twitter.com/1.1/geo/id/011add077f4d2da3.json"/>
    <hyperlink ref="AZ62" r:id="rId982" display="https://api.twitter.com/1.1/geo/id/011add077f4d2da3.json"/>
    <hyperlink ref="AZ63" r:id="rId983" display="https://api.twitter.com/1.1/geo/id/011add077f4d2da3.json"/>
    <hyperlink ref="AZ64" r:id="rId984" display="https://api.twitter.com/1.1/geo/id/011add077f4d2da3.json"/>
    <hyperlink ref="AZ65" r:id="rId985" display="https://api.twitter.com/1.1/geo/id/011add077f4d2da3.json"/>
    <hyperlink ref="AZ66" r:id="rId986" display="https://api.twitter.com/1.1/geo/id/011add077f4d2da3.json"/>
    <hyperlink ref="AZ67" r:id="rId987" display="https://api.twitter.com/1.1/geo/id/011add077f4d2da3.json"/>
    <hyperlink ref="AZ68" r:id="rId988" display="https://api.twitter.com/1.1/geo/id/011add077f4d2da3.json"/>
    <hyperlink ref="AZ69" r:id="rId989" display="https://api.twitter.com/1.1/geo/id/011add077f4d2da3.json"/>
    <hyperlink ref="AZ70" r:id="rId990" display="https://api.twitter.com/1.1/geo/id/011add077f4d2da3.json"/>
    <hyperlink ref="AZ71" r:id="rId991" display="https://api.twitter.com/1.1/geo/id/011add077f4d2da3.json"/>
    <hyperlink ref="AZ72" r:id="rId992" display="https://api.twitter.com/1.1/geo/id/011add077f4d2da3.json"/>
    <hyperlink ref="AZ73" r:id="rId993" display="https://api.twitter.com/1.1/geo/id/011add077f4d2da3.json"/>
    <hyperlink ref="AZ74" r:id="rId994" display="https://api.twitter.com/1.1/geo/id/011add077f4d2da3.json"/>
    <hyperlink ref="AZ75" r:id="rId995" display="https://api.twitter.com/1.1/geo/id/011add077f4d2da3.json"/>
    <hyperlink ref="AZ76" r:id="rId996" display="https://api.twitter.com/1.1/geo/id/011add077f4d2da3.json"/>
    <hyperlink ref="AZ77" r:id="rId997" display="https://api.twitter.com/1.1/geo/id/011add077f4d2da3.json"/>
    <hyperlink ref="AZ78" r:id="rId998" display="https://api.twitter.com/1.1/geo/id/011add077f4d2da3.json"/>
    <hyperlink ref="AZ79" r:id="rId999" display="https://api.twitter.com/1.1/geo/id/011add077f4d2da3.json"/>
    <hyperlink ref="AZ80" r:id="rId1000" display="https://api.twitter.com/1.1/geo/id/011add077f4d2da3.json"/>
    <hyperlink ref="AZ81" r:id="rId1001" display="https://api.twitter.com/1.1/geo/id/011add077f4d2da3.json"/>
    <hyperlink ref="AZ82" r:id="rId1002" display="https://api.twitter.com/1.1/geo/id/011add077f4d2da3.json"/>
    <hyperlink ref="AZ83" r:id="rId1003" display="https://api.twitter.com/1.1/geo/id/011add077f4d2da3.json"/>
    <hyperlink ref="AZ84" r:id="rId1004" display="https://api.twitter.com/1.1/geo/id/011add077f4d2da3.json"/>
    <hyperlink ref="AZ88" r:id="rId1005" display="https://api.twitter.com/1.1/geo/id/011add077f4d2da3.json"/>
    <hyperlink ref="AZ91" r:id="rId1006" display="https://api.twitter.com/1.1/geo/id/011add077f4d2da3.json"/>
    <hyperlink ref="AZ94" r:id="rId1007" display="https://api.twitter.com/1.1/geo/id/011add077f4d2da3.json"/>
    <hyperlink ref="AZ97" r:id="rId1008" display="https://api.twitter.com/1.1/geo/id/011add077f4d2da3.json"/>
    <hyperlink ref="AZ100" r:id="rId1009" display="https://api.twitter.com/1.1/geo/id/011add077f4d2da3.json"/>
    <hyperlink ref="AZ103" r:id="rId1010" display="https://api.twitter.com/1.1/geo/id/011add077f4d2da3.json"/>
    <hyperlink ref="AZ106" r:id="rId1011" display="https://api.twitter.com/1.1/geo/id/011add077f4d2da3.json"/>
    <hyperlink ref="AZ109" r:id="rId1012" display="https://api.twitter.com/1.1/geo/id/011add077f4d2da3.json"/>
    <hyperlink ref="AZ112" r:id="rId1013" display="https://api.twitter.com/1.1/geo/id/011add077f4d2da3.json"/>
    <hyperlink ref="AZ113" r:id="rId1014" display="https://api.twitter.com/1.1/geo/id/011add077f4d2da3.json"/>
    <hyperlink ref="AZ319" r:id="rId1015" display="https://api.twitter.com/1.1/geo/id/3078869807f9dd36.json"/>
    <hyperlink ref="AZ320" r:id="rId1016" display="https://api.twitter.com/1.1/geo/id/3078869807f9dd36.json"/>
    <hyperlink ref="AZ322" r:id="rId1017" display="https://api.twitter.com/1.1/geo/id/3078869807f9dd36.json"/>
    <hyperlink ref="AZ323" r:id="rId1018" display="https://api.twitter.com/1.1/geo/id/3078869807f9dd36.json"/>
  </hyperlinks>
  <printOptions/>
  <pageMargins left="0.7" right="0.7" top="0.75" bottom="0.75" header="0.3" footer="0.3"/>
  <pageSetup horizontalDpi="600" verticalDpi="600" orientation="portrait" r:id="rId1022"/>
  <legacyDrawing r:id="rId1020"/>
  <tableParts>
    <tablePart r:id="rId10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3550</v>
      </c>
      <c r="B1" s="13" t="s">
        <v>3551</v>
      </c>
      <c r="C1" s="13" t="s">
        <v>3544</v>
      </c>
      <c r="D1" s="13" t="s">
        <v>3545</v>
      </c>
      <c r="E1" s="13" t="s">
        <v>3552</v>
      </c>
      <c r="F1" s="13" t="s">
        <v>144</v>
      </c>
      <c r="G1" s="13" t="s">
        <v>3553</v>
      </c>
      <c r="H1" s="13" t="s">
        <v>3554</v>
      </c>
      <c r="I1" s="13" t="s">
        <v>3555</v>
      </c>
      <c r="J1" s="13" t="s">
        <v>3556</v>
      </c>
      <c r="K1" s="13" t="s">
        <v>3557</v>
      </c>
      <c r="L1" s="13" t="s">
        <v>3558</v>
      </c>
    </row>
    <row r="2" spans="1:12" ht="15">
      <c r="A2" s="84" t="s">
        <v>2833</v>
      </c>
      <c r="B2" s="84" t="s">
        <v>2834</v>
      </c>
      <c r="C2" s="84">
        <v>26</v>
      </c>
      <c r="D2" s="118">
        <v>0.010363746581459495</v>
      </c>
      <c r="E2" s="118">
        <v>1.5114675691980448</v>
      </c>
      <c r="F2" s="84" t="s">
        <v>3546</v>
      </c>
      <c r="G2" s="84" t="b">
        <v>0</v>
      </c>
      <c r="H2" s="84" t="b">
        <v>0</v>
      </c>
      <c r="I2" s="84" t="b">
        <v>0</v>
      </c>
      <c r="J2" s="84" t="b">
        <v>0</v>
      </c>
      <c r="K2" s="84" t="b">
        <v>0</v>
      </c>
      <c r="L2" s="84" t="b">
        <v>0</v>
      </c>
    </row>
    <row r="3" spans="1:12" ht="15">
      <c r="A3" s="84" t="s">
        <v>2848</v>
      </c>
      <c r="B3" s="84" t="s">
        <v>2800</v>
      </c>
      <c r="C3" s="84">
        <v>21</v>
      </c>
      <c r="D3" s="118">
        <v>0.008370718392717283</v>
      </c>
      <c r="E3" s="118">
        <v>1.9217904856581869</v>
      </c>
      <c r="F3" s="84" t="s">
        <v>3546</v>
      </c>
      <c r="G3" s="84" t="b">
        <v>1</v>
      </c>
      <c r="H3" s="84" t="b">
        <v>0</v>
      </c>
      <c r="I3" s="84" t="b">
        <v>0</v>
      </c>
      <c r="J3" s="84" t="b">
        <v>0</v>
      </c>
      <c r="K3" s="84" t="b">
        <v>0</v>
      </c>
      <c r="L3" s="84" t="b">
        <v>0</v>
      </c>
    </row>
    <row r="4" spans="1:12" ht="15">
      <c r="A4" s="84" t="s">
        <v>2833</v>
      </c>
      <c r="B4" s="84" t="s">
        <v>3285</v>
      </c>
      <c r="C4" s="84">
        <v>16</v>
      </c>
      <c r="D4" s="118">
        <v>0.007068362902473472</v>
      </c>
      <c r="E4" s="118">
        <v>1.6762778178440372</v>
      </c>
      <c r="F4" s="84" t="s">
        <v>3546</v>
      </c>
      <c r="G4" s="84" t="b">
        <v>0</v>
      </c>
      <c r="H4" s="84" t="b">
        <v>0</v>
      </c>
      <c r="I4" s="84" t="b">
        <v>0</v>
      </c>
      <c r="J4" s="84" t="b">
        <v>0</v>
      </c>
      <c r="K4" s="84" t="b">
        <v>0</v>
      </c>
      <c r="L4" s="84" t="b">
        <v>0</v>
      </c>
    </row>
    <row r="5" spans="1:12" ht="15">
      <c r="A5" s="84" t="s">
        <v>2850</v>
      </c>
      <c r="B5" s="84" t="s">
        <v>2851</v>
      </c>
      <c r="C5" s="84">
        <v>13</v>
      </c>
      <c r="D5" s="118">
        <v>0.006265225791238824</v>
      </c>
      <c r="E5" s="118">
        <v>2.2057871420233877</v>
      </c>
      <c r="F5" s="84" t="s">
        <v>3546</v>
      </c>
      <c r="G5" s="84" t="b">
        <v>0</v>
      </c>
      <c r="H5" s="84" t="b">
        <v>0</v>
      </c>
      <c r="I5" s="84" t="b">
        <v>0</v>
      </c>
      <c r="J5" s="84" t="b">
        <v>0</v>
      </c>
      <c r="K5" s="84" t="b">
        <v>0</v>
      </c>
      <c r="L5" s="84" t="b">
        <v>0</v>
      </c>
    </row>
    <row r="6" spans="1:12" ht="15">
      <c r="A6" s="84" t="s">
        <v>2851</v>
      </c>
      <c r="B6" s="84" t="s">
        <v>2852</v>
      </c>
      <c r="C6" s="84">
        <v>13</v>
      </c>
      <c r="D6" s="118">
        <v>0.006265225791238824</v>
      </c>
      <c r="E6" s="118">
        <v>2.1736024586519864</v>
      </c>
      <c r="F6" s="84" t="s">
        <v>3546</v>
      </c>
      <c r="G6" s="84" t="b">
        <v>0</v>
      </c>
      <c r="H6" s="84" t="b">
        <v>0</v>
      </c>
      <c r="I6" s="84" t="b">
        <v>0</v>
      </c>
      <c r="J6" s="84" t="b">
        <v>0</v>
      </c>
      <c r="K6" s="84" t="b">
        <v>0</v>
      </c>
      <c r="L6" s="84" t="b">
        <v>0</v>
      </c>
    </row>
    <row r="7" spans="1:12" ht="15">
      <c r="A7" s="84" t="s">
        <v>2801</v>
      </c>
      <c r="B7" s="84" t="s">
        <v>2850</v>
      </c>
      <c r="C7" s="84">
        <v>12</v>
      </c>
      <c r="D7" s="118">
        <v>0.005969096158725749</v>
      </c>
      <c r="E7" s="118">
        <v>2.0808484054150878</v>
      </c>
      <c r="F7" s="84" t="s">
        <v>3546</v>
      </c>
      <c r="G7" s="84" t="b">
        <v>0</v>
      </c>
      <c r="H7" s="84" t="b">
        <v>0</v>
      </c>
      <c r="I7" s="84" t="b">
        <v>0</v>
      </c>
      <c r="J7" s="84" t="b">
        <v>0</v>
      </c>
      <c r="K7" s="84" t="b">
        <v>0</v>
      </c>
      <c r="L7" s="84" t="b">
        <v>0</v>
      </c>
    </row>
    <row r="8" spans="1:12" ht="15">
      <c r="A8" s="84" t="s">
        <v>3290</v>
      </c>
      <c r="B8" s="84" t="s">
        <v>2853</v>
      </c>
      <c r="C8" s="84">
        <v>11</v>
      </c>
      <c r="D8" s="118">
        <v>0.005656827011029441</v>
      </c>
      <c r="E8" s="118">
        <v>2.1436392352745433</v>
      </c>
      <c r="F8" s="84" t="s">
        <v>3546</v>
      </c>
      <c r="G8" s="84" t="b">
        <v>0</v>
      </c>
      <c r="H8" s="84" t="b">
        <v>0</v>
      </c>
      <c r="I8" s="84" t="b">
        <v>0</v>
      </c>
      <c r="J8" s="84" t="b">
        <v>0</v>
      </c>
      <c r="K8" s="84" t="b">
        <v>0</v>
      </c>
      <c r="L8" s="84" t="b">
        <v>0</v>
      </c>
    </row>
    <row r="9" spans="1:12" ht="15">
      <c r="A9" s="84" t="s">
        <v>3292</v>
      </c>
      <c r="B9" s="84" t="s">
        <v>3284</v>
      </c>
      <c r="C9" s="84">
        <v>10</v>
      </c>
      <c r="D9" s="118">
        <v>0.005326947226767188</v>
      </c>
      <c r="E9" s="118">
        <v>1.9975111995963053</v>
      </c>
      <c r="F9" s="84" t="s">
        <v>3546</v>
      </c>
      <c r="G9" s="84" t="b">
        <v>0</v>
      </c>
      <c r="H9" s="84" t="b">
        <v>1</v>
      </c>
      <c r="I9" s="84" t="b">
        <v>0</v>
      </c>
      <c r="J9" s="84" t="b">
        <v>0</v>
      </c>
      <c r="K9" s="84" t="b">
        <v>0</v>
      </c>
      <c r="L9" s="84" t="b">
        <v>0</v>
      </c>
    </row>
    <row r="10" spans="1:12" ht="15">
      <c r="A10" s="84" t="s">
        <v>3284</v>
      </c>
      <c r="B10" s="84" t="s">
        <v>277</v>
      </c>
      <c r="C10" s="84">
        <v>10</v>
      </c>
      <c r="D10" s="118">
        <v>0.005326947226767188</v>
      </c>
      <c r="E10" s="118">
        <v>2.0187004986662433</v>
      </c>
      <c r="F10" s="84" t="s">
        <v>3546</v>
      </c>
      <c r="G10" s="84" t="b">
        <v>0</v>
      </c>
      <c r="H10" s="84" t="b">
        <v>0</v>
      </c>
      <c r="I10" s="84" t="b">
        <v>0</v>
      </c>
      <c r="J10" s="84" t="b">
        <v>0</v>
      </c>
      <c r="K10" s="84" t="b">
        <v>0</v>
      </c>
      <c r="L10" s="84" t="b">
        <v>0</v>
      </c>
    </row>
    <row r="11" spans="1:12" ht="15">
      <c r="A11" s="84" t="s">
        <v>277</v>
      </c>
      <c r="B11" s="84" t="s">
        <v>3293</v>
      </c>
      <c r="C11" s="84">
        <v>10</v>
      </c>
      <c r="D11" s="118">
        <v>0.005326947226767188</v>
      </c>
      <c r="E11" s="118">
        <v>2.2057871420233877</v>
      </c>
      <c r="F11" s="84" t="s">
        <v>3546</v>
      </c>
      <c r="G11" s="84" t="b">
        <v>0</v>
      </c>
      <c r="H11" s="84" t="b">
        <v>0</v>
      </c>
      <c r="I11" s="84" t="b">
        <v>0</v>
      </c>
      <c r="J11" s="84" t="b">
        <v>0</v>
      </c>
      <c r="K11" s="84" t="b">
        <v>0</v>
      </c>
      <c r="L11" s="84" t="b">
        <v>0</v>
      </c>
    </row>
    <row r="12" spans="1:12" ht="15">
      <c r="A12" s="84" t="s">
        <v>3293</v>
      </c>
      <c r="B12" s="84" t="s">
        <v>2848</v>
      </c>
      <c r="C12" s="84">
        <v>10</v>
      </c>
      <c r="D12" s="118">
        <v>0.005326947226767188</v>
      </c>
      <c r="E12" s="118">
        <v>2.0187004986662433</v>
      </c>
      <c r="F12" s="84" t="s">
        <v>3546</v>
      </c>
      <c r="G12" s="84" t="b">
        <v>0</v>
      </c>
      <c r="H12" s="84" t="b">
        <v>0</v>
      </c>
      <c r="I12" s="84" t="b">
        <v>0</v>
      </c>
      <c r="J12" s="84" t="b">
        <v>1</v>
      </c>
      <c r="K12" s="84" t="b">
        <v>0</v>
      </c>
      <c r="L12" s="84" t="b">
        <v>0</v>
      </c>
    </row>
    <row r="13" spans="1:12" ht="15">
      <c r="A13" s="84" t="s">
        <v>2800</v>
      </c>
      <c r="B13" s="84" t="s">
        <v>3294</v>
      </c>
      <c r="C13" s="84">
        <v>10</v>
      </c>
      <c r="D13" s="118">
        <v>0.005326947226767188</v>
      </c>
      <c r="E13" s="118">
        <v>1.9047571463594066</v>
      </c>
      <c r="F13" s="84" t="s">
        <v>3546</v>
      </c>
      <c r="G13" s="84" t="b">
        <v>0</v>
      </c>
      <c r="H13" s="84" t="b">
        <v>0</v>
      </c>
      <c r="I13" s="84" t="b">
        <v>0</v>
      </c>
      <c r="J13" s="84" t="b">
        <v>0</v>
      </c>
      <c r="K13" s="84" t="b">
        <v>0</v>
      </c>
      <c r="L13" s="84" t="b">
        <v>0</v>
      </c>
    </row>
    <row r="14" spans="1:12" ht="15">
      <c r="A14" s="84" t="s">
        <v>3294</v>
      </c>
      <c r="B14" s="84" t="s">
        <v>2849</v>
      </c>
      <c r="C14" s="84">
        <v>10</v>
      </c>
      <c r="D14" s="118">
        <v>0.005326947226767188</v>
      </c>
      <c r="E14" s="118">
        <v>2.1736024586519864</v>
      </c>
      <c r="F14" s="84" t="s">
        <v>3546</v>
      </c>
      <c r="G14" s="84" t="b">
        <v>0</v>
      </c>
      <c r="H14" s="84" t="b">
        <v>0</v>
      </c>
      <c r="I14" s="84" t="b">
        <v>0</v>
      </c>
      <c r="J14" s="84" t="b">
        <v>0</v>
      </c>
      <c r="K14" s="84" t="b">
        <v>0</v>
      </c>
      <c r="L14" s="84" t="b">
        <v>0</v>
      </c>
    </row>
    <row r="15" spans="1:12" ht="15">
      <c r="A15" s="84" t="s">
        <v>2849</v>
      </c>
      <c r="B15" s="84" t="s">
        <v>3289</v>
      </c>
      <c r="C15" s="84">
        <v>10</v>
      </c>
      <c r="D15" s="118">
        <v>0.005326947226767188</v>
      </c>
      <c r="E15" s="118">
        <v>2.1322097734937615</v>
      </c>
      <c r="F15" s="84" t="s">
        <v>3546</v>
      </c>
      <c r="G15" s="84" t="b">
        <v>0</v>
      </c>
      <c r="H15" s="84" t="b">
        <v>0</v>
      </c>
      <c r="I15" s="84" t="b">
        <v>0</v>
      </c>
      <c r="J15" s="84" t="b">
        <v>0</v>
      </c>
      <c r="K15" s="84" t="b">
        <v>0</v>
      </c>
      <c r="L15" s="84" t="b">
        <v>0</v>
      </c>
    </row>
    <row r="16" spans="1:12" ht="15">
      <c r="A16" s="84" t="s">
        <v>3289</v>
      </c>
      <c r="B16" s="84" t="s">
        <v>3290</v>
      </c>
      <c r="C16" s="84">
        <v>10</v>
      </c>
      <c r="D16" s="118">
        <v>0.005326947226767188</v>
      </c>
      <c r="E16" s="118">
        <v>2.2369451240137743</v>
      </c>
      <c r="F16" s="84" t="s">
        <v>3546</v>
      </c>
      <c r="G16" s="84" t="b">
        <v>0</v>
      </c>
      <c r="H16" s="84" t="b">
        <v>0</v>
      </c>
      <c r="I16" s="84" t="b">
        <v>0</v>
      </c>
      <c r="J16" s="84" t="b">
        <v>0</v>
      </c>
      <c r="K16" s="84" t="b">
        <v>0</v>
      </c>
      <c r="L16" s="84" t="b">
        <v>0</v>
      </c>
    </row>
    <row r="17" spans="1:12" ht="15">
      <c r="A17" s="84" t="s">
        <v>2853</v>
      </c>
      <c r="B17" s="84" t="s">
        <v>2833</v>
      </c>
      <c r="C17" s="84">
        <v>10</v>
      </c>
      <c r="D17" s="118">
        <v>0.005326947226767188</v>
      </c>
      <c r="E17" s="118">
        <v>1.5028266549545644</v>
      </c>
      <c r="F17" s="84" t="s">
        <v>3546</v>
      </c>
      <c r="G17" s="84" t="b">
        <v>0</v>
      </c>
      <c r="H17" s="84" t="b">
        <v>0</v>
      </c>
      <c r="I17" s="84" t="b">
        <v>0</v>
      </c>
      <c r="J17" s="84" t="b">
        <v>0</v>
      </c>
      <c r="K17" s="84" t="b">
        <v>0</v>
      </c>
      <c r="L17" s="84" t="b">
        <v>0</v>
      </c>
    </row>
    <row r="18" spans="1:12" ht="15">
      <c r="A18" s="84" t="s">
        <v>3285</v>
      </c>
      <c r="B18" s="84" t="s">
        <v>2801</v>
      </c>
      <c r="C18" s="84">
        <v>10</v>
      </c>
      <c r="D18" s="118">
        <v>0.005326947226767188</v>
      </c>
      <c r="E18" s="118">
        <v>1.911490529018375</v>
      </c>
      <c r="F18" s="84" t="s">
        <v>3546</v>
      </c>
      <c r="G18" s="84" t="b">
        <v>0</v>
      </c>
      <c r="H18" s="84" t="b">
        <v>0</v>
      </c>
      <c r="I18" s="84" t="b">
        <v>0</v>
      </c>
      <c r="J18" s="84" t="b">
        <v>0</v>
      </c>
      <c r="K18" s="84" t="b">
        <v>0</v>
      </c>
      <c r="L18" s="84" t="b">
        <v>0</v>
      </c>
    </row>
    <row r="19" spans="1:12" ht="15">
      <c r="A19" s="84" t="s">
        <v>3291</v>
      </c>
      <c r="B19" s="84" t="s">
        <v>3296</v>
      </c>
      <c r="C19" s="84">
        <v>9</v>
      </c>
      <c r="D19" s="118">
        <v>0.004977690105447296</v>
      </c>
      <c r="E19" s="118">
        <v>2.3197304943302246</v>
      </c>
      <c r="F19" s="84" t="s">
        <v>3546</v>
      </c>
      <c r="G19" s="84" t="b">
        <v>0</v>
      </c>
      <c r="H19" s="84" t="b">
        <v>0</v>
      </c>
      <c r="I19" s="84" t="b">
        <v>0</v>
      </c>
      <c r="J19" s="84" t="b">
        <v>0</v>
      </c>
      <c r="K19" s="84" t="b">
        <v>0</v>
      </c>
      <c r="L19" s="84" t="b">
        <v>0</v>
      </c>
    </row>
    <row r="20" spans="1:12" ht="15">
      <c r="A20" s="84" t="s">
        <v>275</v>
      </c>
      <c r="B20" s="84" t="s">
        <v>3292</v>
      </c>
      <c r="C20" s="84">
        <v>9</v>
      </c>
      <c r="D20" s="118">
        <v>0.004977690105447296</v>
      </c>
      <c r="E20" s="118">
        <v>2.3654879848909</v>
      </c>
      <c r="F20" s="84" t="s">
        <v>3546</v>
      </c>
      <c r="G20" s="84" t="b">
        <v>0</v>
      </c>
      <c r="H20" s="84" t="b">
        <v>0</v>
      </c>
      <c r="I20" s="84" t="b">
        <v>0</v>
      </c>
      <c r="J20" s="84" t="b">
        <v>0</v>
      </c>
      <c r="K20" s="84" t="b">
        <v>1</v>
      </c>
      <c r="L20" s="84" t="b">
        <v>0</v>
      </c>
    </row>
    <row r="21" spans="1:12" ht="15">
      <c r="A21" s="84" t="s">
        <v>2852</v>
      </c>
      <c r="B21" s="84" t="s">
        <v>3298</v>
      </c>
      <c r="C21" s="84">
        <v>9</v>
      </c>
      <c r="D21" s="118">
        <v>0.004977690105447296</v>
      </c>
      <c r="E21" s="118">
        <v>2.1736024586519864</v>
      </c>
      <c r="F21" s="84" t="s">
        <v>3546</v>
      </c>
      <c r="G21" s="84" t="b">
        <v>0</v>
      </c>
      <c r="H21" s="84" t="b">
        <v>0</v>
      </c>
      <c r="I21" s="84" t="b">
        <v>0</v>
      </c>
      <c r="J21" s="84" t="b">
        <v>0</v>
      </c>
      <c r="K21" s="84" t="b">
        <v>0</v>
      </c>
      <c r="L21" s="84" t="b">
        <v>0</v>
      </c>
    </row>
    <row r="22" spans="1:12" ht="15">
      <c r="A22" s="84" t="s">
        <v>2835</v>
      </c>
      <c r="B22" s="84" t="s">
        <v>3300</v>
      </c>
      <c r="C22" s="84">
        <v>8</v>
      </c>
      <c r="D22" s="118">
        <v>0.0046068941306629495</v>
      </c>
      <c r="E22" s="118">
        <v>1.9395192526186185</v>
      </c>
      <c r="F22" s="84" t="s">
        <v>3546</v>
      </c>
      <c r="G22" s="84" t="b">
        <v>0</v>
      </c>
      <c r="H22" s="84" t="b">
        <v>0</v>
      </c>
      <c r="I22" s="84" t="b">
        <v>0</v>
      </c>
      <c r="J22" s="84" t="b">
        <v>0</v>
      </c>
      <c r="K22" s="84" t="b">
        <v>0</v>
      </c>
      <c r="L22" s="84" t="b">
        <v>0</v>
      </c>
    </row>
    <row r="23" spans="1:12" ht="15">
      <c r="A23" s="84" t="s">
        <v>300</v>
      </c>
      <c r="B23" s="84" t="s">
        <v>2839</v>
      </c>
      <c r="C23" s="84">
        <v>8</v>
      </c>
      <c r="D23" s="118">
        <v>0.0046068941306629495</v>
      </c>
      <c r="E23" s="118">
        <v>1.6384892569546374</v>
      </c>
      <c r="F23" s="84" t="s">
        <v>3546</v>
      </c>
      <c r="G23" s="84" t="b">
        <v>0</v>
      </c>
      <c r="H23" s="84" t="b">
        <v>0</v>
      </c>
      <c r="I23" s="84" t="b">
        <v>0</v>
      </c>
      <c r="J23" s="84" t="b">
        <v>0</v>
      </c>
      <c r="K23" s="84" t="b">
        <v>0</v>
      </c>
      <c r="L23" s="84" t="b">
        <v>0</v>
      </c>
    </row>
    <row r="24" spans="1:12" ht="15">
      <c r="A24" s="84" t="s">
        <v>2839</v>
      </c>
      <c r="B24" s="84" t="s">
        <v>301</v>
      </c>
      <c r="C24" s="84">
        <v>7</v>
      </c>
      <c r="D24" s="118">
        <v>0.004211853579850707</v>
      </c>
      <c r="E24" s="118">
        <v>2.3197304943302246</v>
      </c>
      <c r="F24" s="84" t="s">
        <v>3546</v>
      </c>
      <c r="G24" s="84" t="b">
        <v>0</v>
      </c>
      <c r="H24" s="84" t="b">
        <v>0</v>
      </c>
      <c r="I24" s="84" t="b">
        <v>0</v>
      </c>
      <c r="J24" s="84" t="b">
        <v>0</v>
      </c>
      <c r="K24" s="84" t="b">
        <v>0</v>
      </c>
      <c r="L24" s="84" t="b">
        <v>0</v>
      </c>
    </row>
    <row r="25" spans="1:12" ht="15">
      <c r="A25" s="84" t="s">
        <v>301</v>
      </c>
      <c r="B25" s="84" t="s">
        <v>2835</v>
      </c>
      <c r="C25" s="84">
        <v>7</v>
      </c>
      <c r="D25" s="118">
        <v>0.004211853579850707</v>
      </c>
      <c r="E25" s="118">
        <v>1.9773078135080182</v>
      </c>
      <c r="F25" s="84" t="s">
        <v>3546</v>
      </c>
      <c r="G25" s="84" t="b">
        <v>0</v>
      </c>
      <c r="H25" s="84" t="b">
        <v>0</v>
      </c>
      <c r="I25" s="84" t="b">
        <v>0</v>
      </c>
      <c r="J25" s="84" t="b">
        <v>0</v>
      </c>
      <c r="K25" s="84" t="b">
        <v>0</v>
      </c>
      <c r="L25" s="84" t="b">
        <v>0</v>
      </c>
    </row>
    <row r="26" spans="1:12" ht="15">
      <c r="A26" s="84" t="s">
        <v>2835</v>
      </c>
      <c r="B26" s="84" t="s">
        <v>2841</v>
      </c>
      <c r="C26" s="84">
        <v>7</v>
      </c>
      <c r="D26" s="118">
        <v>0.004211853579850707</v>
      </c>
      <c r="E26" s="118">
        <v>1.8303747831935504</v>
      </c>
      <c r="F26" s="84" t="s">
        <v>3546</v>
      </c>
      <c r="G26" s="84" t="b">
        <v>0</v>
      </c>
      <c r="H26" s="84" t="b">
        <v>0</v>
      </c>
      <c r="I26" s="84" t="b">
        <v>0</v>
      </c>
      <c r="J26" s="84" t="b">
        <v>0</v>
      </c>
      <c r="K26" s="84" t="b">
        <v>0</v>
      </c>
      <c r="L26" s="84" t="b">
        <v>0</v>
      </c>
    </row>
    <row r="27" spans="1:12" ht="15">
      <c r="A27" s="84" t="s">
        <v>2841</v>
      </c>
      <c r="B27" s="84" t="s">
        <v>3306</v>
      </c>
      <c r="C27" s="84">
        <v>7</v>
      </c>
      <c r="D27" s="118">
        <v>0.004211853579850707</v>
      </c>
      <c r="E27" s="118">
        <v>2.3654879848909</v>
      </c>
      <c r="F27" s="84" t="s">
        <v>3546</v>
      </c>
      <c r="G27" s="84" t="b">
        <v>0</v>
      </c>
      <c r="H27" s="84" t="b">
        <v>0</v>
      </c>
      <c r="I27" s="84" t="b">
        <v>0</v>
      </c>
      <c r="J27" s="84" t="b">
        <v>0</v>
      </c>
      <c r="K27" s="84" t="b">
        <v>0</v>
      </c>
      <c r="L27" s="84" t="b">
        <v>0</v>
      </c>
    </row>
    <row r="28" spans="1:12" ht="15">
      <c r="A28" s="84" t="s">
        <v>3306</v>
      </c>
      <c r="B28" s="84" t="s">
        <v>3307</v>
      </c>
      <c r="C28" s="84">
        <v>7</v>
      </c>
      <c r="D28" s="118">
        <v>0.004211853579850707</v>
      </c>
      <c r="E28" s="118">
        <v>2.4746324543159677</v>
      </c>
      <c r="F28" s="84" t="s">
        <v>3546</v>
      </c>
      <c r="G28" s="84" t="b">
        <v>0</v>
      </c>
      <c r="H28" s="84" t="b">
        <v>0</v>
      </c>
      <c r="I28" s="84" t="b">
        <v>0</v>
      </c>
      <c r="J28" s="84" t="b">
        <v>0</v>
      </c>
      <c r="K28" s="84" t="b">
        <v>0</v>
      </c>
      <c r="L28" s="84" t="b">
        <v>0</v>
      </c>
    </row>
    <row r="29" spans="1:12" ht="15">
      <c r="A29" s="84" t="s">
        <v>3307</v>
      </c>
      <c r="B29" s="84" t="s">
        <v>2869</v>
      </c>
      <c r="C29" s="84">
        <v>7</v>
      </c>
      <c r="D29" s="118">
        <v>0.004211853579850707</v>
      </c>
      <c r="E29" s="118">
        <v>2.3654879848909</v>
      </c>
      <c r="F29" s="84" t="s">
        <v>3546</v>
      </c>
      <c r="G29" s="84" t="b">
        <v>0</v>
      </c>
      <c r="H29" s="84" t="b">
        <v>0</v>
      </c>
      <c r="I29" s="84" t="b">
        <v>0</v>
      </c>
      <c r="J29" s="84" t="b">
        <v>0</v>
      </c>
      <c r="K29" s="84" t="b">
        <v>0</v>
      </c>
      <c r="L29" s="84" t="b">
        <v>0</v>
      </c>
    </row>
    <row r="30" spans="1:12" ht="15">
      <c r="A30" s="84" t="s">
        <v>2869</v>
      </c>
      <c r="B30" s="84" t="s">
        <v>3299</v>
      </c>
      <c r="C30" s="84">
        <v>7</v>
      </c>
      <c r="D30" s="118">
        <v>0.004211853579850707</v>
      </c>
      <c r="E30" s="118">
        <v>2.307496037913213</v>
      </c>
      <c r="F30" s="84" t="s">
        <v>3546</v>
      </c>
      <c r="G30" s="84" t="b">
        <v>0</v>
      </c>
      <c r="H30" s="84" t="b">
        <v>0</v>
      </c>
      <c r="I30" s="84" t="b">
        <v>0</v>
      </c>
      <c r="J30" s="84" t="b">
        <v>0</v>
      </c>
      <c r="K30" s="84" t="b">
        <v>0</v>
      </c>
      <c r="L30" s="84" t="b">
        <v>0</v>
      </c>
    </row>
    <row r="31" spans="1:12" ht="15">
      <c r="A31" s="84" t="s">
        <v>3299</v>
      </c>
      <c r="B31" s="84" t="s">
        <v>3308</v>
      </c>
      <c r="C31" s="84">
        <v>7</v>
      </c>
      <c r="D31" s="118">
        <v>0.004211853579850707</v>
      </c>
      <c r="E31" s="118">
        <v>2.416640507338281</v>
      </c>
      <c r="F31" s="84" t="s">
        <v>3546</v>
      </c>
      <c r="G31" s="84" t="b">
        <v>0</v>
      </c>
      <c r="H31" s="84" t="b">
        <v>0</v>
      </c>
      <c r="I31" s="84" t="b">
        <v>0</v>
      </c>
      <c r="J31" s="84" t="b">
        <v>0</v>
      </c>
      <c r="K31" s="84" t="b">
        <v>0</v>
      </c>
      <c r="L31" s="84" t="b">
        <v>0</v>
      </c>
    </row>
    <row r="32" spans="1:12" ht="15">
      <c r="A32" s="84" t="s">
        <v>3308</v>
      </c>
      <c r="B32" s="84" t="s">
        <v>3309</v>
      </c>
      <c r="C32" s="84">
        <v>7</v>
      </c>
      <c r="D32" s="118">
        <v>0.004211853579850707</v>
      </c>
      <c r="E32" s="118">
        <v>2.4746324543159677</v>
      </c>
      <c r="F32" s="84" t="s">
        <v>3546</v>
      </c>
      <c r="G32" s="84" t="b">
        <v>0</v>
      </c>
      <c r="H32" s="84" t="b">
        <v>0</v>
      </c>
      <c r="I32" s="84" t="b">
        <v>0</v>
      </c>
      <c r="J32" s="84" t="b">
        <v>0</v>
      </c>
      <c r="K32" s="84" t="b">
        <v>0</v>
      </c>
      <c r="L32" s="84" t="b">
        <v>0</v>
      </c>
    </row>
    <row r="33" spans="1:12" ht="15">
      <c r="A33" s="84" t="s">
        <v>2846</v>
      </c>
      <c r="B33" s="84" t="s">
        <v>3297</v>
      </c>
      <c r="C33" s="84">
        <v>7</v>
      </c>
      <c r="D33" s="118">
        <v>0.004211853579850707</v>
      </c>
      <c r="E33" s="118">
        <v>2.0064660422492318</v>
      </c>
      <c r="F33" s="84" t="s">
        <v>3546</v>
      </c>
      <c r="G33" s="84" t="b">
        <v>0</v>
      </c>
      <c r="H33" s="84" t="b">
        <v>0</v>
      </c>
      <c r="I33" s="84" t="b">
        <v>0</v>
      </c>
      <c r="J33" s="84" t="b">
        <v>0</v>
      </c>
      <c r="K33" s="84" t="b">
        <v>0</v>
      </c>
      <c r="L33" s="84" t="b">
        <v>0</v>
      </c>
    </row>
    <row r="34" spans="1:12" ht="15">
      <c r="A34" s="84" t="s">
        <v>3297</v>
      </c>
      <c r="B34" s="84" t="s">
        <v>3310</v>
      </c>
      <c r="C34" s="84">
        <v>7</v>
      </c>
      <c r="D34" s="118">
        <v>0.004211853579850707</v>
      </c>
      <c r="E34" s="118">
        <v>2.3654879848909</v>
      </c>
      <c r="F34" s="84" t="s">
        <v>3546</v>
      </c>
      <c r="G34" s="84" t="b">
        <v>0</v>
      </c>
      <c r="H34" s="84" t="b">
        <v>0</v>
      </c>
      <c r="I34" s="84" t="b">
        <v>0</v>
      </c>
      <c r="J34" s="84" t="b">
        <v>0</v>
      </c>
      <c r="K34" s="84" t="b">
        <v>0</v>
      </c>
      <c r="L34" s="84" t="b">
        <v>0</v>
      </c>
    </row>
    <row r="35" spans="1:12" ht="15">
      <c r="A35" s="84" t="s">
        <v>3310</v>
      </c>
      <c r="B35" s="84" t="s">
        <v>3311</v>
      </c>
      <c r="C35" s="84">
        <v>7</v>
      </c>
      <c r="D35" s="118">
        <v>0.004211853579850707</v>
      </c>
      <c r="E35" s="118">
        <v>2.4746324543159677</v>
      </c>
      <c r="F35" s="84" t="s">
        <v>3546</v>
      </c>
      <c r="G35" s="84" t="b">
        <v>0</v>
      </c>
      <c r="H35" s="84" t="b">
        <v>0</v>
      </c>
      <c r="I35" s="84" t="b">
        <v>0</v>
      </c>
      <c r="J35" s="84" t="b">
        <v>0</v>
      </c>
      <c r="K35" s="84" t="b">
        <v>0</v>
      </c>
      <c r="L35" s="84" t="b">
        <v>0</v>
      </c>
    </row>
    <row r="36" spans="1:12" ht="15">
      <c r="A36" s="84" t="s">
        <v>3311</v>
      </c>
      <c r="B36" s="84" t="s">
        <v>3312</v>
      </c>
      <c r="C36" s="84">
        <v>7</v>
      </c>
      <c r="D36" s="118">
        <v>0.004211853579850707</v>
      </c>
      <c r="E36" s="118">
        <v>2.4746324543159677</v>
      </c>
      <c r="F36" s="84" t="s">
        <v>3546</v>
      </c>
      <c r="G36" s="84" t="b">
        <v>0</v>
      </c>
      <c r="H36" s="84" t="b">
        <v>0</v>
      </c>
      <c r="I36" s="84" t="b">
        <v>0</v>
      </c>
      <c r="J36" s="84" t="b">
        <v>0</v>
      </c>
      <c r="K36" s="84" t="b">
        <v>0</v>
      </c>
      <c r="L36" s="84" t="b">
        <v>0</v>
      </c>
    </row>
    <row r="37" spans="1:12" ht="15">
      <c r="A37" s="84" t="s">
        <v>3312</v>
      </c>
      <c r="B37" s="84" t="s">
        <v>3286</v>
      </c>
      <c r="C37" s="84">
        <v>7</v>
      </c>
      <c r="D37" s="118">
        <v>0.004211853579850707</v>
      </c>
      <c r="E37" s="118">
        <v>2.2783378091719997</v>
      </c>
      <c r="F37" s="84" t="s">
        <v>3546</v>
      </c>
      <c r="G37" s="84" t="b">
        <v>0</v>
      </c>
      <c r="H37" s="84" t="b">
        <v>0</v>
      </c>
      <c r="I37" s="84" t="b">
        <v>0</v>
      </c>
      <c r="J37" s="84" t="b">
        <v>0</v>
      </c>
      <c r="K37" s="84" t="b">
        <v>0</v>
      </c>
      <c r="L37" s="84" t="b">
        <v>0</v>
      </c>
    </row>
    <row r="38" spans="1:12" ht="15">
      <c r="A38" s="84" t="s">
        <v>2872</v>
      </c>
      <c r="B38" s="84" t="s">
        <v>2873</v>
      </c>
      <c r="C38" s="84">
        <v>7</v>
      </c>
      <c r="D38" s="118">
        <v>0.004211853579850707</v>
      </c>
      <c r="E38" s="118">
        <v>2.4746324543159677</v>
      </c>
      <c r="F38" s="84" t="s">
        <v>3546</v>
      </c>
      <c r="G38" s="84" t="b">
        <v>0</v>
      </c>
      <c r="H38" s="84" t="b">
        <v>0</v>
      </c>
      <c r="I38" s="84" t="b">
        <v>0</v>
      </c>
      <c r="J38" s="84" t="b">
        <v>0</v>
      </c>
      <c r="K38" s="84" t="b">
        <v>0</v>
      </c>
      <c r="L38" s="84" t="b">
        <v>0</v>
      </c>
    </row>
    <row r="39" spans="1:12" ht="15">
      <c r="A39" s="84" t="s">
        <v>2873</v>
      </c>
      <c r="B39" s="84" t="s">
        <v>2874</v>
      </c>
      <c r="C39" s="84">
        <v>7</v>
      </c>
      <c r="D39" s="118">
        <v>0.004211853579850707</v>
      </c>
      <c r="E39" s="118">
        <v>2.4746324543159677</v>
      </c>
      <c r="F39" s="84" t="s">
        <v>3546</v>
      </c>
      <c r="G39" s="84" t="b">
        <v>0</v>
      </c>
      <c r="H39" s="84" t="b">
        <v>0</v>
      </c>
      <c r="I39" s="84" t="b">
        <v>0</v>
      </c>
      <c r="J39" s="84" t="b">
        <v>0</v>
      </c>
      <c r="K39" s="84" t="b">
        <v>0</v>
      </c>
      <c r="L39" s="84" t="b">
        <v>0</v>
      </c>
    </row>
    <row r="40" spans="1:12" ht="15">
      <c r="A40" s="84" t="s">
        <v>2874</v>
      </c>
      <c r="B40" s="84" t="s">
        <v>2875</v>
      </c>
      <c r="C40" s="84">
        <v>7</v>
      </c>
      <c r="D40" s="118">
        <v>0.004211853579850707</v>
      </c>
      <c r="E40" s="118">
        <v>2.3197304943302246</v>
      </c>
      <c r="F40" s="84" t="s">
        <v>3546</v>
      </c>
      <c r="G40" s="84" t="b">
        <v>0</v>
      </c>
      <c r="H40" s="84" t="b">
        <v>0</v>
      </c>
      <c r="I40" s="84" t="b">
        <v>0</v>
      </c>
      <c r="J40" s="84" t="b">
        <v>0</v>
      </c>
      <c r="K40" s="84" t="b">
        <v>0</v>
      </c>
      <c r="L40" s="84" t="b">
        <v>0</v>
      </c>
    </row>
    <row r="41" spans="1:12" ht="15">
      <c r="A41" s="84" t="s">
        <v>2875</v>
      </c>
      <c r="B41" s="84" t="s">
        <v>2876</v>
      </c>
      <c r="C41" s="84">
        <v>7</v>
      </c>
      <c r="D41" s="118">
        <v>0.004211853579850707</v>
      </c>
      <c r="E41" s="118">
        <v>2.3197304943302246</v>
      </c>
      <c r="F41" s="84" t="s">
        <v>3546</v>
      </c>
      <c r="G41" s="84" t="b">
        <v>0</v>
      </c>
      <c r="H41" s="84" t="b">
        <v>0</v>
      </c>
      <c r="I41" s="84" t="b">
        <v>0</v>
      </c>
      <c r="J41" s="84" t="b">
        <v>0</v>
      </c>
      <c r="K41" s="84" t="b">
        <v>0</v>
      </c>
      <c r="L41" s="84" t="b">
        <v>0</v>
      </c>
    </row>
    <row r="42" spans="1:12" ht="15">
      <c r="A42" s="84" t="s">
        <v>2876</v>
      </c>
      <c r="B42" s="84" t="s">
        <v>2877</v>
      </c>
      <c r="C42" s="84">
        <v>7</v>
      </c>
      <c r="D42" s="118">
        <v>0.004211853579850707</v>
      </c>
      <c r="E42" s="118">
        <v>2.4746324543159677</v>
      </c>
      <c r="F42" s="84" t="s">
        <v>3546</v>
      </c>
      <c r="G42" s="84" t="b">
        <v>0</v>
      </c>
      <c r="H42" s="84" t="b">
        <v>0</v>
      </c>
      <c r="I42" s="84" t="b">
        <v>0</v>
      </c>
      <c r="J42" s="84" t="b">
        <v>0</v>
      </c>
      <c r="K42" s="84" t="b">
        <v>0</v>
      </c>
      <c r="L42" s="84" t="b">
        <v>0</v>
      </c>
    </row>
    <row r="43" spans="1:12" ht="15">
      <c r="A43" s="84" t="s">
        <v>2877</v>
      </c>
      <c r="B43" s="84" t="s">
        <v>2878</v>
      </c>
      <c r="C43" s="84">
        <v>7</v>
      </c>
      <c r="D43" s="118">
        <v>0.004211853579850707</v>
      </c>
      <c r="E43" s="118">
        <v>2.4746324543159677</v>
      </c>
      <c r="F43" s="84" t="s">
        <v>3546</v>
      </c>
      <c r="G43" s="84" t="b">
        <v>0</v>
      </c>
      <c r="H43" s="84" t="b">
        <v>0</v>
      </c>
      <c r="I43" s="84" t="b">
        <v>0</v>
      </c>
      <c r="J43" s="84" t="b">
        <v>0</v>
      </c>
      <c r="K43" s="84" t="b">
        <v>0</v>
      </c>
      <c r="L43" s="84" t="b">
        <v>0</v>
      </c>
    </row>
    <row r="44" spans="1:12" ht="15">
      <c r="A44" s="84" t="s">
        <v>2878</v>
      </c>
      <c r="B44" s="84" t="s">
        <v>2842</v>
      </c>
      <c r="C44" s="84">
        <v>7</v>
      </c>
      <c r="D44" s="118">
        <v>0.004211853579850707</v>
      </c>
      <c r="E44" s="118">
        <v>2.0644579892269186</v>
      </c>
      <c r="F44" s="84" t="s">
        <v>3546</v>
      </c>
      <c r="G44" s="84" t="b">
        <v>0</v>
      </c>
      <c r="H44" s="84" t="b">
        <v>0</v>
      </c>
      <c r="I44" s="84" t="b">
        <v>0</v>
      </c>
      <c r="J44" s="84" t="b">
        <v>0</v>
      </c>
      <c r="K44" s="84" t="b">
        <v>0</v>
      </c>
      <c r="L44" s="84" t="b">
        <v>0</v>
      </c>
    </row>
    <row r="45" spans="1:12" ht="15">
      <c r="A45" s="84" t="s">
        <v>2879</v>
      </c>
      <c r="B45" s="84" t="s">
        <v>2880</v>
      </c>
      <c r="C45" s="84">
        <v>7</v>
      </c>
      <c r="D45" s="118">
        <v>0.004211853579850707</v>
      </c>
      <c r="E45" s="118">
        <v>2.416640507338281</v>
      </c>
      <c r="F45" s="84" t="s">
        <v>3546</v>
      </c>
      <c r="G45" s="84" t="b">
        <v>0</v>
      </c>
      <c r="H45" s="84" t="b">
        <v>0</v>
      </c>
      <c r="I45" s="84" t="b">
        <v>0</v>
      </c>
      <c r="J45" s="84" t="b">
        <v>0</v>
      </c>
      <c r="K45" s="84" t="b">
        <v>0</v>
      </c>
      <c r="L45" s="84" t="b">
        <v>0</v>
      </c>
    </row>
    <row r="46" spans="1:12" ht="15">
      <c r="A46" s="84" t="s">
        <v>2834</v>
      </c>
      <c r="B46" s="84" t="s">
        <v>3291</v>
      </c>
      <c r="C46" s="84">
        <v>6</v>
      </c>
      <c r="D46" s="118">
        <v>0.0037890825889325347</v>
      </c>
      <c r="E46" s="118">
        <v>1.541579243946581</v>
      </c>
      <c r="F46" s="84" t="s">
        <v>3546</v>
      </c>
      <c r="G46" s="84" t="b">
        <v>0</v>
      </c>
      <c r="H46" s="84" t="b">
        <v>0</v>
      </c>
      <c r="I46" s="84" t="b">
        <v>0</v>
      </c>
      <c r="J46" s="84" t="b">
        <v>0</v>
      </c>
      <c r="K46" s="84" t="b">
        <v>0</v>
      </c>
      <c r="L46" s="84" t="b">
        <v>0</v>
      </c>
    </row>
    <row r="47" spans="1:12" ht="15">
      <c r="A47" s="84" t="s">
        <v>2845</v>
      </c>
      <c r="B47" s="84" t="s">
        <v>1142</v>
      </c>
      <c r="C47" s="84">
        <v>6</v>
      </c>
      <c r="D47" s="118">
        <v>0.0037890825889325347</v>
      </c>
      <c r="E47" s="118">
        <v>1.8378103567287933</v>
      </c>
      <c r="F47" s="84" t="s">
        <v>3546</v>
      </c>
      <c r="G47" s="84" t="b">
        <v>0</v>
      </c>
      <c r="H47" s="84" t="b">
        <v>0</v>
      </c>
      <c r="I47" s="84" t="b">
        <v>0</v>
      </c>
      <c r="J47" s="84" t="b">
        <v>0</v>
      </c>
      <c r="K47" s="84" t="b">
        <v>0</v>
      </c>
      <c r="L47" s="84" t="b">
        <v>0</v>
      </c>
    </row>
    <row r="48" spans="1:12" ht="15">
      <c r="A48" s="84" t="s">
        <v>1142</v>
      </c>
      <c r="B48" s="84" t="s">
        <v>3322</v>
      </c>
      <c r="C48" s="84">
        <v>6</v>
      </c>
      <c r="D48" s="118">
        <v>0.0037890825889325347</v>
      </c>
      <c r="E48" s="118">
        <v>2.1736024586519864</v>
      </c>
      <c r="F48" s="84" t="s">
        <v>3546</v>
      </c>
      <c r="G48" s="84" t="b">
        <v>0</v>
      </c>
      <c r="H48" s="84" t="b">
        <v>0</v>
      </c>
      <c r="I48" s="84" t="b">
        <v>0</v>
      </c>
      <c r="J48" s="84" t="b">
        <v>0</v>
      </c>
      <c r="K48" s="84" t="b">
        <v>0</v>
      </c>
      <c r="L48" s="84" t="b">
        <v>0</v>
      </c>
    </row>
    <row r="49" spans="1:12" ht="15">
      <c r="A49" s="84" t="s">
        <v>3322</v>
      </c>
      <c r="B49" s="84" t="s">
        <v>2835</v>
      </c>
      <c r="C49" s="84">
        <v>6</v>
      </c>
      <c r="D49" s="118">
        <v>0.0037890825889325347</v>
      </c>
      <c r="E49" s="118">
        <v>1.9773078135080182</v>
      </c>
      <c r="F49" s="84" t="s">
        <v>3546</v>
      </c>
      <c r="G49" s="84" t="b">
        <v>0</v>
      </c>
      <c r="H49" s="84" t="b">
        <v>0</v>
      </c>
      <c r="I49" s="84" t="b">
        <v>0</v>
      </c>
      <c r="J49" s="84" t="b">
        <v>0</v>
      </c>
      <c r="K49" s="84" t="b">
        <v>0</v>
      </c>
      <c r="L49" s="84" t="b">
        <v>0</v>
      </c>
    </row>
    <row r="50" spans="1:12" ht="15">
      <c r="A50" s="84" t="s">
        <v>3300</v>
      </c>
      <c r="B50" s="84" t="s">
        <v>1142</v>
      </c>
      <c r="C50" s="84">
        <v>6</v>
      </c>
      <c r="D50" s="118">
        <v>0.0037890825889325347</v>
      </c>
      <c r="E50" s="118">
        <v>2.0486637220436865</v>
      </c>
      <c r="F50" s="84" t="s">
        <v>3546</v>
      </c>
      <c r="G50" s="84" t="b">
        <v>0</v>
      </c>
      <c r="H50" s="84" t="b">
        <v>0</v>
      </c>
      <c r="I50" s="84" t="b">
        <v>0</v>
      </c>
      <c r="J50" s="84" t="b">
        <v>0</v>
      </c>
      <c r="K50" s="84" t="b">
        <v>0</v>
      </c>
      <c r="L50" s="84" t="b">
        <v>0</v>
      </c>
    </row>
    <row r="51" spans="1:12" ht="15">
      <c r="A51" s="84" t="s">
        <v>1142</v>
      </c>
      <c r="B51" s="84" t="s">
        <v>3323</v>
      </c>
      <c r="C51" s="84">
        <v>6</v>
      </c>
      <c r="D51" s="118">
        <v>0.0037890825889325347</v>
      </c>
      <c r="E51" s="118">
        <v>2.1736024586519864</v>
      </c>
      <c r="F51" s="84" t="s">
        <v>3546</v>
      </c>
      <c r="G51" s="84" t="b">
        <v>0</v>
      </c>
      <c r="H51" s="84" t="b">
        <v>0</v>
      </c>
      <c r="I51" s="84" t="b">
        <v>0</v>
      </c>
      <c r="J51" s="84" t="b">
        <v>0</v>
      </c>
      <c r="K51" s="84" t="b">
        <v>0</v>
      </c>
      <c r="L51" s="84" t="b">
        <v>0</v>
      </c>
    </row>
    <row r="52" spans="1:12" ht="15">
      <c r="A52" s="84" t="s">
        <v>3323</v>
      </c>
      <c r="B52" s="84" t="s">
        <v>300</v>
      </c>
      <c r="C52" s="84">
        <v>6</v>
      </c>
      <c r="D52" s="118">
        <v>0.0037890825889325347</v>
      </c>
      <c r="E52" s="118">
        <v>1.7069466376104891</v>
      </c>
      <c r="F52" s="84" t="s">
        <v>3546</v>
      </c>
      <c r="G52" s="84" t="b">
        <v>0</v>
      </c>
      <c r="H52" s="84" t="b">
        <v>0</v>
      </c>
      <c r="I52" s="84" t="b">
        <v>0</v>
      </c>
      <c r="J52" s="84" t="b">
        <v>0</v>
      </c>
      <c r="K52" s="84" t="b">
        <v>0</v>
      </c>
      <c r="L52" s="84" t="b">
        <v>0</v>
      </c>
    </row>
    <row r="53" spans="1:12" ht="15">
      <c r="A53" s="84" t="s">
        <v>3301</v>
      </c>
      <c r="B53" s="84" t="s">
        <v>3302</v>
      </c>
      <c r="C53" s="84">
        <v>6</v>
      </c>
      <c r="D53" s="118">
        <v>0.0037890825889325347</v>
      </c>
      <c r="E53" s="118">
        <v>2.291701770729981</v>
      </c>
      <c r="F53" s="84" t="s">
        <v>3546</v>
      </c>
      <c r="G53" s="84" t="b">
        <v>0</v>
      </c>
      <c r="H53" s="84" t="b">
        <v>0</v>
      </c>
      <c r="I53" s="84" t="b">
        <v>0</v>
      </c>
      <c r="J53" s="84" t="b">
        <v>0</v>
      </c>
      <c r="K53" s="84" t="b">
        <v>0</v>
      </c>
      <c r="L53" s="84" t="b">
        <v>0</v>
      </c>
    </row>
    <row r="54" spans="1:12" ht="15">
      <c r="A54" s="84" t="s">
        <v>3302</v>
      </c>
      <c r="B54" s="84" t="s">
        <v>298</v>
      </c>
      <c r="C54" s="84">
        <v>6</v>
      </c>
      <c r="D54" s="118">
        <v>0.0037890825889325347</v>
      </c>
      <c r="E54" s="118">
        <v>2.0187004986662433</v>
      </c>
      <c r="F54" s="84" t="s">
        <v>3546</v>
      </c>
      <c r="G54" s="84" t="b">
        <v>0</v>
      </c>
      <c r="H54" s="84" t="b">
        <v>0</v>
      </c>
      <c r="I54" s="84" t="b">
        <v>0</v>
      </c>
      <c r="J54" s="84" t="b">
        <v>0</v>
      </c>
      <c r="K54" s="84" t="b">
        <v>0</v>
      </c>
      <c r="L54" s="84" t="b">
        <v>0</v>
      </c>
    </row>
    <row r="55" spans="1:12" ht="15">
      <c r="A55" s="84" t="s">
        <v>298</v>
      </c>
      <c r="B55" s="84" t="s">
        <v>3324</v>
      </c>
      <c r="C55" s="84">
        <v>6</v>
      </c>
      <c r="D55" s="118">
        <v>0.0037890825889325347</v>
      </c>
      <c r="E55" s="118">
        <v>2.1156105116742996</v>
      </c>
      <c r="F55" s="84" t="s">
        <v>3546</v>
      </c>
      <c r="G55" s="84" t="b">
        <v>0</v>
      </c>
      <c r="H55" s="84" t="b">
        <v>0</v>
      </c>
      <c r="I55" s="84" t="b">
        <v>0</v>
      </c>
      <c r="J55" s="84" t="b">
        <v>0</v>
      </c>
      <c r="K55" s="84" t="b">
        <v>0</v>
      </c>
      <c r="L55" s="84" t="b">
        <v>0</v>
      </c>
    </row>
    <row r="56" spans="1:12" ht="15">
      <c r="A56" s="84" t="s">
        <v>3324</v>
      </c>
      <c r="B56" s="84" t="s">
        <v>3325</v>
      </c>
      <c r="C56" s="84">
        <v>6</v>
      </c>
      <c r="D56" s="118">
        <v>0.0037890825889325347</v>
      </c>
      <c r="E56" s="118">
        <v>2.5415792439465807</v>
      </c>
      <c r="F56" s="84" t="s">
        <v>3546</v>
      </c>
      <c r="G56" s="84" t="b">
        <v>0</v>
      </c>
      <c r="H56" s="84" t="b">
        <v>0</v>
      </c>
      <c r="I56" s="84" t="b">
        <v>0</v>
      </c>
      <c r="J56" s="84" t="b">
        <v>0</v>
      </c>
      <c r="K56" s="84" t="b">
        <v>0</v>
      </c>
      <c r="L56" s="84" t="b">
        <v>0</v>
      </c>
    </row>
    <row r="57" spans="1:12" ht="15">
      <c r="A57" s="84" t="s">
        <v>3325</v>
      </c>
      <c r="B57" s="84" t="s">
        <v>3326</v>
      </c>
      <c r="C57" s="84">
        <v>6</v>
      </c>
      <c r="D57" s="118">
        <v>0.0037890825889325347</v>
      </c>
      <c r="E57" s="118">
        <v>2.5415792439465807</v>
      </c>
      <c r="F57" s="84" t="s">
        <v>3546</v>
      </c>
      <c r="G57" s="84" t="b">
        <v>0</v>
      </c>
      <c r="H57" s="84" t="b">
        <v>0</v>
      </c>
      <c r="I57" s="84" t="b">
        <v>0</v>
      </c>
      <c r="J57" s="84" t="b">
        <v>0</v>
      </c>
      <c r="K57" s="84" t="b">
        <v>0</v>
      </c>
      <c r="L57" s="84" t="b">
        <v>0</v>
      </c>
    </row>
    <row r="58" spans="1:12" ht="15">
      <c r="A58" s="84" t="s">
        <v>3326</v>
      </c>
      <c r="B58" s="84" t="s">
        <v>3327</v>
      </c>
      <c r="C58" s="84">
        <v>6</v>
      </c>
      <c r="D58" s="118">
        <v>0.0037890825889325347</v>
      </c>
      <c r="E58" s="118">
        <v>2.5415792439465807</v>
      </c>
      <c r="F58" s="84" t="s">
        <v>3546</v>
      </c>
      <c r="G58" s="84" t="b">
        <v>0</v>
      </c>
      <c r="H58" s="84" t="b">
        <v>0</v>
      </c>
      <c r="I58" s="84" t="b">
        <v>0</v>
      </c>
      <c r="J58" s="84" t="b">
        <v>0</v>
      </c>
      <c r="K58" s="84" t="b">
        <v>0</v>
      </c>
      <c r="L58" s="84" t="b">
        <v>0</v>
      </c>
    </row>
    <row r="59" spans="1:12" ht="15">
      <c r="A59" s="84" t="s">
        <v>3327</v>
      </c>
      <c r="B59" s="84" t="s">
        <v>3328</v>
      </c>
      <c r="C59" s="84">
        <v>6</v>
      </c>
      <c r="D59" s="118">
        <v>0.0037890825889325347</v>
      </c>
      <c r="E59" s="118">
        <v>2.5415792439465807</v>
      </c>
      <c r="F59" s="84" t="s">
        <v>3546</v>
      </c>
      <c r="G59" s="84" t="b">
        <v>0</v>
      </c>
      <c r="H59" s="84" t="b">
        <v>0</v>
      </c>
      <c r="I59" s="84" t="b">
        <v>0</v>
      </c>
      <c r="J59" s="84" t="b">
        <v>0</v>
      </c>
      <c r="K59" s="84" t="b">
        <v>0</v>
      </c>
      <c r="L59" s="84" t="b">
        <v>0</v>
      </c>
    </row>
    <row r="60" spans="1:12" ht="15">
      <c r="A60" s="84" t="s">
        <v>3328</v>
      </c>
      <c r="B60" s="84" t="s">
        <v>3329</v>
      </c>
      <c r="C60" s="84">
        <v>6</v>
      </c>
      <c r="D60" s="118">
        <v>0.0037890825889325347</v>
      </c>
      <c r="E60" s="118">
        <v>2.5415792439465807</v>
      </c>
      <c r="F60" s="84" t="s">
        <v>3546</v>
      </c>
      <c r="G60" s="84" t="b">
        <v>0</v>
      </c>
      <c r="H60" s="84" t="b">
        <v>0</v>
      </c>
      <c r="I60" s="84" t="b">
        <v>0</v>
      </c>
      <c r="J60" s="84" t="b">
        <v>0</v>
      </c>
      <c r="K60" s="84" t="b">
        <v>0</v>
      </c>
      <c r="L60" s="84" t="b">
        <v>0</v>
      </c>
    </row>
    <row r="61" spans="1:12" ht="15">
      <c r="A61" s="84" t="s">
        <v>3329</v>
      </c>
      <c r="B61" s="84" t="s">
        <v>3313</v>
      </c>
      <c r="C61" s="84">
        <v>6</v>
      </c>
      <c r="D61" s="118">
        <v>0.0037890825889325347</v>
      </c>
      <c r="E61" s="118">
        <v>2.4746324543159677</v>
      </c>
      <c r="F61" s="84" t="s">
        <v>3546</v>
      </c>
      <c r="G61" s="84" t="b">
        <v>0</v>
      </c>
      <c r="H61" s="84" t="b">
        <v>0</v>
      </c>
      <c r="I61" s="84" t="b">
        <v>0</v>
      </c>
      <c r="J61" s="84" t="b">
        <v>0</v>
      </c>
      <c r="K61" s="84" t="b">
        <v>0</v>
      </c>
      <c r="L61" s="84" t="b">
        <v>0</v>
      </c>
    </row>
    <row r="62" spans="1:12" ht="15">
      <c r="A62" s="84" t="s">
        <v>3313</v>
      </c>
      <c r="B62" s="84" t="s">
        <v>3330</v>
      </c>
      <c r="C62" s="84">
        <v>6</v>
      </c>
      <c r="D62" s="118">
        <v>0.0037890825889325347</v>
      </c>
      <c r="E62" s="118">
        <v>2.4746324543159677</v>
      </c>
      <c r="F62" s="84" t="s">
        <v>3546</v>
      </c>
      <c r="G62" s="84" t="b">
        <v>0</v>
      </c>
      <c r="H62" s="84" t="b">
        <v>0</v>
      </c>
      <c r="I62" s="84" t="b">
        <v>0</v>
      </c>
      <c r="J62" s="84" t="b">
        <v>0</v>
      </c>
      <c r="K62" s="84" t="b">
        <v>0</v>
      </c>
      <c r="L62" s="84" t="b">
        <v>0</v>
      </c>
    </row>
    <row r="63" spans="1:12" ht="15">
      <c r="A63" s="84" t="s">
        <v>3330</v>
      </c>
      <c r="B63" s="84" t="s">
        <v>3314</v>
      </c>
      <c r="C63" s="84">
        <v>6</v>
      </c>
      <c r="D63" s="118">
        <v>0.0037890825889325347</v>
      </c>
      <c r="E63" s="118">
        <v>2.4746324543159677</v>
      </c>
      <c r="F63" s="84" t="s">
        <v>3546</v>
      </c>
      <c r="G63" s="84" t="b">
        <v>0</v>
      </c>
      <c r="H63" s="84" t="b">
        <v>0</v>
      </c>
      <c r="I63" s="84" t="b">
        <v>0</v>
      </c>
      <c r="J63" s="84" t="b">
        <v>0</v>
      </c>
      <c r="K63" s="84" t="b">
        <v>0</v>
      </c>
      <c r="L63" s="84" t="b">
        <v>0</v>
      </c>
    </row>
    <row r="64" spans="1:12" ht="15">
      <c r="A64" s="84" t="s">
        <v>3314</v>
      </c>
      <c r="B64" s="84" t="s">
        <v>3331</v>
      </c>
      <c r="C64" s="84">
        <v>6</v>
      </c>
      <c r="D64" s="118">
        <v>0.0037890825889325347</v>
      </c>
      <c r="E64" s="118">
        <v>2.4746324543159677</v>
      </c>
      <c r="F64" s="84" t="s">
        <v>3546</v>
      </c>
      <c r="G64" s="84" t="b">
        <v>0</v>
      </c>
      <c r="H64" s="84" t="b">
        <v>0</v>
      </c>
      <c r="I64" s="84" t="b">
        <v>0</v>
      </c>
      <c r="J64" s="84" t="b">
        <v>0</v>
      </c>
      <c r="K64" s="84" t="b">
        <v>0</v>
      </c>
      <c r="L64" s="84" t="b">
        <v>0</v>
      </c>
    </row>
    <row r="65" spans="1:12" ht="15">
      <c r="A65" s="84" t="s">
        <v>3331</v>
      </c>
      <c r="B65" s="84" t="s">
        <v>3303</v>
      </c>
      <c r="C65" s="84">
        <v>6</v>
      </c>
      <c r="D65" s="118">
        <v>0.0037890825889325347</v>
      </c>
      <c r="E65" s="118">
        <v>2.416640507338281</v>
      </c>
      <c r="F65" s="84" t="s">
        <v>3546</v>
      </c>
      <c r="G65" s="84" t="b">
        <v>0</v>
      </c>
      <c r="H65" s="84" t="b">
        <v>0</v>
      </c>
      <c r="I65" s="84" t="b">
        <v>0</v>
      </c>
      <c r="J65" s="84" t="b">
        <v>0</v>
      </c>
      <c r="K65" s="84" t="b">
        <v>0</v>
      </c>
      <c r="L65" s="84" t="b">
        <v>0</v>
      </c>
    </row>
    <row r="66" spans="1:12" ht="15">
      <c r="A66" s="84" t="s">
        <v>3303</v>
      </c>
      <c r="B66" s="84" t="s">
        <v>3332</v>
      </c>
      <c r="C66" s="84">
        <v>6</v>
      </c>
      <c r="D66" s="118">
        <v>0.0037890825889325347</v>
      </c>
      <c r="E66" s="118">
        <v>2.4746324543159677</v>
      </c>
      <c r="F66" s="84" t="s">
        <v>3546</v>
      </c>
      <c r="G66" s="84" t="b">
        <v>0</v>
      </c>
      <c r="H66" s="84" t="b">
        <v>0</v>
      </c>
      <c r="I66" s="84" t="b">
        <v>0</v>
      </c>
      <c r="J66" s="84" t="b">
        <v>0</v>
      </c>
      <c r="K66" s="84" t="b">
        <v>0</v>
      </c>
      <c r="L66" s="84" t="b">
        <v>0</v>
      </c>
    </row>
    <row r="67" spans="1:12" ht="15">
      <c r="A67" s="84" t="s">
        <v>2834</v>
      </c>
      <c r="B67" s="84" t="s">
        <v>3287</v>
      </c>
      <c r="C67" s="84">
        <v>6</v>
      </c>
      <c r="D67" s="118">
        <v>0.0037890825889325347</v>
      </c>
      <c r="E67" s="118">
        <v>1.5001865587883558</v>
      </c>
      <c r="F67" s="84" t="s">
        <v>3546</v>
      </c>
      <c r="G67" s="84" t="b">
        <v>0</v>
      </c>
      <c r="H67" s="84" t="b">
        <v>0</v>
      </c>
      <c r="I67" s="84" t="b">
        <v>0</v>
      </c>
      <c r="J67" s="84" t="b">
        <v>0</v>
      </c>
      <c r="K67" s="84" t="b">
        <v>0</v>
      </c>
      <c r="L67" s="84" t="b">
        <v>0</v>
      </c>
    </row>
    <row r="68" spans="1:12" ht="15">
      <c r="A68" s="84" t="s">
        <v>3333</v>
      </c>
      <c r="B68" s="84" t="s">
        <v>3284</v>
      </c>
      <c r="C68" s="84">
        <v>6</v>
      </c>
      <c r="D68" s="118">
        <v>0.0037890825889325347</v>
      </c>
      <c r="E68" s="118">
        <v>1.9975111995963053</v>
      </c>
      <c r="F68" s="84" t="s">
        <v>3546</v>
      </c>
      <c r="G68" s="84" t="b">
        <v>0</v>
      </c>
      <c r="H68" s="84" t="b">
        <v>0</v>
      </c>
      <c r="I68" s="84" t="b">
        <v>0</v>
      </c>
      <c r="J68" s="84" t="b">
        <v>0</v>
      </c>
      <c r="K68" s="84" t="b">
        <v>0</v>
      </c>
      <c r="L68" s="84" t="b">
        <v>0</v>
      </c>
    </row>
    <row r="69" spans="1:12" ht="15">
      <c r="A69" s="84" t="s">
        <v>3309</v>
      </c>
      <c r="B69" s="84" t="s">
        <v>3025</v>
      </c>
      <c r="C69" s="84">
        <v>6</v>
      </c>
      <c r="D69" s="118">
        <v>0.0037890825889325347</v>
      </c>
      <c r="E69" s="118">
        <v>2.4746324543159677</v>
      </c>
      <c r="F69" s="84" t="s">
        <v>3546</v>
      </c>
      <c r="G69" s="84" t="b">
        <v>0</v>
      </c>
      <c r="H69" s="84" t="b">
        <v>0</v>
      </c>
      <c r="I69" s="84" t="b">
        <v>0</v>
      </c>
      <c r="J69" s="84" t="b">
        <v>0</v>
      </c>
      <c r="K69" s="84" t="b">
        <v>0</v>
      </c>
      <c r="L69" s="84" t="b">
        <v>0</v>
      </c>
    </row>
    <row r="70" spans="1:12" ht="15">
      <c r="A70" s="84" t="s">
        <v>2857</v>
      </c>
      <c r="B70" s="84" t="s">
        <v>300</v>
      </c>
      <c r="C70" s="84">
        <v>5</v>
      </c>
      <c r="D70" s="118">
        <v>0.003333919038024977</v>
      </c>
      <c r="E70" s="118">
        <v>1.560818601932251</v>
      </c>
      <c r="F70" s="84" t="s">
        <v>3546</v>
      </c>
      <c r="G70" s="84" t="b">
        <v>0</v>
      </c>
      <c r="H70" s="84" t="b">
        <v>0</v>
      </c>
      <c r="I70" s="84" t="b">
        <v>0</v>
      </c>
      <c r="J70" s="84" t="b">
        <v>0</v>
      </c>
      <c r="K70" s="84" t="b">
        <v>0</v>
      </c>
      <c r="L70" s="84" t="b">
        <v>0</v>
      </c>
    </row>
    <row r="71" spans="1:12" ht="15">
      <c r="A71" s="84" t="s">
        <v>308</v>
      </c>
      <c r="B71" s="84" t="s">
        <v>2845</v>
      </c>
      <c r="C71" s="84">
        <v>5</v>
      </c>
      <c r="D71" s="118">
        <v>0.003333919038024977</v>
      </c>
      <c r="E71" s="118">
        <v>2.0187004986662433</v>
      </c>
      <c r="F71" s="84" t="s">
        <v>3546</v>
      </c>
      <c r="G71" s="84" t="b">
        <v>0</v>
      </c>
      <c r="H71" s="84" t="b">
        <v>0</v>
      </c>
      <c r="I71" s="84" t="b">
        <v>0</v>
      </c>
      <c r="J71" s="84" t="b">
        <v>0</v>
      </c>
      <c r="K71" s="84" t="b">
        <v>0</v>
      </c>
      <c r="L71" s="84" t="b">
        <v>0</v>
      </c>
    </row>
    <row r="72" spans="1:12" ht="15">
      <c r="A72" s="84" t="s">
        <v>300</v>
      </c>
      <c r="B72" s="84" t="s">
        <v>3301</v>
      </c>
      <c r="C72" s="84">
        <v>5</v>
      </c>
      <c r="D72" s="118">
        <v>0.003333919038024977</v>
      </c>
      <c r="E72" s="118">
        <v>1.4923612212763993</v>
      </c>
      <c r="F72" s="84" t="s">
        <v>3546</v>
      </c>
      <c r="G72" s="84" t="b">
        <v>0</v>
      </c>
      <c r="H72" s="84" t="b">
        <v>0</v>
      </c>
      <c r="I72" s="84" t="b">
        <v>0</v>
      </c>
      <c r="J72" s="84" t="b">
        <v>0</v>
      </c>
      <c r="K72" s="84" t="b">
        <v>0</v>
      </c>
      <c r="L72" s="84" t="b">
        <v>0</v>
      </c>
    </row>
    <row r="73" spans="1:12" ht="15">
      <c r="A73" s="84" t="s">
        <v>2800</v>
      </c>
      <c r="B73" s="84" t="s">
        <v>3336</v>
      </c>
      <c r="C73" s="84">
        <v>5</v>
      </c>
      <c r="D73" s="118">
        <v>0.0035497542563057267</v>
      </c>
      <c r="E73" s="118">
        <v>1.8255759003117817</v>
      </c>
      <c r="F73" s="84" t="s">
        <v>3546</v>
      </c>
      <c r="G73" s="84" t="b">
        <v>0</v>
      </c>
      <c r="H73" s="84" t="b">
        <v>0</v>
      </c>
      <c r="I73" s="84" t="b">
        <v>0</v>
      </c>
      <c r="J73" s="84" t="b">
        <v>0</v>
      </c>
      <c r="K73" s="84" t="b">
        <v>0</v>
      </c>
      <c r="L73" s="84" t="b">
        <v>0</v>
      </c>
    </row>
    <row r="74" spans="1:12" ht="15">
      <c r="A74" s="84" t="s">
        <v>3344</v>
      </c>
      <c r="B74" s="84" t="s">
        <v>2859</v>
      </c>
      <c r="C74" s="84">
        <v>5</v>
      </c>
      <c r="D74" s="118">
        <v>0.003333919038024977</v>
      </c>
      <c r="E74" s="118">
        <v>2.2405492482826</v>
      </c>
      <c r="F74" s="84" t="s">
        <v>3546</v>
      </c>
      <c r="G74" s="84" t="b">
        <v>0</v>
      </c>
      <c r="H74" s="84" t="b">
        <v>0</v>
      </c>
      <c r="I74" s="84" t="b">
        <v>0</v>
      </c>
      <c r="J74" s="84" t="b">
        <v>0</v>
      </c>
      <c r="K74" s="84" t="b">
        <v>0</v>
      </c>
      <c r="L74" s="84" t="b">
        <v>0</v>
      </c>
    </row>
    <row r="75" spans="1:12" ht="15">
      <c r="A75" s="84" t="s">
        <v>3348</v>
      </c>
      <c r="B75" s="84" t="s">
        <v>3349</v>
      </c>
      <c r="C75" s="84">
        <v>5</v>
      </c>
      <c r="D75" s="118">
        <v>0.003333919038024977</v>
      </c>
      <c r="E75" s="118">
        <v>2.620760489994206</v>
      </c>
      <c r="F75" s="84" t="s">
        <v>3546</v>
      </c>
      <c r="G75" s="84" t="b">
        <v>0</v>
      </c>
      <c r="H75" s="84" t="b">
        <v>0</v>
      </c>
      <c r="I75" s="84" t="b">
        <v>0</v>
      </c>
      <c r="J75" s="84" t="b">
        <v>0</v>
      </c>
      <c r="K75" s="84" t="b">
        <v>0</v>
      </c>
      <c r="L75" s="84" t="b">
        <v>0</v>
      </c>
    </row>
    <row r="76" spans="1:12" ht="15">
      <c r="A76" s="84" t="s">
        <v>229</v>
      </c>
      <c r="B76" s="84" t="s">
        <v>2872</v>
      </c>
      <c r="C76" s="84">
        <v>5</v>
      </c>
      <c r="D76" s="118">
        <v>0.003333919038024977</v>
      </c>
      <c r="E76" s="118">
        <v>2.620760489994206</v>
      </c>
      <c r="F76" s="84" t="s">
        <v>3546</v>
      </c>
      <c r="G76" s="84" t="b">
        <v>0</v>
      </c>
      <c r="H76" s="84" t="b">
        <v>0</v>
      </c>
      <c r="I76" s="84" t="b">
        <v>0</v>
      </c>
      <c r="J76" s="84" t="b">
        <v>0</v>
      </c>
      <c r="K76" s="84" t="b">
        <v>0</v>
      </c>
      <c r="L76" s="84" t="b">
        <v>0</v>
      </c>
    </row>
    <row r="77" spans="1:12" ht="15">
      <c r="A77" s="84" t="s">
        <v>2842</v>
      </c>
      <c r="B77" s="84" t="s">
        <v>3350</v>
      </c>
      <c r="C77" s="84">
        <v>5</v>
      </c>
      <c r="D77" s="118">
        <v>0.003333919038024977</v>
      </c>
      <c r="E77" s="118">
        <v>2.0644579892269186</v>
      </c>
      <c r="F77" s="84" t="s">
        <v>3546</v>
      </c>
      <c r="G77" s="84" t="b">
        <v>0</v>
      </c>
      <c r="H77" s="84" t="b">
        <v>0</v>
      </c>
      <c r="I77" s="84" t="b">
        <v>0</v>
      </c>
      <c r="J77" s="84" t="b">
        <v>0</v>
      </c>
      <c r="K77" s="84" t="b">
        <v>0</v>
      </c>
      <c r="L77" s="84" t="b">
        <v>0</v>
      </c>
    </row>
    <row r="78" spans="1:12" ht="15">
      <c r="A78" s="84" t="s">
        <v>3350</v>
      </c>
      <c r="B78" s="84" t="s">
        <v>2879</v>
      </c>
      <c r="C78" s="84">
        <v>5</v>
      </c>
      <c r="D78" s="118">
        <v>0.003333919038024977</v>
      </c>
      <c r="E78" s="118">
        <v>2.416640507338281</v>
      </c>
      <c r="F78" s="84" t="s">
        <v>3546</v>
      </c>
      <c r="G78" s="84" t="b">
        <v>0</v>
      </c>
      <c r="H78" s="84" t="b">
        <v>0</v>
      </c>
      <c r="I78" s="84" t="b">
        <v>0</v>
      </c>
      <c r="J78" s="84" t="b">
        <v>0</v>
      </c>
      <c r="K78" s="84" t="b">
        <v>0</v>
      </c>
      <c r="L78" s="84" t="b">
        <v>0</v>
      </c>
    </row>
    <row r="79" spans="1:12" ht="15">
      <c r="A79" s="84" t="s">
        <v>3353</v>
      </c>
      <c r="B79" s="84" t="s">
        <v>3354</v>
      </c>
      <c r="C79" s="84">
        <v>4</v>
      </c>
      <c r="D79" s="118">
        <v>0.0028398034050445813</v>
      </c>
      <c r="E79" s="118">
        <v>2.717670503002262</v>
      </c>
      <c r="F79" s="84" t="s">
        <v>3546</v>
      </c>
      <c r="G79" s="84" t="b">
        <v>0</v>
      </c>
      <c r="H79" s="84" t="b">
        <v>0</v>
      </c>
      <c r="I79" s="84" t="b">
        <v>0</v>
      </c>
      <c r="J79" s="84" t="b">
        <v>0</v>
      </c>
      <c r="K79" s="84" t="b">
        <v>0</v>
      </c>
      <c r="L79" s="84" t="b">
        <v>0</v>
      </c>
    </row>
    <row r="80" spans="1:12" ht="15">
      <c r="A80" s="84" t="s">
        <v>2834</v>
      </c>
      <c r="B80" s="84" t="s">
        <v>3356</v>
      </c>
      <c r="C80" s="84">
        <v>4</v>
      </c>
      <c r="D80" s="118">
        <v>0.0028398034050445813</v>
      </c>
      <c r="E80" s="118">
        <v>1.7634279935629373</v>
      </c>
      <c r="F80" s="84" t="s">
        <v>3546</v>
      </c>
      <c r="G80" s="84" t="b">
        <v>0</v>
      </c>
      <c r="H80" s="84" t="b">
        <v>0</v>
      </c>
      <c r="I80" s="84" t="b">
        <v>0</v>
      </c>
      <c r="J80" s="84" t="b">
        <v>0</v>
      </c>
      <c r="K80" s="84" t="b">
        <v>0</v>
      </c>
      <c r="L80" s="84" t="b">
        <v>0</v>
      </c>
    </row>
    <row r="81" spans="1:12" ht="15">
      <c r="A81" s="84" t="s">
        <v>3356</v>
      </c>
      <c r="B81" s="84" t="s">
        <v>3357</v>
      </c>
      <c r="C81" s="84">
        <v>4</v>
      </c>
      <c r="D81" s="118">
        <v>0.0028398034050445813</v>
      </c>
      <c r="E81" s="118">
        <v>2.717670503002262</v>
      </c>
      <c r="F81" s="84" t="s">
        <v>3546</v>
      </c>
      <c r="G81" s="84" t="b">
        <v>0</v>
      </c>
      <c r="H81" s="84" t="b">
        <v>0</v>
      </c>
      <c r="I81" s="84" t="b">
        <v>0</v>
      </c>
      <c r="J81" s="84" t="b">
        <v>0</v>
      </c>
      <c r="K81" s="84" t="b">
        <v>0</v>
      </c>
      <c r="L81" s="84" t="b">
        <v>0</v>
      </c>
    </row>
    <row r="82" spans="1:12" ht="15">
      <c r="A82" s="84" t="s">
        <v>3357</v>
      </c>
      <c r="B82" s="84" t="s">
        <v>3321</v>
      </c>
      <c r="C82" s="84">
        <v>4</v>
      </c>
      <c r="D82" s="118">
        <v>0.0028398034050445813</v>
      </c>
      <c r="E82" s="118">
        <v>2.5415792439465807</v>
      </c>
      <c r="F82" s="84" t="s">
        <v>3546</v>
      </c>
      <c r="G82" s="84" t="b">
        <v>0</v>
      </c>
      <c r="H82" s="84" t="b">
        <v>0</v>
      </c>
      <c r="I82" s="84" t="b">
        <v>0</v>
      </c>
      <c r="J82" s="84" t="b">
        <v>0</v>
      </c>
      <c r="K82" s="84" t="b">
        <v>0</v>
      </c>
      <c r="L82" s="84" t="b">
        <v>0</v>
      </c>
    </row>
    <row r="83" spans="1:12" ht="15">
      <c r="A83" s="84" t="s">
        <v>3321</v>
      </c>
      <c r="B83" s="84" t="s">
        <v>3286</v>
      </c>
      <c r="C83" s="84">
        <v>4</v>
      </c>
      <c r="D83" s="118">
        <v>0.0028398034050445813</v>
      </c>
      <c r="E83" s="118">
        <v>2.1022465501163183</v>
      </c>
      <c r="F83" s="84" t="s">
        <v>3546</v>
      </c>
      <c r="G83" s="84" t="b">
        <v>0</v>
      </c>
      <c r="H83" s="84" t="b">
        <v>0</v>
      </c>
      <c r="I83" s="84" t="b">
        <v>0</v>
      </c>
      <c r="J83" s="84" t="b">
        <v>0</v>
      </c>
      <c r="K83" s="84" t="b">
        <v>0</v>
      </c>
      <c r="L83" s="84" t="b">
        <v>0</v>
      </c>
    </row>
    <row r="84" spans="1:12" ht="15">
      <c r="A84" s="84" t="s">
        <v>3286</v>
      </c>
      <c r="B84" s="84" t="s">
        <v>3358</v>
      </c>
      <c r="C84" s="84">
        <v>4</v>
      </c>
      <c r="D84" s="118">
        <v>0.0028398034050445813</v>
      </c>
      <c r="E84" s="118">
        <v>2.416640507338281</v>
      </c>
      <c r="F84" s="84" t="s">
        <v>3546</v>
      </c>
      <c r="G84" s="84" t="b">
        <v>0</v>
      </c>
      <c r="H84" s="84" t="b">
        <v>0</v>
      </c>
      <c r="I84" s="84" t="b">
        <v>0</v>
      </c>
      <c r="J84" s="84" t="b">
        <v>0</v>
      </c>
      <c r="K84" s="84" t="b">
        <v>0</v>
      </c>
      <c r="L84" s="84" t="b">
        <v>0</v>
      </c>
    </row>
    <row r="85" spans="1:12" ht="15">
      <c r="A85" s="84" t="s">
        <v>3358</v>
      </c>
      <c r="B85" s="84" t="s">
        <v>2846</v>
      </c>
      <c r="C85" s="84">
        <v>4</v>
      </c>
      <c r="D85" s="118">
        <v>0.0028398034050445813</v>
      </c>
      <c r="E85" s="118">
        <v>2.0892815729519505</v>
      </c>
      <c r="F85" s="84" t="s">
        <v>3546</v>
      </c>
      <c r="G85" s="84" t="b">
        <v>0</v>
      </c>
      <c r="H85" s="84" t="b">
        <v>0</v>
      </c>
      <c r="I85" s="84" t="b">
        <v>0</v>
      </c>
      <c r="J85" s="84" t="b">
        <v>0</v>
      </c>
      <c r="K85" s="84" t="b">
        <v>0</v>
      </c>
      <c r="L85" s="84" t="b">
        <v>0</v>
      </c>
    </row>
    <row r="86" spans="1:12" ht="15">
      <c r="A86" s="84" t="s">
        <v>3359</v>
      </c>
      <c r="B86" s="84" t="s">
        <v>2855</v>
      </c>
      <c r="C86" s="84">
        <v>4</v>
      </c>
      <c r="D86" s="118">
        <v>0.0028398034050445813</v>
      </c>
      <c r="E86" s="118">
        <v>2.5415792439465807</v>
      </c>
      <c r="F86" s="84" t="s">
        <v>3546</v>
      </c>
      <c r="G86" s="84" t="b">
        <v>1</v>
      </c>
      <c r="H86" s="84" t="b">
        <v>0</v>
      </c>
      <c r="I86" s="84" t="b">
        <v>0</v>
      </c>
      <c r="J86" s="84" t="b">
        <v>0</v>
      </c>
      <c r="K86" s="84" t="b">
        <v>0</v>
      </c>
      <c r="L86" s="84" t="b">
        <v>0</v>
      </c>
    </row>
    <row r="87" spans="1:12" ht="15">
      <c r="A87" s="84" t="s">
        <v>2855</v>
      </c>
      <c r="B87" s="84" t="s">
        <v>3360</v>
      </c>
      <c r="C87" s="84">
        <v>4</v>
      </c>
      <c r="D87" s="118">
        <v>0.0028398034050445813</v>
      </c>
      <c r="E87" s="118">
        <v>2.5415792439465807</v>
      </c>
      <c r="F87" s="84" t="s">
        <v>3546</v>
      </c>
      <c r="G87" s="84" t="b">
        <v>0</v>
      </c>
      <c r="H87" s="84" t="b">
        <v>0</v>
      </c>
      <c r="I87" s="84" t="b">
        <v>0</v>
      </c>
      <c r="J87" s="84" t="b">
        <v>0</v>
      </c>
      <c r="K87" s="84" t="b">
        <v>0</v>
      </c>
      <c r="L87" s="84" t="b">
        <v>0</v>
      </c>
    </row>
    <row r="88" spans="1:12" ht="15">
      <c r="A88" s="84" t="s">
        <v>3360</v>
      </c>
      <c r="B88" s="84" t="s">
        <v>3361</v>
      </c>
      <c r="C88" s="84">
        <v>4</v>
      </c>
      <c r="D88" s="118">
        <v>0.0028398034050445813</v>
      </c>
      <c r="E88" s="118">
        <v>2.717670503002262</v>
      </c>
      <c r="F88" s="84" t="s">
        <v>3546</v>
      </c>
      <c r="G88" s="84" t="b">
        <v>0</v>
      </c>
      <c r="H88" s="84" t="b">
        <v>0</v>
      </c>
      <c r="I88" s="84" t="b">
        <v>0</v>
      </c>
      <c r="J88" s="84" t="b">
        <v>0</v>
      </c>
      <c r="K88" s="84" t="b">
        <v>0</v>
      </c>
      <c r="L88" s="84" t="b">
        <v>0</v>
      </c>
    </row>
    <row r="89" spans="1:12" ht="15">
      <c r="A89" s="84" t="s">
        <v>3361</v>
      </c>
      <c r="B89" s="84" t="s">
        <v>3288</v>
      </c>
      <c r="C89" s="84">
        <v>4</v>
      </c>
      <c r="D89" s="118">
        <v>0.0028398034050445813</v>
      </c>
      <c r="E89" s="118">
        <v>2.2783378091719997</v>
      </c>
      <c r="F89" s="84" t="s">
        <v>3546</v>
      </c>
      <c r="G89" s="84" t="b">
        <v>0</v>
      </c>
      <c r="H89" s="84" t="b">
        <v>0</v>
      </c>
      <c r="I89" s="84" t="b">
        <v>0</v>
      </c>
      <c r="J89" s="84" t="b">
        <v>0</v>
      </c>
      <c r="K89" s="84" t="b">
        <v>0</v>
      </c>
      <c r="L89" s="84" t="b">
        <v>0</v>
      </c>
    </row>
    <row r="90" spans="1:12" ht="15">
      <c r="A90" s="84" t="s">
        <v>3288</v>
      </c>
      <c r="B90" s="84" t="s">
        <v>306</v>
      </c>
      <c r="C90" s="84">
        <v>4</v>
      </c>
      <c r="D90" s="118">
        <v>0.0028398034050445813</v>
      </c>
      <c r="E90" s="118">
        <v>2.1022465501163183</v>
      </c>
      <c r="F90" s="84" t="s">
        <v>3546</v>
      </c>
      <c r="G90" s="84" t="b">
        <v>0</v>
      </c>
      <c r="H90" s="84" t="b">
        <v>0</v>
      </c>
      <c r="I90" s="84" t="b">
        <v>0</v>
      </c>
      <c r="J90" s="84" t="b">
        <v>0</v>
      </c>
      <c r="K90" s="84" t="b">
        <v>0</v>
      </c>
      <c r="L90" s="84" t="b">
        <v>0</v>
      </c>
    </row>
    <row r="91" spans="1:12" ht="15">
      <c r="A91" s="84" t="s">
        <v>306</v>
      </c>
      <c r="B91" s="84" t="s">
        <v>2857</v>
      </c>
      <c r="C91" s="84">
        <v>4</v>
      </c>
      <c r="D91" s="118">
        <v>0.0028398034050445813</v>
      </c>
      <c r="E91" s="118">
        <v>2.2985411952602863</v>
      </c>
      <c r="F91" s="84" t="s">
        <v>3546</v>
      </c>
      <c r="G91" s="84" t="b">
        <v>0</v>
      </c>
      <c r="H91" s="84" t="b">
        <v>0</v>
      </c>
      <c r="I91" s="84" t="b">
        <v>0</v>
      </c>
      <c r="J91" s="84" t="b">
        <v>0</v>
      </c>
      <c r="K91" s="84" t="b">
        <v>0</v>
      </c>
      <c r="L91" s="84" t="b">
        <v>0</v>
      </c>
    </row>
    <row r="92" spans="1:12" ht="15">
      <c r="A92" s="84" t="s">
        <v>300</v>
      </c>
      <c r="B92" s="84" t="s">
        <v>3333</v>
      </c>
      <c r="C92" s="84">
        <v>4</v>
      </c>
      <c r="D92" s="118">
        <v>0.0028398034050445813</v>
      </c>
      <c r="E92" s="118">
        <v>1.541579243946581</v>
      </c>
      <c r="F92" s="84" t="s">
        <v>3546</v>
      </c>
      <c r="G92" s="84" t="b">
        <v>0</v>
      </c>
      <c r="H92" s="84" t="b">
        <v>0</v>
      </c>
      <c r="I92" s="84" t="b">
        <v>0</v>
      </c>
      <c r="J92" s="84" t="b">
        <v>0</v>
      </c>
      <c r="K92" s="84" t="b">
        <v>0</v>
      </c>
      <c r="L92" s="84" t="b">
        <v>0</v>
      </c>
    </row>
    <row r="93" spans="1:12" ht="15">
      <c r="A93" s="84" t="s">
        <v>3284</v>
      </c>
      <c r="B93" s="84" t="s">
        <v>3362</v>
      </c>
      <c r="C93" s="84">
        <v>4</v>
      </c>
      <c r="D93" s="118">
        <v>0.0028398034050445813</v>
      </c>
      <c r="E93" s="118">
        <v>2.0187004986662433</v>
      </c>
      <c r="F93" s="84" t="s">
        <v>3546</v>
      </c>
      <c r="G93" s="84" t="b">
        <v>0</v>
      </c>
      <c r="H93" s="84" t="b">
        <v>0</v>
      </c>
      <c r="I93" s="84" t="b">
        <v>0</v>
      </c>
      <c r="J93" s="84" t="b">
        <v>0</v>
      </c>
      <c r="K93" s="84" t="b">
        <v>0</v>
      </c>
      <c r="L93" s="84" t="b">
        <v>0</v>
      </c>
    </row>
    <row r="94" spans="1:12" ht="15">
      <c r="A94" s="84" t="s">
        <v>3362</v>
      </c>
      <c r="B94" s="84" t="s">
        <v>2834</v>
      </c>
      <c r="C94" s="84">
        <v>4</v>
      </c>
      <c r="D94" s="118">
        <v>0.0028398034050445813</v>
      </c>
      <c r="E94" s="118">
        <v>1.7399468977134145</v>
      </c>
      <c r="F94" s="84" t="s">
        <v>3546</v>
      </c>
      <c r="G94" s="84" t="b">
        <v>0</v>
      </c>
      <c r="H94" s="84" t="b">
        <v>0</v>
      </c>
      <c r="I94" s="84" t="b">
        <v>0</v>
      </c>
      <c r="J94" s="84" t="b">
        <v>0</v>
      </c>
      <c r="K94" s="84" t="b">
        <v>0</v>
      </c>
      <c r="L94" s="84" t="b">
        <v>0</v>
      </c>
    </row>
    <row r="95" spans="1:12" ht="15">
      <c r="A95" s="84" t="s">
        <v>2834</v>
      </c>
      <c r="B95" s="84" t="s">
        <v>3341</v>
      </c>
      <c r="C95" s="84">
        <v>4</v>
      </c>
      <c r="D95" s="118">
        <v>0.0028398034050445813</v>
      </c>
      <c r="E95" s="118">
        <v>1.6665179805548809</v>
      </c>
      <c r="F95" s="84" t="s">
        <v>3546</v>
      </c>
      <c r="G95" s="84" t="b">
        <v>0</v>
      </c>
      <c r="H95" s="84" t="b">
        <v>0</v>
      </c>
      <c r="I95" s="84" t="b">
        <v>0</v>
      </c>
      <c r="J95" s="84" t="b">
        <v>1</v>
      </c>
      <c r="K95" s="84" t="b">
        <v>0</v>
      </c>
      <c r="L95" s="84" t="b">
        <v>0</v>
      </c>
    </row>
    <row r="96" spans="1:12" ht="15">
      <c r="A96" s="84" t="s">
        <v>3341</v>
      </c>
      <c r="B96" s="84" t="s">
        <v>2856</v>
      </c>
      <c r="C96" s="84">
        <v>4</v>
      </c>
      <c r="D96" s="118">
        <v>0.0028398034050445813</v>
      </c>
      <c r="E96" s="118">
        <v>2.5415792439465807</v>
      </c>
      <c r="F96" s="84" t="s">
        <v>3546</v>
      </c>
      <c r="G96" s="84" t="b">
        <v>1</v>
      </c>
      <c r="H96" s="84" t="b">
        <v>0</v>
      </c>
      <c r="I96" s="84" t="b">
        <v>0</v>
      </c>
      <c r="J96" s="84" t="b">
        <v>0</v>
      </c>
      <c r="K96" s="84" t="b">
        <v>0</v>
      </c>
      <c r="L96" s="84" t="b">
        <v>0</v>
      </c>
    </row>
    <row r="97" spans="1:12" ht="15">
      <c r="A97" s="84" t="s">
        <v>3334</v>
      </c>
      <c r="B97" s="84" t="s">
        <v>300</v>
      </c>
      <c r="C97" s="84">
        <v>4</v>
      </c>
      <c r="D97" s="118">
        <v>0.0028398034050445813</v>
      </c>
      <c r="E97" s="118">
        <v>1.5308553785548078</v>
      </c>
      <c r="F97" s="84" t="s">
        <v>3546</v>
      </c>
      <c r="G97" s="84" t="b">
        <v>0</v>
      </c>
      <c r="H97" s="84" t="b">
        <v>0</v>
      </c>
      <c r="I97" s="84" t="b">
        <v>0</v>
      </c>
      <c r="J97" s="84" t="b">
        <v>0</v>
      </c>
      <c r="K97" s="84" t="b">
        <v>0</v>
      </c>
      <c r="L97" s="84" t="b">
        <v>0</v>
      </c>
    </row>
    <row r="98" spans="1:12" ht="15">
      <c r="A98" s="84" t="s">
        <v>300</v>
      </c>
      <c r="B98" s="84" t="s">
        <v>3284</v>
      </c>
      <c r="C98" s="84">
        <v>4</v>
      </c>
      <c r="D98" s="118">
        <v>0.0028398034050445813</v>
      </c>
      <c r="E98" s="118">
        <v>0.9183299535486804</v>
      </c>
      <c r="F98" s="84" t="s">
        <v>3546</v>
      </c>
      <c r="G98" s="84" t="b">
        <v>0</v>
      </c>
      <c r="H98" s="84" t="b">
        <v>0</v>
      </c>
      <c r="I98" s="84" t="b">
        <v>0</v>
      </c>
      <c r="J98" s="84" t="b">
        <v>0</v>
      </c>
      <c r="K98" s="84" t="b">
        <v>0</v>
      </c>
      <c r="L98" s="84" t="b">
        <v>0</v>
      </c>
    </row>
    <row r="99" spans="1:12" ht="15">
      <c r="A99" s="84" t="s">
        <v>3284</v>
      </c>
      <c r="B99" s="84" t="s">
        <v>3315</v>
      </c>
      <c r="C99" s="84">
        <v>4</v>
      </c>
      <c r="D99" s="118">
        <v>0.0028398034050445813</v>
      </c>
      <c r="E99" s="118">
        <v>1.775662449979949</v>
      </c>
      <c r="F99" s="84" t="s">
        <v>3546</v>
      </c>
      <c r="G99" s="84" t="b">
        <v>0</v>
      </c>
      <c r="H99" s="84" t="b">
        <v>0</v>
      </c>
      <c r="I99" s="84" t="b">
        <v>0</v>
      </c>
      <c r="J99" s="84" t="b">
        <v>0</v>
      </c>
      <c r="K99" s="84" t="b">
        <v>0</v>
      </c>
      <c r="L99" s="84" t="b">
        <v>0</v>
      </c>
    </row>
    <row r="100" spans="1:12" ht="15">
      <c r="A100" s="84" t="s">
        <v>3315</v>
      </c>
      <c r="B100" s="84" t="s">
        <v>3363</v>
      </c>
      <c r="C100" s="84">
        <v>4</v>
      </c>
      <c r="D100" s="118">
        <v>0.0028398034050445813</v>
      </c>
      <c r="E100" s="118">
        <v>2.5415792439465807</v>
      </c>
      <c r="F100" s="84" t="s">
        <v>3546</v>
      </c>
      <c r="G100" s="84" t="b">
        <v>0</v>
      </c>
      <c r="H100" s="84" t="b">
        <v>0</v>
      </c>
      <c r="I100" s="84" t="b">
        <v>0</v>
      </c>
      <c r="J100" s="84" t="b">
        <v>0</v>
      </c>
      <c r="K100" s="84" t="b">
        <v>0</v>
      </c>
      <c r="L100" s="84" t="b">
        <v>0</v>
      </c>
    </row>
    <row r="101" spans="1:12" ht="15">
      <c r="A101" s="84" t="s">
        <v>3363</v>
      </c>
      <c r="B101" s="84" t="s">
        <v>2845</v>
      </c>
      <c r="C101" s="84">
        <v>4</v>
      </c>
      <c r="D101" s="118">
        <v>0.0028398034050445813</v>
      </c>
      <c r="E101" s="118">
        <v>2.3197304943302246</v>
      </c>
      <c r="F101" s="84" t="s">
        <v>3546</v>
      </c>
      <c r="G101" s="84" t="b">
        <v>0</v>
      </c>
      <c r="H101" s="84" t="b">
        <v>0</v>
      </c>
      <c r="I101" s="84" t="b">
        <v>0</v>
      </c>
      <c r="J101" s="84" t="b">
        <v>0</v>
      </c>
      <c r="K101" s="84" t="b">
        <v>0</v>
      </c>
      <c r="L101" s="84" t="b">
        <v>0</v>
      </c>
    </row>
    <row r="102" spans="1:12" ht="15">
      <c r="A102" s="84" t="s">
        <v>2845</v>
      </c>
      <c r="B102" s="84" t="s">
        <v>3335</v>
      </c>
      <c r="C102" s="84">
        <v>4</v>
      </c>
      <c r="D102" s="118">
        <v>0.0028398034050445813</v>
      </c>
      <c r="E102" s="118">
        <v>2.0296958829677063</v>
      </c>
      <c r="F102" s="84" t="s">
        <v>3546</v>
      </c>
      <c r="G102" s="84" t="b">
        <v>0</v>
      </c>
      <c r="H102" s="84" t="b">
        <v>0</v>
      </c>
      <c r="I102" s="84" t="b">
        <v>0</v>
      </c>
      <c r="J102" s="84" t="b">
        <v>0</v>
      </c>
      <c r="K102" s="84" t="b">
        <v>0</v>
      </c>
      <c r="L102" s="84" t="b">
        <v>0</v>
      </c>
    </row>
    <row r="103" spans="1:12" ht="15">
      <c r="A103" s="84" t="s">
        <v>3335</v>
      </c>
      <c r="B103" s="84" t="s">
        <v>298</v>
      </c>
      <c r="C103" s="84">
        <v>4</v>
      </c>
      <c r="D103" s="118">
        <v>0.0028398034050445813</v>
      </c>
      <c r="E103" s="118">
        <v>1.9675479762188621</v>
      </c>
      <c r="F103" s="84" t="s">
        <v>3546</v>
      </c>
      <c r="G103" s="84" t="b">
        <v>0</v>
      </c>
      <c r="H103" s="84" t="b">
        <v>0</v>
      </c>
      <c r="I103" s="84" t="b">
        <v>0</v>
      </c>
      <c r="J103" s="84" t="b">
        <v>0</v>
      </c>
      <c r="K103" s="84" t="b">
        <v>0</v>
      </c>
      <c r="L103" s="84" t="b">
        <v>0</v>
      </c>
    </row>
    <row r="104" spans="1:12" ht="15">
      <c r="A104" s="84" t="s">
        <v>298</v>
      </c>
      <c r="B104" s="84" t="s">
        <v>3364</v>
      </c>
      <c r="C104" s="84">
        <v>4</v>
      </c>
      <c r="D104" s="118">
        <v>0.0028398034050445813</v>
      </c>
      <c r="E104" s="118">
        <v>2.1156105116742996</v>
      </c>
      <c r="F104" s="84" t="s">
        <v>3546</v>
      </c>
      <c r="G104" s="84" t="b">
        <v>0</v>
      </c>
      <c r="H104" s="84" t="b">
        <v>0</v>
      </c>
      <c r="I104" s="84" t="b">
        <v>0</v>
      </c>
      <c r="J104" s="84" t="b">
        <v>0</v>
      </c>
      <c r="K104" s="84" t="b">
        <v>0</v>
      </c>
      <c r="L104" s="84" t="b">
        <v>0</v>
      </c>
    </row>
    <row r="105" spans="1:12" ht="15">
      <c r="A105" s="84" t="s">
        <v>300</v>
      </c>
      <c r="B105" s="84" t="s">
        <v>2838</v>
      </c>
      <c r="C105" s="84">
        <v>4</v>
      </c>
      <c r="D105" s="118">
        <v>0.0028398034050445813</v>
      </c>
      <c r="E105" s="118">
        <v>1.2405492482825997</v>
      </c>
      <c r="F105" s="84" t="s">
        <v>3546</v>
      </c>
      <c r="G105" s="84" t="b">
        <v>0</v>
      </c>
      <c r="H105" s="84" t="b">
        <v>0</v>
      </c>
      <c r="I105" s="84" t="b">
        <v>0</v>
      </c>
      <c r="J105" s="84" t="b">
        <v>0</v>
      </c>
      <c r="K105" s="84" t="b">
        <v>0</v>
      </c>
      <c r="L105" s="84" t="b">
        <v>0</v>
      </c>
    </row>
    <row r="106" spans="1:12" ht="15">
      <c r="A106" s="84" t="s">
        <v>3367</v>
      </c>
      <c r="B106" s="84" t="s">
        <v>3368</v>
      </c>
      <c r="C106" s="84">
        <v>4</v>
      </c>
      <c r="D106" s="118">
        <v>0.0028398034050445813</v>
      </c>
      <c r="E106" s="118">
        <v>2.717670503002262</v>
      </c>
      <c r="F106" s="84" t="s">
        <v>3546</v>
      </c>
      <c r="G106" s="84" t="b">
        <v>0</v>
      </c>
      <c r="H106" s="84" t="b">
        <v>0</v>
      </c>
      <c r="I106" s="84" t="b">
        <v>0</v>
      </c>
      <c r="J106" s="84" t="b">
        <v>0</v>
      </c>
      <c r="K106" s="84" t="b">
        <v>0</v>
      </c>
      <c r="L106" s="84" t="b">
        <v>0</v>
      </c>
    </row>
    <row r="107" spans="1:12" ht="15">
      <c r="A107" s="84" t="s">
        <v>3368</v>
      </c>
      <c r="B107" s="84" t="s">
        <v>3288</v>
      </c>
      <c r="C107" s="84">
        <v>4</v>
      </c>
      <c r="D107" s="118">
        <v>0.0028398034050445813</v>
      </c>
      <c r="E107" s="118">
        <v>2.2783378091719997</v>
      </c>
      <c r="F107" s="84" t="s">
        <v>3546</v>
      </c>
      <c r="G107" s="84" t="b">
        <v>0</v>
      </c>
      <c r="H107" s="84" t="b">
        <v>0</v>
      </c>
      <c r="I107" s="84" t="b">
        <v>0</v>
      </c>
      <c r="J107" s="84" t="b">
        <v>0</v>
      </c>
      <c r="K107" s="84" t="b">
        <v>0</v>
      </c>
      <c r="L107" s="84" t="b">
        <v>0</v>
      </c>
    </row>
    <row r="108" spans="1:12" ht="15">
      <c r="A108" s="84" t="s">
        <v>3288</v>
      </c>
      <c r="B108" s="84" t="s">
        <v>2848</v>
      </c>
      <c r="C108" s="84">
        <v>4</v>
      </c>
      <c r="D108" s="118">
        <v>0.0028398034050445813</v>
      </c>
      <c r="E108" s="118">
        <v>1.5793678048359807</v>
      </c>
      <c r="F108" s="84" t="s">
        <v>3546</v>
      </c>
      <c r="G108" s="84" t="b">
        <v>0</v>
      </c>
      <c r="H108" s="84" t="b">
        <v>0</v>
      </c>
      <c r="I108" s="84" t="b">
        <v>0</v>
      </c>
      <c r="J108" s="84" t="b">
        <v>1</v>
      </c>
      <c r="K108" s="84" t="b">
        <v>0</v>
      </c>
      <c r="L108" s="84" t="b">
        <v>0</v>
      </c>
    </row>
    <row r="109" spans="1:12" ht="15">
      <c r="A109" s="84" t="s">
        <v>2800</v>
      </c>
      <c r="B109" s="84" t="s">
        <v>2849</v>
      </c>
      <c r="C109" s="84">
        <v>4</v>
      </c>
      <c r="D109" s="118">
        <v>0.0028398034050445813</v>
      </c>
      <c r="E109" s="118">
        <v>1.360689102009131</v>
      </c>
      <c r="F109" s="84" t="s">
        <v>3546</v>
      </c>
      <c r="G109" s="84" t="b">
        <v>0</v>
      </c>
      <c r="H109" s="84" t="b">
        <v>0</v>
      </c>
      <c r="I109" s="84" t="b">
        <v>0</v>
      </c>
      <c r="J109" s="84" t="b">
        <v>0</v>
      </c>
      <c r="K109" s="84" t="b">
        <v>0</v>
      </c>
      <c r="L109" s="84" t="b">
        <v>0</v>
      </c>
    </row>
    <row r="110" spans="1:12" ht="15">
      <c r="A110" s="84" t="s">
        <v>2849</v>
      </c>
      <c r="B110" s="84" t="s">
        <v>2833</v>
      </c>
      <c r="C110" s="84">
        <v>4</v>
      </c>
      <c r="D110" s="118">
        <v>0.0028398034050445813</v>
      </c>
      <c r="E110" s="118">
        <v>1.1628785932602135</v>
      </c>
      <c r="F110" s="84" t="s">
        <v>3546</v>
      </c>
      <c r="G110" s="84" t="b">
        <v>0</v>
      </c>
      <c r="H110" s="84" t="b">
        <v>0</v>
      </c>
      <c r="I110" s="84" t="b">
        <v>0</v>
      </c>
      <c r="J110" s="84" t="b">
        <v>0</v>
      </c>
      <c r="K110" s="84" t="b">
        <v>0</v>
      </c>
      <c r="L110" s="84" t="b">
        <v>0</v>
      </c>
    </row>
    <row r="111" spans="1:12" ht="15">
      <c r="A111" s="84" t="s">
        <v>2834</v>
      </c>
      <c r="B111" s="84" t="s">
        <v>3369</v>
      </c>
      <c r="C111" s="84">
        <v>4</v>
      </c>
      <c r="D111" s="118">
        <v>0.0028398034050445813</v>
      </c>
      <c r="E111" s="118">
        <v>1.7634279935629373</v>
      </c>
      <c r="F111" s="84" t="s">
        <v>3546</v>
      </c>
      <c r="G111" s="84" t="b">
        <v>0</v>
      </c>
      <c r="H111" s="84" t="b">
        <v>0</v>
      </c>
      <c r="I111" s="84" t="b">
        <v>0</v>
      </c>
      <c r="J111" s="84" t="b">
        <v>0</v>
      </c>
      <c r="K111" s="84" t="b">
        <v>0</v>
      </c>
      <c r="L111" s="84" t="b">
        <v>0</v>
      </c>
    </row>
    <row r="112" spans="1:12" ht="15">
      <c r="A112" s="84" t="s">
        <v>3369</v>
      </c>
      <c r="B112" s="84" t="s">
        <v>3370</v>
      </c>
      <c r="C112" s="84">
        <v>4</v>
      </c>
      <c r="D112" s="118">
        <v>0.0028398034050445813</v>
      </c>
      <c r="E112" s="118">
        <v>2.717670503002262</v>
      </c>
      <c r="F112" s="84" t="s">
        <v>3546</v>
      </c>
      <c r="G112" s="84" t="b">
        <v>0</v>
      </c>
      <c r="H112" s="84" t="b">
        <v>0</v>
      </c>
      <c r="I112" s="84" t="b">
        <v>0</v>
      </c>
      <c r="J112" s="84" t="b">
        <v>1</v>
      </c>
      <c r="K112" s="84" t="b">
        <v>0</v>
      </c>
      <c r="L112" s="84" t="b">
        <v>0</v>
      </c>
    </row>
    <row r="113" spans="1:12" ht="15">
      <c r="A113" s="84" t="s">
        <v>3370</v>
      </c>
      <c r="B113" s="84" t="s">
        <v>3371</v>
      </c>
      <c r="C113" s="84">
        <v>4</v>
      </c>
      <c r="D113" s="118">
        <v>0.0028398034050445813</v>
      </c>
      <c r="E113" s="118">
        <v>2.717670503002262</v>
      </c>
      <c r="F113" s="84" t="s">
        <v>3546</v>
      </c>
      <c r="G113" s="84" t="b">
        <v>1</v>
      </c>
      <c r="H113" s="84" t="b">
        <v>0</v>
      </c>
      <c r="I113" s="84" t="b">
        <v>0</v>
      </c>
      <c r="J113" s="84" t="b">
        <v>0</v>
      </c>
      <c r="K113" s="84" t="b">
        <v>0</v>
      </c>
      <c r="L113" s="84" t="b">
        <v>0</v>
      </c>
    </row>
    <row r="114" spans="1:12" ht="15">
      <c r="A114" s="84" t="s">
        <v>3371</v>
      </c>
      <c r="B114" s="84" t="s">
        <v>3372</v>
      </c>
      <c r="C114" s="84">
        <v>4</v>
      </c>
      <c r="D114" s="118">
        <v>0.0028398034050445813</v>
      </c>
      <c r="E114" s="118">
        <v>2.717670503002262</v>
      </c>
      <c r="F114" s="84" t="s">
        <v>3546</v>
      </c>
      <c r="G114" s="84" t="b">
        <v>0</v>
      </c>
      <c r="H114" s="84" t="b">
        <v>0</v>
      </c>
      <c r="I114" s="84" t="b">
        <v>0</v>
      </c>
      <c r="J114" s="84" t="b">
        <v>0</v>
      </c>
      <c r="K114" s="84" t="b">
        <v>0</v>
      </c>
      <c r="L114" s="84" t="b">
        <v>0</v>
      </c>
    </row>
    <row r="115" spans="1:12" ht="15">
      <c r="A115" s="84" t="s">
        <v>3372</v>
      </c>
      <c r="B115" s="84" t="s">
        <v>300</v>
      </c>
      <c r="C115" s="84">
        <v>4</v>
      </c>
      <c r="D115" s="118">
        <v>0.0028398034050445813</v>
      </c>
      <c r="E115" s="118">
        <v>1.7069466376104891</v>
      </c>
      <c r="F115" s="84" t="s">
        <v>3546</v>
      </c>
      <c r="G115" s="84" t="b">
        <v>0</v>
      </c>
      <c r="H115" s="84" t="b">
        <v>0</v>
      </c>
      <c r="I115" s="84" t="b">
        <v>0</v>
      </c>
      <c r="J115" s="84" t="b">
        <v>0</v>
      </c>
      <c r="K115" s="84" t="b">
        <v>0</v>
      </c>
      <c r="L115" s="84" t="b">
        <v>0</v>
      </c>
    </row>
    <row r="116" spans="1:12" ht="15">
      <c r="A116" s="84" t="s">
        <v>3375</v>
      </c>
      <c r="B116" s="84" t="s">
        <v>3344</v>
      </c>
      <c r="C116" s="84">
        <v>4</v>
      </c>
      <c r="D116" s="118">
        <v>0.0028398034050445813</v>
      </c>
      <c r="E116" s="118">
        <v>2.717670503002262</v>
      </c>
      <c r="F116" s="84" t="s">
        <v>3546</v>
      </c>
      <c r="G116" s="84" t="b">
        <v>0</v>
      </c>
      <c r="H116" s="84" t="b">
        <v>0</v>
      </c>
      <c r="I116" s="84" t="b">
        <v>0</v>
      </c>
      <c r="J116" s="84" t="b">
        <v>0</v>
      </c>
      <c r="K116" s="84" t="b">
        <v>0</v>
      </c>
      <c r="L116" s="84" t="b">
        <v>0</v>
      </c>
    </row>
    <row r="117" spans="1:12" ht="15">
      <c r="A117" s="84" t="s">
        <v>2859</v>
      </c>
      <c r="B117" s="84" t="s">
        <v>3376</v>
      </c>
      <c r="C117" s="84">
        <v>4</v>
      </c>
      <c r="D117" s="118">
        <v>0.0028398034050445813</v>
      </c>
      <c r="E117" s="118">
        <v>2.2783378091719997</v>
      </c>
      <c r="F117" s="84" t="s">
        <v>3546</v>
      </c>
      <c r="G117" s="84" t="b">
        <v>0</v>
      </c>
      <c r="H117" s="84" t="b">
        <v>0</v>
      </c>
      <c r="I117" s="84" t="b">
        <v>0</v>
      </c>
      <c r="J117" s="84" t="b">
        <v>0</v>
      </c>
      <c r="K117" s="84" t="b">
        <v>0</v>
      </c>
      <c r="L117" s="84" t="b">
        <v>0</v>
      </c>
    </row>
    <row r="118" spans="1:12" ht="15">
      <c r="A118" s="84" t="s">
        <v>3376</v>
      </c>
      <c r="B118" s="84" t="s">
        <v>261</v>
      </c>
      <c r="C118" s="84">
        <v>4</v>
      </c>
      <c r="D118" s="118">
        <v>0.0028398034050445813</v>
      </c>
      <c r="E118" s="118">
        <v>2.717670503002262</v>
      </c>
      <c r="F118" s="84" t="s">
        <v>3546</v>
      </c>
      <c r="G118" s="84" t="b">
        <v>0</v>
      </c>
      <c r="H118" s="84" t="b">
        <v>0</v>
      </c>
      <c r="I118" s="84" t="b">
        <v>0</v>
      </c>
      <c r="J118" s="84" t="b">
        <v>0</v>
      </c>
      <c r="K118" s="84" t="b">
        <v>0</v>
      </c>
      <c r="L118" s="84" t="b">
        <v>0</v>
      </c>
    </row>
    <row r="119" spans="1:12" ht="15">
      <c r="A119" s="84" t="s">
        <v>3381</v>
      </c>
      <c r="B119" s="84" t="s">
        <v>3382</v>
      </c>
      <c r="C119" s="84">
        <v>4</v>
      </c>
      <c r="D119" s="118">
        <v>0.0028398034050445813</v>
      </c>
      <c r="E119" s="118">
        <v>2.717670503002262</v>
      </c>
      <c r="F119" s="84" t="s">
        <v>3546</v>
      </c>
      <c r="G119" s="84" t="b">
        <v>0</v>
      </c>
      <c r="H119" s="84" t="b">
        <v>0</v>
      </c>
      <c r="I119" s="84" t="b">
        <v>0</v>
      </c>
      <c r="J119" s="84" t="b">
        <v>0</v>
      </c>
      <c r="K119" s="84" t="b">
        <v>0</v>
      </c>
      <c r="L119" s="84" t="b">
        <v>0</v>
      </c>
    </row>
    <row r="120" spans="1:12" ht="15">
      <c r="A120" s="84" t="s">
        <v>3382</v>
      </c>
      <c r="B120" s="84" t="s">
        <v>3348</v>
      </c>
      <c r="C120" s="84">
        <v>4</v>
      </c>
      <c r="D120" s="118">
        <v>0.0028398034050445813</v>
      </c>
      <c r="E120" s="118">
        <v>2.620760489994206</v>
      </c>
      <c r="F120" s="84" t="s">
        <v>3546</v>
      </c>
      <c r="G120" s="84" t="b">
        <v>0</v>
      </c>
      <c r="H120" s="84" t="b">
        <v>0</v>
      </c>
      <c r="I120" s="84" t="b">
        <v>0</v>
      </c>
      <c r="J120" s="84" t="b">
        <v>0</v>
      </c>
      <c r="K120" s="84" t="b">
        <v>0</v>
      </c>
      <c r="L120" s="84" t="b">
        <v>0</v>
      </c>
    </row>
    <row r="121" spans="1:12" ht="15">
      <c r="A121" s="84" t="s">
        <v>3349</v>
      </c>
      <c r="B121" s="84" t="s">
        <v>3383</v>
      </c>
      <c r="C121" s="84">
        <v>4</v>
      </c>
      <c r="D121" s="118">
        <v>0.0028398034050445813</v>
      </c>
      <c r="E121" s="118">
        <v>2.620760489994206</v>
      </c>
      <c r="F121" s="84" t="s">
        <v>3546</v>
      </c>
      <c r="G121" s="84" t="b">
        <v>0</v>
      </c>
      <c r="H121" s="84" t="b">
        <v>0</v>
      </c>
      <c r="I121" s="84" t="b">
        <v>0</v>
      </c>
      <c r="J121" s="84" t="b">
        <v>0</v>
      </c>
      <c r="K121" s="84" t="b">
        <v>0</v>
      </c>
      <c r="L121" s="84" t="b">
        <v>0</v>
      </c>
    </row>
    <row r="122" spans="1:12" ht="15">
      <c r="A122" s="84" t="s">
        <v>3383</v>
      </c>
      <c r="B122" s="84" t="s">
        <v>397</v>
      </c>
      <c r="C122" s="84">
        <v>4</v>
      </c>
      <c r="D122" s="118">
        <v>0.0028398034050445813</v>
      </c>
      <c r="E122" s="118">
        <v>2.717670503002262</v>
      </c>
      <c r="F122" s="84" t="s">
        <v>3546</v>
      </c>
      <c r="G122" s="84" t="b">
        <v>0</v>
      </c>
      <c r="H122" s="84" t="b">
        <v>0</v>
      </c>
      <c r="I122" s="84" t="b">
        <v>0</v>
      </c>
      <c r="J122" s="84" t="b">
        <v>0</v>
      </c>
      <c r="K122" s="84" t="b">
        <v>0</v>
      </c>
      <c r="L122" s="84" t="b">
        <v>0</v>
      </c>
    </row>
    <row r="123" spans="1:12" ht="15">
      <c r="A123" s="84" t="s">
        <v>397</v>
      </c>
      <c r="B123" s="84" t="s">
        <v>3384</v>
      </c>
      <c r="C123" s="84">
        <v>4</v>
      </c>
      <c r="D123" s="118">
        <v>0.0028398034050445813</v>
      </c>
      <c r="E123" s="118">
        <v>2.717670503002262</v>
      </c>
      <c r="F123" s="84" t="s">
        <v>3546</v>
      </c>
      <c r="G123" s="84" t="b">
        <v>0</v>
      </c>
      <c r="H123" s="84" t="b">
        <v>0</v>
      </c>
      <c r="I123" s="84" t="b">
        <v>0</v>
      </c>
      <c r="J123" s="84" t="b">
        <v>0</v>
      </c>
      <c r="K123" s="84" t="b">
        <v>0</v>
      </c>
      <c r="L123" s="84" t="b">
        <v>0</v>
      </c>
    </row>
    <row r="124" spans="1:12" ht="15">
      <c r="A124" s="84" t="s">
        <v>3384</v>
      </c>
      <c r="B124" s="84" t="s">
        <v>3317</v>
      </c>
      <c r="C124" s="84">
        <v>4</v>
      </c>
      <c r="D124" s="118">
        <v>0.0028398034050445813</v>
      </c>
      <c r="E124" s="118">
        <v>2.4746324543159677</v>
      </c>
      <c r="F124" s="84" t="s">
        <v>3546</v>
      </c>
      <c r="G124" s="84" t="b">
        <v>0</v>
      </c>
      <c r="H124" s="84" t="b">
        <v>0</v>
      </c>
      <c r="I124" s="84" t="b">
        <v>0</v>
      </c>
      <c r="J124" s="84" t="b">
        <v>0</v>
      </c>
      <c r="K124" s="84" t="b">
        <v>0</v>
      </c>
      <c r="L124" s="84" t="b">
        <v>0</v>
      </c>
    </row>
    <row r="125" spans="1:12" ht="15">
      <c r="A125" s="84" t="s">
        <v>3317</v>
      </c>
      <c r="B125" s="84" t="s">
        <v>290</v>
      </c>
      <c r="C125" s="84">
        <v>4</v>
      </c>
      <c r="D125" s="118">
        <v>0.0028398034050445813</v>
      </c>
      <c r="E125" s="118">
        <v>2.3777224413079114</v>
      </c>
      <c r="F125" s="84" t="s">
        <v>3546</v>
      </c>
      <c r="G125" s="84" t="b">
        <v>0</v>
      </c>
      <c r="H125" s="84" t="b">
        <v>0</v>
      </c>
      <c r="I125" s="84" t="b">
        <v>0</v>
      </c>
      <c r="J125" s="84" t="b">
        <v>0</v>
      </c>
      <c r="K125" s="84" t="b">
        <v>0</v>
      </c>
      <c r="L125" s="84" t="b">
        <v>0</v>
      </c>
    </row>
    <row r="126" spans="1:12" ht="15">
      <c r="A126" s="84" t="s">
        <v>290</v>
      </c>
      <c r="B126" s="84" t="s">
        <v>3385</v>
      </c>
      <c r="C126" s="84">
        <v>4</v>
      </c>
      <c r="D126" s="118">
        <v>0.0028398034050445813</v>
      </c>
      <c r="E126" s="118">
        <v>2.5415792439465807</v>
      </c>
      <c r="F126" s="84" t="s">
        <v>3546</v>
      </c>
      <c r="G126" s="84" t="b">
        <v>0</v>
      </c>
      <c r="H126" s="84" t="b">
        <v>0</v>
      </c>
      <c r="I126" s="84" t="b">
        <v>0</v>
      </c>
      <c r="J126" s="84" t="b">
        <v>0</v>
      </c>
      <c r="K126" s="84" t="b">
        <v>0</v>
      </c>
      <c r="L126" s="84" t="b">
        <v>0</v>
      </c>
    </row>
    <row r="127" spans="1:12" ht="15">
      <c r="A127" s="84" t="s">
        <v>3385</v>
      </c>
      <c r="B127" s="84" t="s">
        <v>3386</v>
      </c>
      <c r="C127" s="84">
        <v>4</v>
      </c>
      <c r="D127" s="118">
        <v>0.0028398034050445813</v>
      </c>
      <c r="E127" s="118">
        <v>2.717670503002262</v>
      </c>
      <c r="F127" s="84" t="s">
        <v>3546</v>
      </c>
      <c r="G127" s="84" t="b">
        <v>0</v>
      </c>
      <c r="H127" s="84" t="b">
        <v>0</v>
      </c>
      <c r="I127" s="84" t="b">
        <v>0</v>
      </c>
      <c r="J127" s="84" t="b">
        <v>0</v>
      </c>
      <c r="K127" s="84" t="b">
        <v>0</v>
      </c>
      <c r="L127" s="84" t="b">
        <v>0</v>
      </c>
    </row>
    <row r="128" spans="1:12" ht="15">
      <c r="A128" s="84" t="s">
        <v>3296</v>
      </c>
      <c r="B128" s="84" t="s">
        <v>3304</v>
      </c>
      <c r="C128" s="84">
        <v>4</v>
      </c>
      <c r="D128" s="118">
        <v>0.0028398034050445813</v>
      </c>
      <c r="E128" s="118">
        <v>2.1156105116742996</v>
      </c>
      <c r="F128" s="84" t="s">
        <v>3546</v>
      </c>
      <c r="G128" s="84" t="b">
        <v>0</v>
      </c>
      <c r="H128" s="84" t="b">
        <v>0</v>
      </c>
      <c r="I128" s="84" t="b">
        <v>0</v>
      </c>
      <c r="J128" s="84" t="b">
        <v>1</v>
      </c>
      <c r="K128" s="84" t="b">
        <v>0</v>
      </c>
      <c r="L128" s="84" t="b">
        <v>0</v>
      </c>
    </row>
    <row r="129" spans="1:12" ht="15">
      <c r="A129" s="84" t="s">
        <v>3304</v>
      </c>
      <c r="B129" s="84" t="s">
        <v>3388</v>
      </c>
      <c r="C129" s="84">
        <v>4</v>
      </c>
      <c r="D129" s="118">
        <v>0.0028398034050445813</v>
      </c>
      <c r="E129" s="118">
        <v>2.416640507338281</v>
      </c>
      <c r="F129" s="84" t="s">
        <v>3546</v>
      </c>
      <c r="G129" s="84" t="b">
        <v>1</v>
      </c>
      <c r="H129" s="84" t="b">
        <v>0</v>
      </c>
      <c r="I129" s="84" t="b">
        <v>0</v>
      </c>
      <c r="J129" s="84" t="b">
        <v>0</v>
      </c>
      <c r="K129" s="84" t="b">
        <v>0</v>
      </c>
      <c r="L129" s="84" t="b">
        <v>0</v>
      </c>
    </row>
    <row r="130" spans="1:12" ht="15">
      <c r="A130" s="84" t="s">
        <v>3388</v>
      </c>
      <c r="B130" s="84" t="s">
        <v>2833</v>
      </c>
      <c r="C130" s="84">
        <v>4</v>
      </c>
      <c r="D130" s="118">
        <v>0.0028398034050445813</v>
      </c>
      <c r="E130" s="118">
        <v>1.7069466376104891</v>
      </c>
      <c r="F130" s="84" t="s">
        <v>3546</v>
      </c>
      <c r="G130" s="84" t="b">
        <v>0</v>
      </c>
      <c r="H130" s="84" t="b">
        <v>0</v>
      </c>
      <c r="I130" s="84" t="b">
        <v>0</v>
      </c>
      <c r="J130" s="84" t="b">
        <v>0</v>
      </c>
      <c r="K130" s="84" t="b">
        <v>0</v>
      </c>
      <c r="L130" s="84" t="b">
        <v>0</v>
      </c>
    </row>
    <row r="131" spans="1:12" ht="15">
      <c r="A131" s="84" t="s">
        <v>3287</v>
      </c>
      <c r="B131" s="84" t="s">
        <v>3319</v>
      </c>
      <c r="C131" s="84">
        <v>4</v>
      </c>
      <c r="D131" s="118">
        <v>0.0028398034050445813</v>
      </c>
      <c r="E131" s="118">
        <v>2.1022465501163183</v>
      </c>
      <c r="F131" s="84" t="s">
        <v>3546</v>
      </c>
      <c r="G131" s="84" t="b">
        <v>0</v>
      </c>
      <c r="H131" s="84" t="b">
        <v>0</v>
      </c>
      <c r="I131" s="84" t="b">
        <v>0</v>
      </c>
      <c r="J131" s="84" t="b">
        <v>0</v>
      </c>
      <c r="K131" s="84" t="b">
        <v>0</v>
      </c>
      <c r="L131" s="84" t="b">
        <v>0</v>
      </c>
    </row>
    <row r="132" spans="1:12" ht="15">
      <c r="A132" s="84" t="s">
        <v>3319</v>
      </c>
      <c r="B132" s="84" t="s">
        <v>300</v>
      </c>
      <c r="C132" s="84">
        <v>4</v>
      </c>
      <c r="D132" s="118">
        <v>0.0028398034050445813</v>
      </c>
      <c r="E132" s="118">
        <v>1.5308553785548078</v>
      </c>
      <c r="F132" s="84" t="s">
        <v>3546</v>
      </c>
      <c r="G132" s="84" t="b">
        <v>0</v>
      </c>
      <c r="H132" s="84" t="b">
        <v>0</v>
      </c>
      <c r="I132" s="84" t="b">
        <v>0</v>
      </c>
      <c r="J132" s="84" t="b">
        <v>0</v>
      </c>
      <c r="K132" s="84" t="b">
        <v>0</v>
      </c>
      <c r="L132" s="84" t="b">
        <v>0</v>
      </c>
    </row>
    <row r="133" spans="1:12" ht="15">
      <c r="A133" s="84" t="s">
        <v>3286</v>
      </c>
      <c r="B133" s="84" t="s">
        <v>3389</v>
      </c>
      <c r="C133" s="84">
        <v>4</v>
      </c>
      <c r="D133" s="118">
        <v>0.0028398034050445813</v>
      </c>
      <c r="E133" s="118">
        <v>2.416640507338281</v>
      </c>
      <c r="F133" s="84" t="s">
        <v>3546</v>
      </c>
      <c r="G133" s="84" t="b">
        <v>0</v>
      </c>
      <c r="H133" s="84" t="b">
        <v>0</v>
      </c>
      <c r="I133" s="84" t="b">
        <v>0</v>
      </c>
      <c r="J133" s="84" t="b">
        <v>0</v>
      </c>
      <c r="K133" s="84" t="b">
        <v>0</v>
      </c>
      <c r="L133" s="84" t="b">
        <v>0</v>
      </c>
    </row>
    <row r="134" spans="1:12" ht="15">
      <c r="A134" s="84" t="s">
        <v>3389</v>
      </c>
      <c r="B134" s="84" t="s">
        <v>2840</v>
      </c>
      <c r="C134" s="84">
        <v>4</v>
      </c>
      <c r="D134" s="118">
        <v>0.0028398034050445813</v>
      </c>
      <c r="E134" s="118">
        <v>2.2057871420233877</v>
      </c>
      <c r="F134" s="84" t="s">
        <v>3546</v>
      </c>
      <c r="G134" s="84" t="b">
        <v>0</v>
      </c>
      <c r="H134" s="84" t="b">
        <v>0</v>
      </c>
      <c r="I134" s="84" t="b">
        <v>0</v>
      </c>
      <c r="J134" s="84" t="b">
        <v>0</v>
      </c>
      <c r="K134" s="84" t="b">
        <v>0</v>
      </c>
      <c r="L134" s="84" t="b">
        <v>0</v>
      </c>
    </row>
    <row r="135" spans="1:12" ht="15">
      <c r="A135" s="84" t="s">
        <v>2840</v>
      </c>
      <c r="B135" s="84" t="s">
        <v>3339</v>
      </c>
      <c r="C135" s="84">
        <v>4</v>
      </c>
      <c r="D135" s="118">
        <v>0.0028398034050445813</v>
      </c>
      <c r="E135" s="118">
        <v>2.2228204813221684</v>
      </c>
      <c r="F135" s="84" t="s">
        <v>3546</v>
      </c>
      <c r="G135" s="84" t="b">
        <v>0</v>
      </c>
      <c r="H135" s="84" t="b">
        <v>0</v>
      </c>
      <c r="I135" s="84" t="b">
        <v>0</v>
      </c>
      <c r="J135" s="84" t="b">
        <v>0</v>
      </c>
      <c r="K135" s="84" t="b">
        <v>0</v>
      </c>
      <c r="L135" s="84" t="b">
        <v>0</v>
      </c>
    </row>
    <row r="136" spans="1:12" ht="15">
      <c r="A136" s="84" t="s">
        <v>3318</v>
      </c>
      <c r="B136" s="84" t="s">
        <v>3305</v>
      </c>
      <c r="C136" s="84">
        <v>3</v>
      </c>
      <c r="D136" s="118">
        <v>0.0025321198085682664</v>
      </c>
      <c r="E136" s="118">
        <v>2.2405492482826</v>
      </c>
      <c r="F136" s="84" t="s">
        <v>3546</v>
      </c>
      <c r="G136" s="84" t="b">
        <v>0</v>
      </c>
      <c r="H136" s="84" t="b">
        <v>0</v>
      </c>
      <c r="I136" s="84" t="b">
        <v>0</v>
      </c>
      <c r="J136" s="84" t="b">
        <v>1</v>
      </c>
      <c r="K136" s="84" t="b">
        <v>0</v>
      </c>
      <c r="L136" s="84" t="b">
        <v>0</v>
      </c>
    </row>
    <row r="137" spans="1:12" ht="15">
      <c r="A137" s="84" t="s">
        <v>3395</v>
      </c>
      <c r="B137" s="84" t="s">
        <v>3353</v>
      </c>
      <c r="C137" s="84">
        <v>3</v>
      </c>
      <c r="D137" s="118">
        <v>0.0022968085492510977</v>
      </c>
      <c r="E137" s="118">
        <v>2.717670503002262</v>
      </c>
      <c r="F137" s="84" t="s">
        <v>3546</v>
      </c>
      <c r="G137" s="84" t="b">
        <v>0</v>
      </c>
      <c r="H137" s="84" t="b">
        <v>0</v>
      </c>
      <c r="I137" s="84" t="b">
        <v>0</v>
      </c>
      <c r="J137" s="84" t="b">
        <v>0</v>
      </c>
      <c r="K137" s="84" t="b">
        <v>0</v>
      </c>
      <c r="L137" s="84" t="b">
        <v>0</v>
      </c>
    </row>
    <row r="138" spans="1:12" ht="15">
      <c r="A138" s="84" t="s">
        <v>3354</v>
      </c>
      <c r="B138" s="84" t="s">
        <v>2846</v>
      </c>
      <c r="C138" s="84">
        <v>3</v>
      </c>
      <c r="D138" s="118">
        <v>0.0022968085492510977</v>
      </c>
      <c r="E138" s="118">
        <v>1.9643428363436506</v>
      </c>
      <c r="F138" s="84" t="s">
        <v>3546</v>
      </c>
      <c r="G138" s="84" t="b">
        <v>0</v>
      </c>
      <c r="H138" s="84" t="b">
        <v>0</v>
      </c>
      <c r="I138" s="84" t="b">
        <v>0</v>
      </c>
      <c r="J138" s="84" t="b">
        <v>0</v>
      </c>
      <c r="K138" s="84" t="b">
        <v>0</v>
      </c>
      <c r="L138" s="84" t="b">
        <v>0</v>
      </c>
    </row>
    <row r="139" spans="1:12" ht="15">
      <c r="A139" s="84" t="s">
        <v>2846</v>
      </c>
      <c r="B139" s="84" t="s">
        <v>3355</v>
      </c>
      <c r="C139" s="84">
        <v>3</v>
      </c>
      <c r="D139" s="118">
        <v>0.0022968085492510977</v>
      </c>
      <c r="E139" s="118">
        <v>1.990671775066</v>
      </c>
      <c r="F139" s="84" t="s">
        <v>3546</v>
      </c>
      <c r="G139" s="84" t="b">
        <v>0</v>
      </c>
      <c r="H139" s="84" t="b">
        <v>0</v>
      </c>
      <c r="I139" s="84" t="b">
        <v>0</v>
      </c>
      <c r="J139" s="84" t="b">
        <v>0</v>
      </c>
      <c r="K139" s="84" t="b">
        <v>0</v>
      </c>
      <c r="L139" s="84" t="b">
        <v>0</v>
      </c>
    </row>
    <row r="140" spans="1:12" ht="15">
      <c r="A140" s="84" t="s">
        <v>3355</v>
      </c>
      <c r="B140" s="84" t="s">
        <v>298</v>
      </c>
      <c r="C140" s="84">
        <v>3</v>
      </c>
      <c r="D140" s="118">
        <v>0.0022968085492510977</v>
      </c>
      <c r="E140" s="118">
        <v>2.0187004986662433</v>
      </c>
      <c r="F140" s="84" t="s">
        <v>3546</v>
      </c>
      <c r="G140" s="84" t="b">
        <v>0</v>
      </c>
      <c r="H140" s="84" t="b">
        <v>0</v>
      </c>
      <c r="I140" s="84" t="b">
        <v>0</v>
      </c>
      <c r="J140" s="84" t="b">
        <v>0</v>
      </c>
      <c r="K140" s="84" t="b">
        <v>0</v>
      </c>
      <c r="L140" s="84" t="b">
        <v>0</v>
      </c>
    </row>
    <row r="141" spans="1:12" ht="15">
      <c r="A141" s="84" t="s">
        <v>298</v>
      </c>
      <c r="B141" s="84" t="s">
        <v>3396</v>
      </c>
      <c r="C141" s="84">
        <v>3</v>
      </c>
      <c r="D141" s="118">
        <v>0.0022968085492510977</v>
      </c>
      <c r="E141" s="118">
        <v>2.1156105116742996</v>
      </c>
      <c r="F141" s="84" t="s">
        <v>3546</v>
      </c>
      <c r="G141" s="84" t="b">
        <v>0</v>
      </c>
      <c r="H141" s="84" t="b">
        <v>0</v>
      </c>
      <c r="I141" s="84" t="b">
        <v>0</v>
      </c>
      <c r="J141" s="84" t="b">
        <v>1</v>
      </c>
      <c r="K141" s="84" t="b">
        <v>0</v>
      </c>
      <c r="L141" s="84" t="b">
        <v>0</v>
      </c>
    </row>
    <row r="142" spans="1:12" ht="15">
      <c r="A142" s="84" t="s">
        <v>3396</v>
      </c>
      <c r="B142" s="84" t="s">
        <v>418</v>
      </c>
      <c r="C142" s="84">
        <v>3</v>
      </c>
      <c r="D142" s="118">
        <v>0.0022968085492510977</v>
      </c>
      <c r="E142" s="118">
        <v>2.842609239610562</v>
      </c>
      <c r="F142" s="84" t="s">
        <v>3546</v>
      </c>
      <c r="G142" s="84" t="b">
        <v>1</v>
      </c>
      <c r="H142" s="84" t="b">
        <v>0</v>
      </c>
      <c r="I142" s="84" t="b">
        <v>0</v>
      </c>
      <c r="J142" s="84" t="b">
        <v>0</v>
      </c>
      <c r="K142" s="84" t="b">
        <v>0</v>
      </c>
      <c r="L142" s="84" t="b">
        <v>0</v>
      </c>
    </row>
    <row r="143" spans="1:12" ht="15">
      <c r="A143" s="84" t="s">
        <v>418</v>
      </c>
      <c r="B143" s="84" t="s">
        <v>3397</v>
      </c>
      <c r="C143" s="84">
        <v>3</v>
      </c>
      <c r="D143" s="118">
        <v>0.0022968085492510977</v>
      </c>
      <c r="E143" s="118">
        <v>2.842609239610562</v>
      </c>
      <c r="F143" s="84" t="s">
        <v>3546</v>
      </c>
      <c r="G143" s="84" t="b">
        <v>0</v>
      </c>
      <c r="H143" s="84" t="b">
        <v>0</v>
      </c>
      <c r="I143" s="84" t="b">
        <v>0</v>
      </c>
      <c r="J143" s="84" t="b">
        <v>0</v>
      </c>
      <c r="K143" s="84" t="b">
        <v>0</v>
      </c>
      <c r="L143" s="84" t="b">
        <v>0</v>
      </c>
    </row>
    <row r="144" spans="1:12" ht="15">
      <c r="A144" s="84" t="s">
        <v>300</v>
      </c>
      <c r="B144" s="84" t="s">
        <v>2833</v>
      </c>
      <c r="C144" s="84">
        <v>3</v>
      </c>
      <c r="D144" s="118">
        <v>0.0022968085492510977</v>
      </c>
      <c r="E144" s="118">
        <v>0.5028266549545642</v>
      </c>
      <c r="F144" s="84" t="s">
        <v>3546</v>
      </c>
      <c r="G144" s="84" t="b">
        <v>0</v>
      </c>
      <c r="H144" s="84" t="b">
        <v>0</v>
      </c>
      <c r="I144" s="84" t="b">
        <v>0</v>
      </c>
      <c r="J144" s="84" t="b">
        <v>0</v>
      </c>
      <c r="K144" s="84" t="b">
        <v>0</v>
      </c>
      <c r="L144" s="84" t="b">
        <v>0</v>
      </c>
    </row>
    <row r="145" spans="1:12" ht="15">
      <c r="A145" s="84" t="s">
        <v>417</v>
      </c>
      <c r="B145" s="84" t="s">
        <v>416</v>
      </c>
      <c r="C145" s="84">
        <v>3</v>
      </c>
      <c r="D145" s="118">
        <v>0.0022968085492510977</v>
      </c>
      <c r="E145" s="118">
        <v>2.842609239610562</v>
      </c>
      <c r="F145" s="84" t="s">
        <v>3546</v>
      </c>
      <c r="G145" s="84" t="b">
        <v>0</v>
      </c>
      <c r="H145" s="84" t="b">
        <v>0</v>
      </c>
      <c r="I145" s="84" t="b">
        <v>0</v>
      </c>
      <c r="J145" s="84" t="b">
        <v>0</v>
      </c>
      <c r="K145" s="84" t="b">
        <v>0</v>
      </c>
      <c r="L145" s="84" t="b">
        <v>0</v>
      </c>
    </row>
    <row r="146" spans="1:12" ht="15">
      <c r="A146" s="84" t="s">
        <v>416</v>
      </c>
      <c r="B146" s="84" t="s">
        <v>294</v>
      </c>
      <c r="C146" s="84">
        <v>3</v>
      </c>
      <c r="D146" s="118">
        <v>0.0022968085492510977</v>
      </c>
      <c r="E146" s="118">
        <v>2.842609239610562</v>
      </c>
      <c r="F146" s="84" t="s">
        <v>3546</v>
      </c>
      <c r="G146" s="84" t="b">
        <v>0</v>
      </c>
      <c r="H146" s="84" t="b">
        <v>0</v>
      </c>
      <c r="I146" s="84" t="b">
        <v>0</v>
      </c>
      <c r="J146" s="84" t="b">
        <v>0</v>
      </c>
      <c r="K146" s="84" t="b">
        <v>0</v>
      </c>
      <c r="L146" s="84" t="b">
        <v>0</v>
      </c>
    </row>
    <row r="147" spans="1:12" ht="15">
      <c r="A147" s="84" t="s">
        <v>294</v>
      </c>
      <c r="B147" s="84" t="s">
        <v>415</v>
      </c>
      <c r="C147" s="84">
        <v>3</v>
      </c>
      <c r="D147" s="118">
        <v>0.0022968085492510977</v>
      </c>
      <c r="E147" s="118">
        <v>2.842609239610562</v>
      </c>
      <c r="F147" s="84" t="s">
        <v>3546</v>
      </c>
      <c r="G147" s="84" t="b">
        <v>0</v>
      </c>
      <c r="H147" s="84" t="b">
        <v>0</v>
      </c>
      <c r="I147" s="84" t="b">
        <v>0</v>
      </c>
      <c r="J147" s="84" t="b">
        <v>0</v>
      </c>
      <c r="K147" s="84" t="b">
        <v>0</v>
      </c>
      <c r="L147" s="84" t="b">
        <v>0</v>
      </c>
    </row>
    <row r="148" spans="1:12" ht="15">
      <c r="A148" s="84" t="s">
        <v>415</v>
      </c>
      <c r="B148" s="84" t="s">
        <v>414</v>
      </c>
      <c r="C148" s="84">
        <v>3</v>
      </c>
      <c r="D148" s="118">
        <v>0.0022968085492510977</v>
      </c>
      <c r="E148" s="118">
        <v>2.842609239610562</v>
      </c>
      <c r="F148" s="84" t="s">
        <v>3546</v>
      </c>
      <c r="G148" s="84" t="b">
        <v>0</v>
      </c>
      <c r="H148" s="84" t="b">
        <v>0</v>
      </c>
      <c r="I148" s="84" t="b">
        <v>0</v>
      </c>
      <c r="J148" s="84" t="b">
        <v>0</v>
      </c>
      <c r="K148" s="84" t="b">
        <v>0</v>
      </c>
      <c r="L148" s="84" t="b">
        <v>0</v>
      </c>
    </row>
    <row r="149" spans="1:12" ht="15">
      <c r="A149" s="84" t="s">
        <v>414</v>
      </c>
      <c r="B149" s="84" t="s">
        <v>413</v>
      </c>
      <c r="C149" s="84">
        <v>3</v>
      </c>
      <c r="D149" s="118">
        <v>0.0022968085492510977</v>
      </c>
      <c r="E149" s="118">
        <v>2.842609239610562</v>
      </c>
      <c r="F149" s="84" t="s">
        <v>3546</v>
      </c>
      <c r="G149" s="84" t="b">
        <v>0</v>
      </c>
      <c r="H149" s="84" t="b">
        <v>0</v>
      </c>
      <c r="I149" s="84" t="b">
        <v>0</v>
      </c>
      <c r="J149" s="84" t="b">
        <v>0</v>
      </c>
      <c r="K149" s="84" t="b">
        <v>0</v>
      </c>
      <c r="L149" s="84" t="b">
        <v>0</v>
      </c>
    </row>
    <row r="150" spans="1:12" ht="15">
      <c r="A150" s="84" t="s">
        <v>293</v>
      </c>
      <c r="B150" s="84" t="s">
        <v>3359</v>
      </c>
      <c r="C150" s="84">
        <v>3</v>
      </c>
      <c r="D150" s="118">
        <v>0.0022968085492510977</v>
      </c>
      <c r="E150" s="118">
        <v>2.717670503002262</v>
      </c>
      <c r="F150" s="84" t="s">
        <v>3546</v>
      </c>
      <c r="G150" s="84" t="b">
        <v>0</v>
      </c>
      <c r="H150" s="84" t="b">
        <v>0</v>
      </c>
      <c r="I150" s="84" t="b">
        <v>0</v>
      </c>
      <c r="J150" s="84" t="b">
        <v>1</v>
      </c>
      <c r="K150" s="84" t="b">
        <v>0</v>
      </c>
      <c r="L150" s="84" t="b">
        <v>0</v>
      </c>
    </row>
    <row r="151" spans="1:12" ht="15">
      <c r="A151" s="84" t="s">
        <v>2856</v>
      </c>
      <c r="B151" s="84" t="s">
        <v>3399</v>
      </c>
      <c r="C151" s="84">
        <v>3</v>
      </c>
      <c r="D151" s="118">
        <v>0.0022968085492510977</v>
      </c>
      <c r="E151" s="118">
        <v>2.5415792439465807</v>
      </c>
      <c r="F151" s="84" t="s">
        <v>3546</v>
      </c>
      <c r="G151" s="84" t="b">
        <v>0</v>
      </c>
      <c r="H151" s="84" t="b">
        <v>0</v>
      </c>
      <c r="I151" s="84" t="b">
        <v>0</v>
      </c>
      <c r="J151" s="84" t="b">
        <v>0</v>
      </c>
      <c r="K151" s="84" t="b">
        <v>0</v>
      </c>
      <c r="L151" s="84" t="b">
        <v>0</v>
      </c>
    </row>
    <row r="152" spans="1:12" ht="15">
      <c r="A152" s="84" t="s">
        <v>291</v>
      </c>
      <c r="B152" s="84" t="s">
        <v>3334</v>
      </c>
      <c r="C152" s="84">
        <v>3</v>
      </c>
      <c r="D152" s="118">
        <v>0.0022968085492510977</v>
      </c>
      <c r="E152" s="118">
        <v>2.2527837046996115</v>
      </c>
      <c r="F152" s="84" t="s">
        <v>3546</v>
      </c>
      <c r="G152" s="84" t="b">
        <v>0</v>
      </c>
      <c r="H152" s="84" t="b">
        <v>0</v>
      </c>
      <c r="I152" s="84" t="b">
        <v>0</v>
      </c>
      <c r="J152" s="84" t="b">
        <v>0</v>
      </c>
      <c r="K152" s="84" t="b">
        <v>0</v>
      </c>
      <c r="L152" s="84" t="b">
        <v>0</v>
      </c>
    </row>
    <row r="153" spans="1:12" ht="15">
      <c r="A153" s="84" t="s">
        <v>3364</v>
      </c>
      <c r="B153" s="84" t="s">
        <v>3400</v>
      </c>
      <c r="C153" s="84">
        <v>3</v>
      </c>
      <c r="D153" s="118">
        <v>0.0022968085492510977</v>
      </c>
      <c r="E153" s="118">
        <v>2.717670503002262</v>
      </c>
      <c r="F153" s="84" t="s">
        <v>3546</v>
      </c>
      <c r="G153" s="84" t="b">
        <v>0</v>
      </c>
      <c r="H153" s="84" t="b">
        <v>0</v>
      </c>
      <c r="I153" s="84" t="b">
        <v>0</v>
      </c>
      <c r="J153" s="84" t="b">
        <v>0</v>
      </c>
      <c r="K153" s="84" t="b">
        <v>0</v>
      </c>
      <c r="L153" s="84" t="b">
        <v>0</v>
      </c>
    </row>
    <row r="154" spans="1:12" ht="15">
      <c r="A154" s="84" t="s">
        <v>291</v>
      </c>
      <c r="B154" s="84" t="s">
        <v>412</v>
      </c>
      <c r="C154" s="84">
        <v>3</v>
      </c>
      <c r="D154" s="118">
        <v>0.0022968085492510977</v>
      </c>
      <c r="E154" s="118">
        <v>2.2527837046996115</v>
      </c>
      <c r="F154" s="84" t="s">
        <v>3546</v>
      </c>
      <c r="G154" s="84" t="b">
        <v>0</v>
      </c>
      <c r="H154" s="84" t="b">
        <v>0</v>
      </c>
      <c r="I154" s="84" t="b">
        <v>0</v>
      </c>
      <c r="J154" s="84" t="b">
        <v>0</v>
      </c>
      <c r="K154" s="84" t="b">
        <v>0</v>
      </c>
      <c r="L154" s="84" t="b">
        <v>0</v>
      </c>
    </row>
    <row r="155" spans="1:12" ht="15">
      <c r="A155" s="84" t="s">
        <v>3402</v>
      </c>
      <c r="B155" s="84" t="s">
        <v>3403</v>
      </c>
      <c r="C155" s="84">
        <v>3</v>
      </c>
      <c r="D155" s="118">
        <v>0.0022968085492510977</v>
      </c>
      <c r="E155" s="118">
        <v>2.842609239610562</v>
      </c>
      <c r="F155" s="84" t="s">
        <v>3546</v>
      </c>
      <c r="G155" s="84" t="b">
        <v>0</v>
      </c>
      <c r="H155" s="84" t="b">
        <v>0</v>
      </c>
      <c r="I155" s="84" t="b">
        <v>0</v>
      </c>
      <c r="J155" s="84" t="b">
        <v>0</v>
      </c>
      <c r="K155" s="84" t="b">
        <v>0</v>
      </c>
      <c r="L155" s="84" t="b">
        <v>0</v>
      </c>
    </row>
    <row r="156" spans="1:12" ht="15">
      <c r="A156" s="84" t="s">
        <v>3403</v>
      </c>
      <c r="B156" s="84" t="s">
        <v>2842</v>
      </c>
      <c r="C156" s="84">
        <v>3</v>
      </c>
      <c r="D156" s="118">
        <v>0.0022968085492510977</v>
      </c>
      <c r="E156" s="118">
        <v>2.0644579892269186</v>
      </c>
      <c r="F156" s="84" t="s">
        <v>3546</v>
      </c>
      <c r="G156" s="84" t="b">
        <v>0</v>
      </c>
      <c r="H156" s="84" t="b">
        <v>0</v>
      </c>
      <c r="I156" s="84" t="b">
        <v>0</v>
      </c>
      <c r="J156" s="84" t="b">
        <v>0</v>
      </c>
      <c r="K156" s="84" t="b">
        <v>0</v>
      </c>
      <c r="L156" s="84" t="b">
        <v>0</v>
      </c>
    </row>
    <row r="157" spans="1:12" ht="15">
      <c r="A157" s="84" t="s">
        <v>2882</v>
      </c>
      <c r="B157" s="84" t="s">
        <v>2883</v>
      </c>
      <c r="C157" s="84">
        <v>3</v>
      </c>
      <c r="D157" s="118">
        <v>0.0022968085492510977</v>
      </c>
      <c r="E157" s="118">
        <v>2.717670503002262</v>
      </c>
      <c r="F157" s="84" t="s">
        <v>3546</v>
      </c>
      <c r="G157" s="84" t="b">
        <v>0</v>
      </c>
      <c r="H157" s="84" t="b">
        <v>0</v>
      </c>
      <c r="I157" s="84" t="b">
        <v>0</v>
      </c>
      <c r="J157" s="84" t="b">
        <v>0</v>
      </c>
      <c r="K157" s="84" t="b">
        <v>0</v>
      </c>
      <c r="L157" s="84" t="b">
        <v>0</v>
      </c>
    </row>
    <row r="158" spans="1:12" ht="15">
      <c r="A158" s="84" t="s">
        <v>2883</v>
      </c>
      <c r="B158" s="84" t="s">
        <v>2884</v>
      </c>
      <c r="C158" s="84">
        <v>3</v>
      </c>
      <c r="D158" s="118">
        <v>0.0022968085492510977</v>
      </c>
      <c r="E158" s="118">
        <v>2.717670503002262</v>
      </c>
      <c r="F158" s="84" t="s">
        <v>3546</v>
      </c>
      <c r="G158" s="84" t="b">
        <v>0</v>
      </c>
      <c r="H158" s="84" t="b">
        <v>0</v>
      </c>
      <c r="I158" s="84" t="b">
        <v>0</v>
      </c>
      <c r="J158" s="84" t="b">
        <v>0</v>
      </c>
      <c r="K158" s="84" t="b">
        <v>0</v>
      </c>
      <c r="L158" s="84" t="b">
        <v>0</v>
      </c>
    </row>
    <row r="159" spans="1:12" ht="15">
      <c r="A159" s="84" t="s">
        <v>2884</v>
      </c>
      <c r="B159" s="84" t="s">
        <v>2885</v>
      </c>
      <c r="C159" s="84">
        <v>3</v>
      </c>
      <c r="D159" s="118">
        <v>0.0022968085492510977</v>
      </c>
      <c r="E159" s="118">
        <v>2.842609239610562</v>
      </c>
      <c r="F159" s="84" t="s">
        <v>3546</v>
      </c>
      <c r="G159" s="84" t="b">
        <v>0</v>
      </c>
      <c r="H159" s="84" t="b">
        <v>0</v>
      </c>
      <c r="I159" s="84" t="b">
        <v>0</v>
      </c>
      <c r="J159" s="84" t="b">
        <v>0</v>
      </c>
      <c r="K159" s="84" t="b">
        <v>1</v>
      </c>
      <c r="L159" s="84" t="b">
        <v>0</v>
      </c>
    </row>
    <row r="160" spans="1:12" ht="15">
      <c r="A160" s="84" t="s">
        <v>2885</v>
      </c>
      <c r="B160" s="84" t="s">
        <v>2886</v>
      </c>
      <c r="C160" s="84">
        <v>3</v>
      </c>
      <c r="D160" s="118">
        <v>0.0022968085492510977</v>
      </c>
      <c r="E160" s="118">
        <v>2.842609239610562</v>
      </c>
      <c r="F160" s="84" t="s">
        <v>3546</v>
      </c>
      <c r="G160" s="84" t="b">
        <v>0</v>
      </c>
      <c r="H160" s="84" t="b">
        <v>1</v>
      </c>
      <c r="I160" s="84" t="b">
        <v>0</v>
      </c>
      <c r="J160" s="84" t="b">
        <v>1</v>
      </c>
      <c r="K160" s="84" t="b">
        <v>0</v>
      </c>
      <c r="L160" s="84" t="b">
        <v>0</v>
      </c>
    </row>
    <row r="161" spans="1:12" ht="15">
      <c r="A161" s="84" t="s">
        <v>2886</v>
      </c>
      <c r="B161" s="84" t="s">
        <v>2887</v>
      </c>
      <c r="C161" s="84">
        <v>3</v>
      </c>
      <c r="D161" s="118">
        <v>0.0022968085492510977</v>
      </c>
      <c r="E161" s="118">
        <v>2.842609239610562</v>
      </c>
      <c r="F161" s="84" t="s">
        <v>3546</v>
      </c>
      <c r="G161" s="84" t="b">
        <v>1</v>
      </c>
      <c r="H161" s="84" t="b">
        <v>0</v>
      </c>
      <c r="I161" s="84" t="b">
        <v>0</v>
      </c>
      <c r="J161" s="84" t="b">
        <v>1</v>
      </c>
      <c r="K161" s="84" t="b">
        <v>0</v>
      </c>
      <c r="L161" s="84" t="b">
        <v>0</v>
      </c>
    </row>
    <row r="162" spans="1:12" ht="15">
      <c r="A162" s="84" t="s">
        <v>2887</v>
      </c>
      <c r="B162" s="84" t="s">
        <v>2888</v>
      </c>
      <c r="C162" s="84">
        <v>3</v>
      </c>
      <c r="D162" s="118">
        <v>0.0022968085492510977</v>
      </c>
      <c r="E162" s="118">
        <v>2.842609239610562</v>
      </c>
      <c r="F162" s="84" t="s">
        <v>3546</v>
      </c>
      <c r="G162" s="84" t="b">
        <v>1</v>
      </c>
      <c r="H162" s="84" t="b">
        <v>0</v>
      </c>
      <c r="I162" s="84" t="b">
        <v>0</v>
      </c>
      <c r="J162" s="84" t="b">
        <v>0</v>
      </c>
      <c r="K162" s="84" t="b">
        <v>0</v>
      </c>
      <c r="L162" s="84" t="b">
        <v>0</v>
      </c>
    </row>
    <row r="163" spans="1:12" ht="15">
      <c r="A163" s="84" t="s">
        <v>2888</v>
      </c>
      <c r="B163" s="84" t="s">
        <v>2821</v>
      </c>
      <c r="C163" s="84">
        <v>3</v>
      </c>
      <c r="D163" s="118">
        <v>0.0022968085492510977</v>
      </c>
      <c r="E163" s="118">
        <v>2.842609239610562</v>
      </c>
      <c r="F163" s="84" t="s">
        <v>3546</v>
      </c>
      <c r="G163" s="84" t="b">
        <v>0</v>
      </c>
      <c r="H163" s="84" t="b">
        <v>0</v>
      </c>
      <c r="I163" s="84" t="b">
        <v>0</v>
      </c>
      <c r="J163" s="84" t="b">
        <v>0</v>
      </c>
      <c r="K163" s="84" t="b">
        <v>0</v>
      </c>
      <c r="L163" s="84" t="b">
        <v>0</v>
      </c>
    </row>
    <row r="164" spans="1:12" ht="15">
      <c r="A164" s="84" t="s">
        <v>2821</v>
      </c>
      <c r="B164" s="84" t="s">
        <v>2889</v>
      </c>
      <c r="C164" s="84">
        <v>3</v>
      </c>
      <c r="D164" s="118">
        <v>0.0022968085492510977</v>
      </c>
      <c r="E164" s="118">
        <v>2.842609239610562</v>
      </c>
      <c r="F164" s="84" t="s">
        <v>3546</v>
      </c>
      <c r="G164" s="84" t="b">
        <v>0</v>
      </c>
      <c r="H164" s="84" t="b">
        <v>0</v>
      </c>
      <c r="I164" s="84" t="b">
        <v>0</v>
      </c>
      <c r="J164" s="84" t="b">
        <v>1</v>
      </c>
      <c r="K164" s="84" t="b">
        <v>0</v>
      </c>
      <c r="L164" s="84" t="b">
        <v>0</v>
      </c>
    </row>
    <row r="165" spans="1:12" ht="15">
      <c r="A165" s="84" t="s">
        <v>2889</v>
      </c>
      <c r="B165" s="84" t="s">
        <v>2890</v>
      </c>
      <c r="C165" s="84">
        <v>3</v>
      </c>
      <c r="D165" s="118">
        <v>0.0022968085492510977</v>
      </c>
      <c r="E165" s="118">
        <v>2.717670503002262</v>
      </c>
      <c r="F165" s="84" t="s">
        <v>3546</v>
      </c>
      <c r="G165" s="84" t="b">
        <v>1</v>
      </c>
      <c r="H165" s="84" t="b">
        <v>0</v>
      </c>
      <c r="I165" s="84" t="b">
        <v>0</v>
      </c>
      <c r="J165" s="84" t="b">
        <v>0</v>
      </c>
      <c r="K165" s="84" t="b">
        <v>0</v>
      </c>
      <c r="L165" s="84" t="b">
        <v>0</v>
      </c>
    </row>
    <row r="166" spans="1:12" ht="15">
      <c r="A166" s="84" t="s">
        <v>2838</v>
      </c>
      <c r="B166" s="84" t="s">
        <v>3407</v>
      </c>
      <c r="C166" s="84">
        <v>3</v>
      </c>
      <c r="D166" s="118">
        <v>0.0022968085492510977</v>
      </c>
      <c r="E166" s="118">
        <v>2.1736024586519864</v>
      </c>
      <c r="F166" s="84" t="s">
        <v>3546</v>
      </c>
      <c r="G166" s="84" t="b">
        <v>0</v>
      </c>
      <c r="H166" s="84" t="b">
        <v>0</v>
      </c>
      <c r="I166" s="84" t="b">
        <v>0</v>
      </c>
      <c r="J166" s="84" t="b">
        <v>0</v>
      </c>
      <c r="K166" s="84" t="b">
        <v>0</v>
      </c>
      <c r="L166" s="84" t="b">
        <v>0</v>
      </c>
    </row>
    <row r="167" spans="1:12" ht="15">
      <c r="A167" s="84" t="s">
        <v>3407</v>
      </c>
      <c r="B167" s="84" t="s">
        <v>399</v>
      </c>
      <c r="C167" s="84">
        <v>3</v>
      </c>
      <c r="D167" s="118">
        <v>0.0022968085492510977</v>
      </c>
      <c r="E167" s="118">
        <v>2.717670503002262</v>
      </c>
      <c r="F167" s="84" t="s">
        <v>3546</v>
      </c>
      <c r="G167" s="84" t="b">
        <v>0</v>
      </c>
      <c r="H167" s="84" t="b">
        <v>0</v>
      </c>
      <c r="I167" s="84" t="b">
        <v>0</v>
      </c>
      <c r="J167" s="84" t="b">
        <v>0</v>
      </c>
      <c r="K167" s="84" t="b">
        <v>0</v>
      </c>
      <c r="L167" s="84" t="b">
        <v>0</v>
      </c>
    </row>
    <row r="168" spans="1:12" ht="15">
      <c r="A168" s="84" t="s">
        <v>399</v>
      </c>
      <c r="B168" s="84" t="s">
        <v>3351</v>
      </c>
      <c r="C168" s="84">
        <v>3</v>
      </c>
      <c r="D168" s="118">
        <v>0.0022968085492510977</v>
      </c>
      <c r="E168" s="118">
        <v>2.592731766393962</v>
      </c>
      <c r="F168" s="84" t="s">
        <v>3546</v>
      </c>
      <c r="G168" s="84" t="b">
        <v>0</v>
      </c>
      <c r="H168" s="84" t="b">
        <v>0</v>
      </c>
      <c r="I168" s="84" t="b">
        <v>0</v>
      </c>
      <c r="J168" s="84" t="b">
        <v>0</v>
      </c>
      <c r="K168" s="84" t="b">
        <v>0</v>
      </c>
      <c r="L168" s="84" t="b">
        <v>0</v>
      </c>
    </row>
    <row r="169" spans="1:12" ht="15">
      <c r="A169" s="84" t="s">
        <v>3351</v>
      </c>
      <c r="B169" s="84" t="s">
        <v>3343</v>
      </c>
      <c r="C169" s="84">
        <v>3</v>
      </c>
      <c r="D169" s="118">
        <v>0.0022968085492510977</v>
      </c>
      <c r="E169" s="118">
        <v>2.620760489994206</v>
      </c>
      <c r="F169" s="84" t="s">
        <v>3546</v>
      </c>
      <c r="G169" s="84" t="b">
        <v>0</v>
      </c>
      <c r="H169" s="84" t="b">
        <v>0</v>
      </c>
      <c r="I169" s="84" t="b">
        <v>0</v>
      </c>
      <c r="J169" s="84" t="b">
        <v>0</v>
      </c>
      <c r="K169" s="84" t="b">
        <v>0</v>
      </c>
      <c r="L169" s="84" t="b">
        <v>0</v>
      </c>
    </row>
    <row r="170" spans="1:12" ht="15">
      <c r="A170" s="84" t="s">
        <v>3343</v>
      </c>
      <c r="B170" s="84" t="s">
        <v>3408</v>
      </c>
      <c r="C170" s="84">
        <v>3</v>
      </c>
      <c r="D170" s="118">
        <v>0.0022968085492510977</v>
      </c>
      <c r="E170" s="118">
        <v>2.620760489994206</v>
      </c>
      <c r="F170" s="84" t="s">
        <v>3546</v>
      </c>
      <c r="G170" s="84" t="b">
        <v>0</v>
      </c>
      <c r="H170" s="84" t="b">
        <v>0</v>
      </c>
      <c r="I170" s="84" t="b">
        <v>0</v>
      </c>
      <c r="J170" s="84" t="b">
        <v>0</v>
      </c>
      <c r="K170" s="84" t="b">
        <v>0</v>
      </c>
      <c r="L170" s="84" t="b">
        <v>0</v>
      </c>
    </row>
    <row r="171" spans="1:12" ht="15">
      <c r="A171" s="84" t="s">
        <v>3408</v>
      </c>
      <c r="B171" s="84" t="s">
        <v>307</v>
      </c>
      <c r="C171" s="84">
        <v>3</v>
      </c>
      <c r="D171" s="118">
        <v>0.0022968085492510977</v>
      </c>
      <c r="E171" s="118">
        <v>2.842609239610562</v>
      </c>
      <c r="F171" s="84" t="s">
        <v>3546</v>
      </c>
      <c r="G171" s="84" t="b">
        <v>0</v>
      </c>
      <c r="H171" s="84" t="b">
        <v>0</v>
      </c>
      <c r="I171" s="84" t="b">
        <v>0</v>
      </c>
      <c r="J171" s="84" t="b">
        <v>0</v>
      </c>
      <c r="K171" s="84" t="b">
        <v>0</v>
      </c>
      <c r="L171" s="84" t="b">
        <v>0</v>
      </c>
    </row>
    <row r="172" spans="1:12" ht="15">
      <c r="A172" s="84" t="s">
        <v>307</v>
      </c>
      <c r="B172" s="84" t="s">
        <v>2842</v>
      </c>
      <c r="C172" s="84">
        <v>3</v>
      </c>
      <c r="D172" s="118">
        <v>0.0022968085492510977</v>
      </c>
      <c r="E172" s="118">
        <v>2.0644579892269186</v>
      </c>
      <c r="F172" s="84" t="s">
        <v>3546</v>
      </c>
      <c r="G172" s="84" t="b">
        <v>0</v>
      </c>
      <c r="H172" s="84" t="b">
        <v>0</v>
      </c>
      <c r="I172" s="84" t="b">
        <v>0</v>
      </c>
      <c r="J172" s="84" t="b">
        <v>0</v>
      </c>
      <c r="K172" s="84" t="b">
        <v>0</v>
      </c>
      <c r="L172" s="84" t="b">
        <v>0</v>
      </c>
    </row>
    <row r="173" spans="1:12" ht="15">
      <c r="A173" s="84" t="s">
        <v>2842</v>
      </c>
      <c r="B173" s="84" t="s">
        <v>3409</v>
      </c>
      <c r="C173" s="84">
        <v>3</v>
      </c>
      <c r="D173" s="118">
        <v>0.0022968085492510977</v>
      </c>
      <c r="E173" s="118">
        <v>2.0644579892269186</v>
      </c>
      <c r="F173" s="84" t="s">
        <v>3546</v>
      </c>
      <c r="G173" s="84" t="b">
        <v>0</v>
      </c>
      <c r="H173" s="84" t="b">
        <v>0</v>
      </c>
      <c r="I173" s="84" t="b">
        <v>0</v>
      </c>
      <c r="J173" s="84" t="b">
        <v>0</v>
      </c>
      <c r="K173" s="84" t="b">
        <v>0</v>
      </c>
      <c r="L173" s="84" t="b">
        <v>0</v>
      </c>
    </row>
    <row r="174" spans="1:12" ht="15">
      <c r="A174" s="84" t="s">
        <v>3409</v>
      </c>
      <c r="B174" s="84" t="s">
        <v>3410</v>
      </c>
      <c r="C174" s="84">
        <v>3</v>
      </c>
      <c r="D174" s="118">
        <v>0.0022968085492510977</v>
      </c>
      <c r="E174" s="118">
        <v>2.842609239610562</v>
      </c>
      <c r="F174" s="84" t="s">
        <v>3546</v>
      </c>
      <c r="G174" s="84" t="b">
        <v>0</v>
      </c>
      <c r="H174" s="84" t="b">
        <v>0</v>
      </c>
      <c r="I174" s="84" t="b">
        <v>0</v>
      </c>
      <c r="J174" s="84" t="b">
        <v>0</v>
      </c>
      <c r="K174" s="84" t="b">
        <v>0</v>
      </c>
      <c r="L174" s="84" t="b">
        <v>0</v>
      </c>
    </row>
    <row r="175" spans="1:12" ht="15">
      <c r="A175" s="84" t="s">
        <v>3410</v>
      </c>
      <c r="B175" s="84" t="s">
        <v>3411</v>
      </c>
      <c r="C175" s="84">
        <v>3</v>
      </c>
      <c r="D175" s="118">
        <v>0.0022968085492510977</v>
      </c>
      <c r="E175" s="118">
        <v>2.842609239610562</v>
      </c>
      <c r="F175" s="84" t="s">
        <v>3546</v>
      </c>
      <c r="G175" s="84" t="b">
        <v>0</v>
      </c>
      <c r="H175" s="84" t="b">
        <v>0</v>
      </c>
      <c r="I175" s="84" t="b">
        <v>0</v>
      </c>
      <c r="J175" s="84" t="b">
        <v>0</v>
      </c>
      <c r="K175" s="84" t="b">
        <v>0</v>
      </c>
      <c r="L175" s="84" t="b">
        <v>0</v>
      </c>
    </row>
    <row r="176" spans="1:12" ht="15">
      <c r="A176" s="84" t="s">
        <v>277</v>
      </c>
      <c r="B176" s="84" t="s">
        <v>3367</v>
      </c>
      <c r="C176" s="84">
        <v>3</v>
      </c>
      <c r="D176" s="118">
        <v>0.0022968085492510977</v>
      </c>
      <c r="E176" s="118">
        <v>2.2057871420233877</v>
      </c>
      <c r="F176" s="84" t="s">
        <v>3546</v>
      </c>
      <c r="G176" s="84" t="b">
        <v>0</v>
      </c>
      <c r="H176" s="84" t="b">
        <v>0</v>
      </c>
      <c r="I176" s="84" t="b">
        <v>0</v>
      </c>
      <c r="J176" s="84" t="b">
        <v>0</v>
      </c>
      <c r="K176" s="84" t="b">
        <v>0</v>
      </c>
      <c r="L176" s="84" t="b">
        <v>0</v>
      </c>
    </row>
    <row r="177" spans="1:12" ht="15">
      <c r="A177" s="84" t="s">
        <v>2838</v>
      </c>
      <c r="B177" s="84" t="s">
        <v>3414</v>
      </c>
      <c r="C177" s="84">
        <v>3</v>
      </c>
      <c r="D177" s="118">
        <v>0.0022968085492510977</v>
      </c>
      <c r="E177" s="118">
        <v>2.1736024586519864</v>
      </c>
      <c r="F177" s="84" t="s">
        <v>3546</v>
      </c>
      <c r="G177" s="84" t="b">
        <v>0</v>
      </c>
      <c r="H177" s="84" t="b">
        <v>0</v>
      </c>
      <c r="I177" s="84" t="b">
        <v>0</v>
      </c>
      <c r="J177" s="84" t="b">
        <v>0</v>
      </c>
      <c r="K177" s="84" t="b">
        <v>0</v>
      </c>
      <c r="L177" s="84" t="b">
        <v>0</v>
      </c>
    </row>
    <row r="178" spans="1:12" ht="15">
      <c r="A178" s="84" t="s">
        <v>3414</v>
      </c>
      <c r="B178" s="84" t="s">
        <v>2833</v>
      </c>
      <c r="C178" s="84">
        <v>3</v>
      </c>
      <c r="D178" s="118">
        <v>0.0022968085492510977</v>
      </c>
      <c r="E178" s="118">
        <v>1.7069466376104891</v>
      </c>
      <c r="F178" s="84" t="s">
        <v>3546</v>
      </c>
      <c r="G178" s="84" t="b">
        <v>0</v>
      </c>
      <c r="H178" s="84" t="b">
        <v>0</v>
      </c>
      <c r="I178" s="84" t="b">
        <v>0</v>
      </c>
      <c r="J178" s="84" t="b">
        <v>0</v>
      </c>
      <c r="K178" s="84" t="b">
        <v>0</v>
      </c>
      <c r="L178" s="84" t="b">
        <v>0</v>
      </c>
    </row>
    <row r="179" spans="1:12" ht="15">
      <c r="A179" s="84" t="s">
        <v>3285</v>
      </c>
      <c r="B179" s="84" t="s">
        <v>3415</v>
      </c>
      <c r="C179" s="84">
        <v>3</v>
      </c>
      <c r="D179" s="118">
        <v>0.0022968085492510977</v>
      </c>
      <c r="E179" s="118">
        <v>2.1156105116742996</v>
      </c>
      <c r="F179" s="84" t="s">
        <v>3546</v>
      </c>
      <c r="G179" s="84" t="b">
        <v>0</v>
      </c>
      <c r="H179" s="84" t="b">
        <v>0</v>
      </c>
      <c r="I179" s="84" t="b">
        <v>0</v>
      </c>
      <c r="J179" s="84" t="b">
        <v>0</v>
      </c>
      <c r="K179" s="84" t="b">
        <v>0</v>
      </c>
      <c r="L179" s="84" t="b">
        <v>0</v>
      </c>
    </row>
    <row r="180" spans="1:12" ht="15">
      <c r="A180" s="84" t="s">
        <v>3415</v>
      </c>
      <c r="B180" s="84" t="s">
        <v>304</v>
      </c>
      <c r="C180" s="84">
        <v>3</v>
      </c>
      <c r="D180" s="118">
        <v>0.0022968085492510977</v>
      </c>
      <c r="E180" s="118">
        <v>2.842609239610562</v>
      </c>
      <c r="F180" s="84" t="s">
        <v>3546</v>
      </c>
      <c r="G180" s="84" t="b">
        <v>0</v>
      </c>
      <c r="H180" s="84" t="b">
        <v>0</v>
      </c>
      <c r="I180" s="84" t="b">
        <v>0</v>
      </c>
      <c r="J180" s="84" t="b">
        <v>0</v>
      </c>
      <c r="K180" s="84" t="b">
        <v>0</v>
      </c>
      <c r="L180" s="84" t="b">
        <v>0</v>
      </c>
    </row>
    <row r="181" spans="1:12" ht="15">
      <c r="A181" s="84" t="s">
        <v>304</v>
      </c>
      <c r="B181" s="84" t="s">
        <v>405</v>
      </c>
      <c r="C181" s="84">
        <v>3</v>
      </c>
      <c r="D181" s="118">
        <v>0.0022968085492510977</v>
      </c>
      <c r="E181" s="118">
        <v>2.842609239610562</v>
      </c>
      <c r="F181" s="84" t="s">
        <v>3546</v>
      </c>
      <c r="G181" s="84" t="b">
        <v>0</v>
      </c>
      <c r="H181" s="84" t="b">
        <v>0</v>
      </c>
      <c r="I181" s="84" t="b">
        <v>0</v>
      </c>
      <c r="J181" s="84" t="b">
        <v>0</v>
      </c>
      <c r="K181" s="84" t="b">
        <v>0</v>
      </c>
      <c r="L181" s="84" t="b">
        <v>0</v>
      </c>
    </row>
    <row r="182" spans="1:12" ht="15">
      <c r="A182" s="84" t="s">
        <v>405</v>
      </c>
      <c r="B182" s="84" t="s">
        <v>404</v>
      </c>
      <c r="C182" s="84">
        <v>3</v>
      </c>
      <c r="D182" s="118">
        <v>0.0022968085492510977</v>
      </c>
      <c r="E182" s="118">
        <v>2.620760489994206</v>
      </c>
      <c r="F182" s="84" t="s">
        <v>3546</v>
      </c>
      <c r="G182" s="84" t="b">
        <v>0</v>
      </c>
      <c r="H182" s="84" t="b">
        <v>0</v>
      </c>
      <c r="I182" s="84" t="b">
        <v>0</v>
      </c>
      <c r="J182" s="84" t="b">
        <v>0</v>
      </c>
      <c r="K182" s="84" t="b">
        <v>0</v>
      </c>
      <c r="L182" s="84" t="b">
        <v>0</v>
      </c>
    </row>
    <row r="183" spans="1:12" ht="15">
      <c r="A183" s="84" t="s">
        <v>404</v>
      </c>
      <c r="B183" s="84" t="s">
        <v>3416</v>
      </c>
      <c r="C183" s="84">
        <v>3</v>
      </c>
      <c r="D183" s="118">
        <v>0.0022968085492510977</v>
      </c>
      <c r="E183" s="118">
        <v>2.620760489994206</v>
      </c>
      <c r="F183" s="84" t="s">
        <v>3546</v>
      </c>
      <c r="G183" s="84" t="b">
        <v>0</v>
      </c>
      <c r="H183" s="84" t="b">
        <v>0</v>
      </c>
      <c r="I183" s="84" t="b">
        <v>0</v>
      </c>
      <c r="J183" s="84" t="b">
        <v>0</v>
      </c>
      <c r="K183" s="84" t="b">
        <v>0</v>
      </c>
      <c r="L183" s="84" t="b">
        <v>0</v>
      </c>
    </row>
    <row r="184" spans="1:12" ht="15">
      <c r="A184" s="84" t="s">
        <v>3416</v>
      </c>
      <c r="B184" s="84" t="s">
        <v>3373</v>
      </c>
      <c r="C184" s="84">
        <v>3</v>
      </c>
      <c r="D184" s="118">
        <v>0.0022968085492510977</v>
      </c>
      <c r="E184" s="118">
        <v>2.717670503002262</v>
      </c>
      <c r="F184" s="84" t="s">
        <v>3546</v>
      </c>
      <c r="G184" s="84" t="b">
        <v>0</v>
      </c>
      <c r="H184" s="84" t="b">
        <v>0</v>
      </c>
      <c r="I184" s="84" t="b">
        <v>0</v>
      </c>
      <c r="J184" s="84" t="b">
        <v>0</v>
      </c>
      <c r="K184" s="84" t="b">
        <v>0</v>
      </c>
      <c r="L184" s="84" t="b">
        <v>0</v>
      </c>
    </row>
    <row r="185" spans="1:12" ht="15">
      <c r="A185" s="84" t="s">
        <v>3373</v>
      </c>
      <c r="B185" s="84" t="s">
        <v>3417</v>
      </c>
      <c r="C185" s="84">
        <v>3</v>
      </c>
      <c r="D185" s="118">
        <v>0.0022968085492510977</v>
      </c>
      <c r="E185" s="118">
        <v>2.717670503002262</v>
      </c>
      <c r="F185" s="84" t="s">
        <v>3546</v>
      </c>
      <c r="G185" s="84" t="b">
        <v>0</v>
      </c>
      <c r="H185" s="84" t="b">
        <v>0</v>
      </c>
      <c r="I185" s="84" t="b">
        <v>0</v>
      </c>
      <c r="J185" s="84" t="b">
        <v>0</v>
      </c>
      <c r="K185" s="84" t="b">
        <v>0</v>
      </c>
      <c r="L185" s="84" t="b">
        <v>0</v>
      </c>
    </row>
    <row r="186" spans="1:12" ht="15">
      <c r="A186" s="84" t="s">
        <v>3418</v>
      </c>
      <c r="B186" s="84" t="s">
        <v>3419</v>
      </c>
      <c r="C186" s="84">
        <v>3</v>
      </c>
      <c r="D186" s="118">
        <v>0.0022968085492510977</v>
      </c>
      <c r="E186" s="118">
        <v>2.842609239610562</v>
      </c>
      <c r="F186" s="84" t="s">
        <v>3546</v>
      </c>
      <c r="G186" s="84" t="b">
        <v>0</v>
      </c>
      <c r="H186" s="84" t="b">
        <v>0</v>
      </c>
      <c r="I186" s="84" t="b">
        <v>0</v>
      </c>
      <c r="J186" s="84" t="b">
        <v>0</v>
      </c>
      <c r="K186" s="84" t="b">
        <v>0</v>
      </c>
      <c r="L186" s="84" t="b">
        <v>0</v>
      </c>
    </row>
    <row r="187" spans="1:12" ht="15">
      <c r="A187" s="84" t="s">
        <v>260</v>
      </c>
      <c r="B187" s="84" t="s">
        <v>3375</v>
      </c>
      <c r="C187" s="84">
        <v>3</v>
      </c>
      <c r="D187" s="118">
        <v>0.0022968085492510977</v>
      </c>
      <c r="E187" s="118">
        <v>2.842609239610562</v>
      </c>
      <c r="F187" s="84" t="s">
        <v>3546</v>
      </c>
      <c r="G187" s="84" t="b">
        <v>0</v>
      </c>
      <c r="H187" s="84" t="b">
        <v>0</v>
      </c>
      <c r="I187" s="84" t="b">
        <v>0</v>
      </c>
      <c r="J187" s="84" t="b">
        <v>0</v>
      </c>
      <c r="K187" s="84" t="b">
        <v>0</v>
      </c>
      <c r="L187" s="84" t="b">
        <v>0</v>
      </c>
    </row>
    <row r="188" spans="1:12" ht="15">
      <c r="A188" s="84" t="s">
        <v>402</v>
      </c>
      <c r="B188" s="84" t="s">
        <v>401</v>
      </c>
      <c r="C188" s="84">
        <v>3</v>
      </c>
      <c r="D188" s="118">
        <v>0.0022968085492510977</v>
      </c>
      <c r="E188" s="118">
        <v>2.592731766393962</v>
      </c>
      <c r="F188" s="84" t="s">
        <v>3546</v>
      </c>
      <c r="G188" s="84" t="b">
        <v>0</v>
      </c>
      <c r="H188" s="84" t="b">
        <v>0</v>
      </c>
      <c r="I188" s="84" t="b">
        <v>0</v>
      </c>
      <c r="J188" s="84" t="b">
        <v>0</v>
      </c>
      <c r="K188" s="84" t="b">
        <v>0</v>
      </c>
      <c r="L188" s="84" t="b">
        <v>0</v>
      </c>
    </row>
    <row r="189" spans="1:12" ht="15">
      <c r="A189" s="84" t="s">
        <v>3305</v>
      </c>
      <c r="B189" s="84" t="s">
        <v>3425</v>
      </c>
      <c r="C189" s="84">
        <v>3</v>
      </c>
      <c r="D189" s="118">
        <v>0.0022968085492510977</v>
      </c>
      <c r="E189" s="118">
        <v>2.4746324543159677</v>
      </c>
      <c r="F189" s="84" t="s">
        <v>3546</v>
      </c>
      <c r="G189" s="84" t="b">
        <v>1</v>
      </c>
      <c r="H189" s="84" t="b">
        <v>0</v>
      </c>
      <c r="I189" s="84" t="b">
        <v>0</v>
      </c>
      <c r="J189" s="84" t="b">
        <v>0</v>
      </c>
      <c r="K189" s="84" t="b">
        <v>0</v>
      </c>
      <c r="L189" s="84" t="b">
        <v>0</v>
      </c>
    </row>
    <row r="190" spans="1:12" ht="15">
      <c r="A190" s="84" t="s">
        <v>3425</v>
      </c>
      <c r="B190" s="84" t="s">
        <v>3426</v>
      </c>
      <c r="C190" s="84">
        <v>3</v>
      </c>
      <c r="D190" s="118">
        <v>0.0022968085492510977</v>
      </c>
      <c r="E190" s="118">
        <v>2.842609239610562</v>
      </c>
      <c r="F190" s="84" t="s">
        <v>3546</v>
      </c>
      <c r="G190" s="84" t="b">
        <v>0</v>
      </c>
      <c r="H190" s="84" t="b">
        <v>0</v>
      </c>
      <c r="I190" s="84" t="b">
        <v>0</v>
      </c>
      <c r="J190" s="84" t="b">
        <v>0</v>
      </c>
      <c r="K190" s="84" t="b">
        <v>0</v>
      </c>
      <c r="L190" s="84" t="b">
        <v>0</v>
      </c>
    </row>
    <row r="191" spans="1:12" ht="15">
      <c r="A191" s="84" t="s">
        <v>3426</v>
      </c>
      <c r="B191" s="84" t="s">
        <v>2801</v>
      </c>
      <c r="C191" s="84">
        <v>3</v>
      </c>
      <c r="D191" s="118">
        <v>0.0022968085492510977</v>
      </c>
      <c r="E191" s="118">
        <v>2.1156105116742996</v>
      </c>
      <c r="F191" s="84" t="s">
        <v>3546</v>
      </c>
      <c r="G191" s="84" t="b">
        <v>0</v>
      </c>
      <c r="H191" s="84" t="b">
        <v>0</v>
      </c>
      <c r="I191" s="84" t="b">
        <v>0</v>
      </c>
      <c r="J191" s="84" t="b">
        <v>0</v>
      </c>
      <c r="K191" s="84" t="b">
        <v>0</v>
      </c>
      <c r="L191" s="84" t="b">
        <v>0</v>
      </c>
    </row>
    <row r="192" spans="1:12" ht="15">
      <c r="A192" s="84" t="s">
        <v>2801</v>
      </c>
      <c r="B192" s="84" t="s">
        <v>3427</v>
      </c>
      <c r="C192" s="84">
        <v>3</v>
      </c>
      <c r="D192" s="118">
        <v>0.0022968085492510977</v>
      </c>
      <c r="E192" s="118">
        <v>2.1156105116742996</v>
      </c>
      <c r="F192" s="84" t="s">
        <v>3546</v>
      </c>
      <c r="G192" s="84" t="b">
        <v>0</v>
      </c>
      <c r="H192" s="84" t="b">
        <v>0</v>
      </c>
      <c r="I192" s="84" t="b">
        <v>0</v>
      </c>
      <c r="J192" s="84" t="b">
        <v>0</v>
      </c>
      <c r="K192" s="84" t="b">
        <v>0</v>
      </c>
      <c r="L192" s="84" t="b">
        <v>0</v>
      </c>
    </row>
    <row r="193" spans="1:12" ht="15">
      <c r="A193" s="84" t="s">
        <v>3427</v>
      </c>
      <c r="B193" s="84" t="s">
        <v>3378</v>
      </c>
      <c r="C193" s="84">
        <v>3</v>
      </c>
      <c r="D193" s="118">
        <v>0.0022968085492510977</v>
      </c>
      <c r="E193" s="118">
        <v>2.717670503002262</v>
      </c>
      <c r="F193" s="84" t="s">
        <v>3546</v>
      </c>
      <c r="G193" s="84" t="b">
        <v>0</v>
      </c>
      <c r="H193" s="84" t="b">
        <v>0</v>
      </c>
      <c r="I193" s="84" t="b">
        <v>0</v>
      </c>
      <c r="J193" s="84" t="b">
        <v>0</v>
      </c>
      <c r="K193" s="84" t="b">
        <v>0</v>
      </c>
      <c r="L193" s="84" t="b">
        <v>0</v>
      </c>
    </row>
    <row r="194" spans="1:12" ht="15">
      <c r="A194" s="84" t="s">
        <v>3378</v>
      </c>
      <c r="B194" s="84" t="s">
        <v>3428</v>
      </c>
      <c r="C194" s="84">
        <v>3</v>
      </c>
      <c r="D194" s="118">
        <v>0.0022968085492510977</v>
      </c>
      <c r="E194" s="118">
        <v>2.717670503002262</v>
      </c>
      <c r="F194" s="84" t="s">
        <v>3546</v>
      </c>
      <c r="G194" s="84" t="b">
        <v>0</v>
      </c>
      <c r="H194" s="84" t="b">
        <v>0</v>
      </c>
      <c r="I194" s="84" t="b">
        <v>0</v>
      </c>
      <c r="J194" s="84" t="b">
        <v>0</v>
      </c>
      <c r="K194" s="84" t="b">
        <v>0</v>
      </c>
      <c r="L194" s="84" t="b">
        <v>0</v>
      </c>
    </row>
    <row r="195" spans="1:12" ht="15">
      <c r="A195" s="84" t="s">
        <v>3428</v>
      </c>
      <c r="B195" s="84" t="s">
        <v>2838</v>
      </c>
      <c r="C195" s="84">
        <v>3</v>
      </c>
      <c r="D195" s="118">
        <v>0.0022968085492510977</v>
      </c>
      <c r="E195" s="118">
        <v>2.3197304943302246</v>
      </c>
      <c r="F195" s="84" t="s">
        <v>3546</v>
      </c>
      <c r="G195" s="84" t="b">
        <v>0</v>
      </c>
      <c r="H195" s="84" t="b">
        <v>0</v>
      </c>
      <c r="I195" s="84" t="b">
        <v>0</v>
      </c>
      <c r="J195" s="84" t="b">
        <v>0</v>
      </c>
      <c r="K195" s="84" t="b">
        <v>0</v>
      </c>
      <c r="L195" s="84" t="b">
        <v>0</v>
      </c>
    </row>
    <row r="196" spans="1:12" ht="15">
      <c r="A196" s="84" t="s">
        <v>2838</v>
      </c>
      <c r="B196" s="84" t="s">
        <v>3338</v>
      </c>
      <c r="C196" s="84">
        <v>3</v>
      </c>
      <c r="D196" s="118">
        <v>0.0022968085492510977</v>
      </c>
      <c r="E196" s="118">
        <v>1.8725724629880054</v>
      </c>
      <c r="F196" s="84" t="s">
        <v>3546</v>
      </c>
      <c r="G196" s="84" t="b">
        <v>0</v>
      </c>
      <c r="H196" s="84" t="b">
        <v>0</v>
      </c>
      <c r="I196" s="84" t="b">
        <v>0</v>
      </c>
      <c r="J196" s="84" t="b">
        <v>0</v>
      </c>
      <c r="K196" s="84" t="b">
        <v>0</v>
      </c>
      <c r="L196" s="84" t="b">
        <v>0</v>
      </c>
    </row>
    <row r="197" spans="1:12" ht="15">
      <c r="A197" s="84" t="s">
        <v>3338</v>
      </c>
      <c r="B197" s="84" t="s">
        <v>3366</v>
      </c>
      <c r="C197" s="84">
        <v>3</v>
      </c>
      <c r="D197" s="118">
        <v>0.0022968085492510977</v>
      </c>
      <c r="E197" s="118">
        <v>2.416640507338281</v>
      </c>
      <c r="F197" s="84" t="s">
        <v>3546</v>
      </c>
      <c r="G197" s="84" t="b">
        <v>0</v>
      </c>
      <c r="H197" s="84" t="b">
        <v>0</v>
      </c>
      <c r="I197" s="84" t="b">
        <v>0</v>
      </c>
      <c r="J197" s="84" t="b">
        <v>0</v>
      </c>
      <c r="K197" s="84" t="b">
        <v>0</v>
      </c>
      <c r="L197" s="84" t="b">
        <v>0</v>
      </c>
    </row>
    <row r="198" spans="1:12" ht="15">
      <c r="A198" s="84" t="s">
        <v>3366</v>
      </c>
      <c r="B198" s="84" t="s">
        <v>3429</v>
      </c>
      <c r="C198" s="84">
        <v>3</v>
      </c>
      <c r="D198" s="118">
        <v>0.0022968085492510977</v>
      </c>
      <c r="E198" s="118">
        <v>2.717670503002262</v>
      </c>
      <c r="F198" s="84" t="s">
        <v>3546</v>
      </c>
      <c r="G198" s="84" t="b">
        <v>0</v>
      </c>
      <c r="H198" s="84" t="b">
        <v>0</v>
      </c>
      <c r="I198" s="84" t="b">
        <v>0</v>
      </c>
      <c r="J198" s="84" t="b">
        <v>0</v>
      </c>
      <c r="K198" s="84" t="b">
        <v>0</v>
      </c>
      <c r="L198" s="84" t="b">
        <v>0</v>
      </c>
    </row>
    <row r="199" spans="1:12" ht="15">
      <c r="A199" s="84" t="s">
        <v>3429</v>
      </c>
      <c r="B199" s="84" t="s">
        <v>3346</v>
      </c>
      <c r="C199" s="84">
        <v>3</v>
      </c>
      <c r="D199" s="118">
        <v>0.0022968085492510977</v>
      </c>
      <c r="E199" s="118">
        <v>2.620760489994206</v>
      </c>
      <c r="F199" s="84" t="s">
        <v>3546</v>
      </c>
      <c r="G199" s="84" t="b">
        <v>0</v>
      </c>
      <c r="H199" s="84" t="b">
        <v>0</v>
      </c>
      <c r="I199" s="84" t="b">
        <v>0</v>
      </c>
      <c r="J199" s="84" t="b">
        <v>0</v>
      </c>
      <c r="K199" s="84" t="b">
        <v>0</v>
      </c>
      <c r="L199" s="84" t="b">
        <v>0</v>
      </c>
    </row>
    <row r="200" spans="1:12" ht="15">
      <c r="A200" s="84" t="s">
        <v>3346</v>
      </c>
      <c r="B200" s="84" t="s">
        <v>3430</v>
      </c>
      <c r="C200" s="84">
        <v>3</v>
      </c>
      <c r="D200" s="118">
        <v>0.0022968085492510977</v>
      </c>
      <c r="E200" s="118">
        <v>2.620760489994206</v>
      </c>
      <c r="F200" s="84" t="s">
        <v>3546</v>
      </c>
      <c r="G200" s="84" t="b">
        <v>0</v>
      </c>
      <c r="H200" s="84" t="b">
        <v>0</v>
      </c>
      <c r="I200" s="84" t="b">
        <v>0</v>
      </c>
      <c r="J200" s="84" t="b">
        <v>0</v>
      </c>
      <c r="K200" s="84" t="b">
        <v>0</v>
      </c>
      <c r="L200" s="84" t="b">
        <v>0</v>
      </c>
    </row>
    <row r="201" spans="1:12" ht="15">
      <c r="A201" s="84" t="s">
        <v>3430</v>
      </c>
      <c r="B201" s="84" t="s">
        <v>3347</v>
      </c>
      <c r="C201" s="84">
        <v>3</v>
      </c>
      <c r="D201" s="118">
        <v>0.0022968085492510977</v>
      </c>
      <c r="E201" s="118">
        <v>2.620760489994206</v>
      </c>
      <c r="F201" s="84" t="s">
        <v>3546</v>
      </c>
      <c r="G201" s="84" t="b">
        <v>0</v>
      </c>
      <c r="H201" s="84" t="b">
        <v>0</v>
      </c>
      <c r="I201" s="84" t="b">
        <v>0</v>
      </c>
      <c r="J201" s="84" t="b">
        <v>0</v>
      </c>
      <c r="K201" s="84" t="b">
        <v>0</v>
      </c>
      <c r="L201" s="84" t="b">
        <v>0</v>
      </c>
    </row>
    <row r="202" spans="1:12" ht="15">
      <c r="A202" s="84" t="s">
        <v>3347</v>
      </c>
      <c r="B202" s="84" t="s">
        <v>3431</v>
      </c>
      <c r="C202" s="84">
        <v>3</v>
      </c>
      <c r="D202" s="118">
        <v>0.0022968085492510977</v>
      </c>
      <c r="E202" s="118">
        <v>2.620760489994206</v>
      </c>
      <c r="F202" s="84" t="s">
        <v>3546</v>
      </c>
      <c r="G202" s="84" t="b">
        <v>0</v>
      </c>
      <c r="H202" s="84" t="b">
        <v>0</v>
      </c>
      <c r="I202" s="84" t="b">
        <v>0</v>
      </c>
      <c r="J202" s="84" t="b">
        <v>0</v>
      </c>
      <c r="K202" s="84" t="b">
        <v>0</v>
      </c>
      <c r="L202" s="84" t="b">
        <v>0</v>
      </c>
    </row>
    <row r="203" spans="1:12" ht="15">
      <c r="A203" s="84" t="s">
        <v>249</v>
      </c>
      <c r="B203" s="84" t="s">
        <v>3381</v>
      </c>
      <c r="C203" s="84">
        <v>3</v>
      </c>
      <c r="D203" s="118">
        <v>0.0022968085492510977</v>
      </c>
      <c r="E203" s="118">
        <v>2.842609239610562</v>
      </c>
      <c r="F203" s="84" t="s">
        <v>3546</v>
      </c>
      <c r="G203" s="84" t="b">
        <v>0</v>
      </c>
      <c r="H203" s="84" t="b">
        <v>0</v>
      </c>
      <c r="I203" s="84" t="b">
        <v>0</v>
      </c>
      <c r="J203" s="84" t="b">
        <v>0</v>
      </c>
      <c r="K203" s="84" t="b">
        <v>0</v>
      </c>
      <c r="L203" s="84" t="b">
        <v>0</v>
      </c>
    </row>
    <row r="204" spans="1:12" ht="15">
      <c r="A204" s="84" t="s">
        <v>2839</v>
      </c>
      <c r="B204" s="84" t="s">
        <v>299</v>
      </c>
      <c r="C204" s="84">
        <v>3</v>
      </c>
      <c r="D204" s="118">
        <v>0.0022968085492510977</v>
      </c>
      <c r="E204" s="118">
        <v>2.3197304943302246</v>
      </c>
      <c r="F204" s="84" t="s">
        <v>3546</v>
      </c>
      <c r="G204" s="84" t="b">
        <v>0</v>
      </c>
      <c r="H204" s="84" t="b">
        <v>0</v>
      </c>
      <c r="I204" s="84" t="b">
        <v>0</v>
      </c>
      <c r="J204" s="84" t="b">
        <v>0</v>
      </c>
      <c r="K204" s="84" t="b">
        <v>0</v>
      </c>
      <c r="L204" s="84" t="b">
        <v>0</v>
      </c>
    </row>
    <row r="205" spans="1:12" ht="15">
      <c r="A205" s="84" t="s">
        <v>299</v>
      </c>
      <c r="B205" s="84" t="s">
        <v>2835</v>
      </c>
      <c r="C205" s="84">
        <v>3</v>
      </c>
      <c r="D205" s="118">
        <v>0.0022968085492510977</v>
      </c>
      <c r="E205" s="118">
        <v>1.9773078135080182</v>
      </c>
      <c r="F205" s="84" t="s">
        <v>3546</v>
      </c>
      <c r="G205" s="84" t="b">
        <v>0</v>
      </c>
      <c r="H205" s="84" t="b">
        <v>0</v>
      </c>
      <c r="I205" s="84" t="b">
        <v>0</v>
      </c>
      <c r="J205" s="84" t="b">
        <v>0</v>
      </c>
      <c r="K205" s="84" t="b">
        <v>0</v>
      </c>
      <c r="L205" s="84" t="b">
        <v>0</v>
      </c>
    </row>
    <row r="206" spans="1:12" ht="15">
      <c r="A206" s="84" t="s">
        <v>2835</v>
      </c>
      <c r="B206" s="84" t="s">
        <v>3340</v>
      </c>
      <c r="C206" s="84">
        <v>3</v>
      </c>
      <c r="D206" s="118">
        <v>0.0022968085492510977</v>
      </c>
      <c r="E206" s="118">
        <v>1.717670503002262</v>
      </c>
      <c r="F206" s="84" t="s">
        <v>3546</v>
      </c>
      <c r="G206" s="84" t="b">
        <v>0</v>
      </c>
      <c r="H206" s="84" t="b">
        <v>0</v>
      </c>
      <c r="I206" s="84" t="b">
        <v>0</v>
      </c>
      <c r="J206" s="84" t="b">
        <v>0</v>
      </c>
      <c r="K206" s="84" t="b">
        <v>0</v>
      </c>
      <c r="L206" s="84" t="b">
        <v>0</v>
      </c>
    </row>
    <row r="207" spans="1:12" ht="15">
      <c r="A207" s="84" t="s">
        <v>3340</v>
      </c>
      <c r="B207" s="84" t="s">
        <v>3434</v>
      </c>
      <c r="C207" s="84">
        <v>3</v>
      </c>
      <c r="D207" s="118">
        <v>0.0022968085492510977</v>
      </c>
      <c r="E207" s="118">
        <v>2.717670503002262</v>
      </c>
      <c r="F207" s="84" t="s">
        <v>3546</v>
      </c>
      <c r="G207" s="84" t="b">
        <v>0</v>
      </c>
      <c r="H207" s="84" t="b">
        <v>0</v>
      </c>
      <c r="I207" s="84" t="b">
        <v>0</v>
      </c>
      <c r="J207" s="84" t="b">
        <v>0</v>
      </c>
      <c r="K207" s="84" t="b">
        <v>0</v>
      </c>
      <c r="L207" s="84" t="b">
        <v>0</v>
      </c>
    </row>
    <row r="208" spans="1:12" ht="15">
      <c r="A208" s="84" t="s">
        <v>3434</v>
      </c>
      <c r="B208" s="84" t="s">
        <v>3435</v>
      </c>
      <c r="C208" s="84">
        <v>3</v>
      </c>
      <c r="D208" s="118">
        <v>0.0022968085492510977</v>
      </c>
      <c r="E208" s="118">
        <v>2.842609239610562</v>
      </c>
      <c r="F208" s="84" t="s">
        <v>3546</v>
      </c>
      <c r="G208" s="84" t="b">
        <v>0</v>
      </c>
      <c r="H208" s="84" t="b">
        <v>0</v>
      </c>
      <c r="I208" s="84" t="b">
        <v>0</v>
      </c>
      <c r="J208" s="84" t="b">
        <v>0</v>
      </c>
      <c r="K208" s="84" t="b">
        <v>0</v>
      </c>
      <c r="L208" s="84" t="b">
        <v>0</v>
      </c>
    </row>
    <row r="209" spans="1:12" ht="15">
      <c r="A209" s="84" t="s">
        <v>3435</v>
      </c>
      <c r="B209" s="84" t="s">
        <v>2875</v>
      </c>
      <c r="C209" s="84">
        <v>3</v>
      </c>
      <c r="D209" s="118">
        <v>0.0022968085492510977</v>
      </c>
      <c r="E209" s="118">
        <v>2.3197304943302246</v>
      </c>
      <c r="F209" s="84" t="s">
        <v>3546</v>
      </c>
      <c r="G209" s="84" t="b">
        <v>0</v>
      </c>
      <c r="H209" s="84" t="b">
        <v>0</v>
      </c>
      <c r="I209" s="84" t="b">
        <v>0</v>
      </c>
      <c r="J209" s="84" t="b">
        <v>0</v>
      </c>
      <c r="K209" s="84" t="b">
        <v>0</v>
      </c>
      <c r="L209" s="84" t="b">
        <v>0</v>
      </c>
    </row>
    <row r="210" spans="1:12" ht="15">
      <c r="A210" s="84" t="s">
        <v>2875</v>
      </c>
      <c r="B210" s="84" t="s">
        <v>3436</v>
      </c>
      <c r="C210" s="84">
        <v>3</v>
      </c>
      <c r="D210" s="118">
        <v>0.0022968085492510977</v>
      </c>
      <c r="E210" s="118">
        <v>2.3197304943302246</v>
      </c>
      <c r="F210" s="84" t="s">
        <v>3546</v>
      </c>
      <c r="G210" s="84" t="b">
        <v>0</v>
      </c>
      <c r="H210" s="84" t="b">
        <v>0</v>
      </c>
      <c r="I210" s="84" t="b">
        <v>0</v>
      </c>
      <c r="J210" s="84" t="b">
        <v>1</v>
      </c>
      <c r="K210" s="84" t="b">
        <v>0</v>
      </c>
      <c r="L210" s="84" t="b">
        <v>0</v>
      </c>
    </row>
    <row r="211" spans="1:12" ht="15">
      <c r="A211" s="84" t="s">
        <v>3436</v>
      </c>
      <c r="B211" s="84" t="s">
        <v>3437</v>
      </c>
      <c r="C211" s="84">
        <v>3</v>
      </c>
      <c r="D211" s="118">
        <v>0.0022968085492510977</v>
      </c>
      <c r="E211" s="118">
        <v>2.842609239610562</v>
      </c>
      <c r="F211" s="84" t="s">
        <v>3546</v>
      </c>
      <c r="G211" s="84" t="b">
        <v>1</v>
      </c>
      <c r="H211" s="84" t="b">
        <v>0</v>
      </c>
      <c r="I211" s="84" t="b">
        <v>0</v>
      </c>
      <c r="J211" s="84" t="b">
        <v>0</v>
      </c>
      <c r="K211" s="84" t="b">
        <v>0</v>
      </c>
      <c r="L211" s="84" t="b">
        <v>0</v>
      </c>
    </row>
    <row r="212" spans="1:12" ht="15">
      <c r="A212" s="84" t="s">
        <v>385</v>
      </c>
      <c r="B212" s="84" t="s">
        <v>300</v>
      </c>
      <c r="C212" s="84">
        <v>3</v>
      </c>
      <c r="D212" s="118">
        <v>0.0022968085492510977</v>
      </c>
      <c r="E212" s="118">
        <v>1.5820079010021892</v>
      </c>
      <c r="F212" s="84" t="s">
        <v>3546</v>
      </c>
      <c r="G212" s="84" t="b">
        <v>0</v>
      </c>
      <c r="H212" s="84" t="b">
        <v>0</v>
      </c>
      <c r="I212" s="84" t="b">
        <v>0</v>
      </c>
      <c r="J212" s="84" t="b">
        <v>0</v>
      </c>
      <c r="K212" s="84" t="b">
        <v>0</v>
      </c>
      <c r="L212" s="84" t="b">
        <v>0</v>
      </c>
    </row>
    <row r="213" spans="1:12" ht="15">
      <c r="A213" s="84" t="s">
        <v>300</v>
      </c>
      <c r="B213" s="84" t="s">
        <v>384</v>
      </c>
      <c r="C213" s="84">
        <v>3</v>
      </c>
      <c r="D213" s="118">
        <v>0.0022968085492510977</v>
      </c>
      <c r="E213" s="118">
        <v>1.5135505203463373</v>
      </c>
      <c r="F213" s="84" t="s">
        <v>3546</v>
      </c>
      <c r="G213" s="84" t="b">
        <v>0</v>
      </c>
      <c r="H213" s="84" t="b">
        <v>0</v>
      </c>
      <c r="I213" s="84" t="b">
        <v>0</v>
      </c>
      <c r="J213" s="84" t="b">
        <v>0</v>
      </c>
      <c r="K213" s="84" t="b">
        <v>0</v>
      </c>
      <c r="L213" s="84" t="b">
        <v>0</v>
      </c>
    </row>
    <row r="214" spans="1:12" ht="15">
      <c r="A214" s="84" t="s">
        <v>384</v>
      </c>
      <c r="B214" s="84" t="s">
        <v>227</v>
      </c>
      <c r="C214" s="84">
        <v>3</v>
      </c>
      <c r="D214" s="118">
        <v>0.0022968085492510977</v>
      </c>
      <c r="E214" s="118">
        <v>2.717670503002262</v>
      </c>
      <c r="F214" s="84" t="s">
        <v>3546</v>
      </c>
      <c r="G214" s="84" t="b">
        <v>0</v>
      </c>
      <c r="H214" s="84" t="b">
        <v>0</v>
      </c>
      <c r="I214" s="84" t="b">
        <v>0</v>
      </c>
      <c r="J214" s="84" t="b">
        <v>0</v>
      </c>
      <c r="K214" s="84" t="b">
        <v>0</v>
      </c>
      <c r="L214" s="84" t="b">
        <v>0</v>
      </c>
    </row>
    <row r="215" spans="1:12" ht="15">
      <c r="A215" s="84" t="s">
        <v>227</v>
      </c>
      <c r="B215" s="84" t="s">
        <v>383</v>
      </c>
      <c r="C215" s="84">
        <v>3</v>
      </c>
      <c r="D215" s="118">
        <v>0.0022968085492510977</v>
      </c>
      <c r="E215" s="118">
        <v>2.842609239610562</v>
      </c>
      <c r="F215" s="84" t="s">
        <v>3546</v>
      </c>
      <c r="G215" s="84" t="b">
        <v>0</v>
      </c>
      <c r="H215" s="84" t="b">
        <v>0</v>
      </c>
      <c r="I215" s="84" t="b">
        <v>0</v>
      </c>
      <c r="J215" s="84" t="b">
        <v>0</v>
      </c>
      <c r="K215" s="84" t="b">
        <v>0</v>
      </c>
      <c r="L215" s="84" t="b">
        <v>0</v>
      </c>
    </row>
    <row r="216" spans="1:12" ht="15">
      <c r="A216" s="84" t="s">
        <v>383</v>
      </c>
      <c r="B216" s="84" t="s">
        <v>382</v>
      </c>
      <c r="C216" s="84">
        <v>3</v>
      </c>
      <c r="D216" s="118">
        <v>0.0022968085492510977</v>
      </c>
      <c r="E216" s="118">
        <v>2.842609239610562</v>
      </c>
      <c r="F216" s="84" t="s">
        <v>3546</v>
      </c>
      <c r="G216" s="84" t="b">
        <v>0</v>
      </c>
      <c r="H216" s="84" t="b">
        <v>0</v>
      </c>
      <c r="I216" s="84" t="b">
        <v>0</v>
      </c>
      <c r="J216" s="84" t="b">
        <v>0</v>
      </c>
      <c r="K216" s="84" t="b">
        <v>0</v>
      </c>
      <c r="L216" s="84" t="b">
        <v>0</v>
      </c>
    </row>
    <row r="217" spans="1:12" ht="15">
      <c r="A217" s="84" t="s">
        <v>382</v>
      </c>
      <c r="B217" s="84" t="s">
        <v>381</v>
      </c>
      <c r="C217" s="84">
        <v>3</v>
      </c>
      <c r="D217" s="118">
        <v>0.0022968085492510977</v>
      </c>
      <c r="E217" s="118">
        <v>2.842609239610562</v>
      </c>
      <c r="F217" s="84" t="s">
        <v>3546</v>
      </c>
      <c r="G217" s="84" t="b">
        <v>0</v>
      </c>
      <c r="H217" s="84" t="b">
        <v>0</v>
      </c>
      <c r="I217" s="84" t="b">
        <v>0</v>
      </c>
      <c r="J217" s="84" t="b">
        <v>0</v>
      </c>
      <c r="K217" s="84" t="b">
        <v>0</v>
      </c>
      <c r="L217" s="84" t="b">
        <v>0</v>
      </c>
    </row>
    <row r="218" spans="1:12" ht="15">
      <c r="A218" s="84" t="s">
        <v>381</v>
      </c>
      <c r="B218" s="84" t="s">
        <v>380</v>
      </c>
      <c r="C218" s="84">
        <v>3</v>
      </c>
      <c r="D218" s="118">
        <v>0.0022968085492510977</v>
      </c>
      <c r="E218" s="118">
        <v>2.717670503002262</v>
      </c>
      <c r="F218" s="84" t="s">
        <v>3546</v>
      </c>
      <c r="G218" s="84" t="b">
        <v>0</v>
      </c>
      <c r="H218" s="84" t="b">
        <v>0</v>
      </c>
      <c r="I218" s="84" t="b">
        <v>0</v>
      </c>
      <c r="J218" s="84" t="b">
        <v>0</v>
      </c>
      <c r="K218" s="84" t="b">
        <v>0</v>
      </c>
      <c r="L218" s="84" t="b">
        <v>0</v>
      </c>
    </row>
    <row r="219" spans="1:12" ht="15">
      <c r="A219" s="84" t="s">
        <v>380</v>
      </c>
      <c r="B219" s="84" t="s">
        <v>379</v>
      </c>
      <c r="C219" s="84">
        <v>3</v>
      </c>
      <c r="D219" s="118">
        <v>0.0022968085492510977</v>
      </c>
      <c r="E219" s="118">
        <v>2.717670503002262</v>
      </c>
      <c r="F219" s="84" t="s">
        <v>3546</v>
      </c>
      <c r="G219" s="84" t="b">
        <v>0</v>
      </c>
      <c r="H219" s="84" t="b">
        <v>0</v>
      </c>
      <c r="I219" s="84" t="b">
        <v>0</v>
      </c>
      <c r="J219" s="84" t="b">
        <v>0</v>
      </c>
      <c r="K219" s="84" t="b">
        <v>0</v>
      </c>
      <c r="L219" s="84" t="b">
        <v>0</v>
      </c>
    </row>
    <row r="220" spans="1:12" ht="15">
      <c r="A220" s="84" t="s">
        <v>379</v>
      </c>
      <c r="B220" s="84" t="s">
        <v>378</v>
      </c>
      <c r="C220" s="84">
        <v>3</v>
      </c>
      <c r="D220" s="118">
        <v>0.0022968085492510977</v>
      </c>
      <c r="E220" s="118">
        <v>2.717670503002262</v>
      </c>
      <c r="F220" s="84" t="s">
        <v>3546</v>
      </c>
      <c r="G220" s="84" t="b">
        <v>0</v>
      </c>
      <c r="H220" s="84" t="b">
        <v>0</v>
      </c>
      <c r="I220" s="84" t="b">
        <v>0</v>
      </c>
      <c r="J220" s="84" t="b">
        <v>0</v>
      </c>
      <c r="K220" s="84" t="b">
        <v>0</v>
      </c>
      <c r="L220" s="84" t="b">
        <v>0</v>
      </c>
    </row>
    <row r="221" spans="1:12" ht="15">
      <c r="A221" s="84" t="s">
        <v>222</v>
      </c>
      <c r="B221" s="84" t="s">
        <v>2833</v>
      </c>
      <c r="C221" s="84">
        <v>3</v>
      </c>
      <c r="D221" s="118">
        <v>0.0022968085492510977</v>
      </c>
      <c r="E221" s="118">
        <v>1.7069466376104891</v>
      </c>
      <c r="F221" s="84" t="s">
        <v>3546</v>
      </c>
      <c r="G221" s="84" t="b">
        <v>0</v>
      </c>
      <c r="H221" s="84" t="b">
        <v>0</v>
      </c>
      <c r="I221" s="84" t="b">
        <v>0</v>
      </c>
      <c r="J221" s="84" t="b">
        <v>0</v>
      </c>
      <c r="K221" s="84" t="b">
        <v>0</v>
      </c>
      <c r="L221" s="84" t="b">
        <v>0</v>
      </c>
    </row>
    <row r="222" spans="1:12" ht="15">
      <c r="A222" s="84" t="s">
        <v>426</v>
      </c>
      <c r="B222" s="84" t="s">
        <v>425</v>
      </c>
      <c r="C222" s="84">
        <v>2</v>
      </c>
      <c r="D222" s="118">
        <v>0.0016880798723788442</v>
      </c>
      <c r="E222" s="118">
        <v>3.0187004986662433</v>
      </c>
      <c r="F222" s="84" t="s">
        <v>3546</v>
      </c>
      <c r="G222" s="84" t="b">
        <v>0</v>
      </c>
      <c r="H222" s="84" t="b">
        <v>0</v>
      </c>
      <c r="I222" s="84" t="b">
        <v>0</v>
      </c>
      <c r="J222" s="84" t="b">
        <v>0</v>
      </c>
      <c r="K222" s="84" t="b">
        <v>0</v>
      </c>
      <c r="L222" s="84" t="b">
        <v>0</v>
      </c>
    </row>
    <row r="223" spans="1:12" ht="15">
      <c r="A223" s="84" t="s">
        <v>425</v>
      </c>
      <c r="B223" s="84" t="s">
        <v>424</v>
      </c>
      <c r="C223" s="84">
        <v>2</v>
      </c>
      <c r="D223" s="118">
        <v>0.0016880798723788442</v>
      </c>
      <c r="E223" s="118">
        <v>3.0187004986662433</v>
      </c>
      <c r="F223" s="84" t="s">
        <v>3546</v>
      </c>
      <c r="G223" s="84" t="b">
        <v>0</v>
      </c>
      <c r="H223" s="84" t="b">
        <v>0</v>
      </c>
      <c r="I223" s="84" t="b">
        <v>0</v>
      </c>
      <c r="J223" s="84" t="b">
        <v>0</v>
      </c>
      <c r="K223" s="84" t="b">
        <v>0</v>
      </c>
      <c r="L223" s="84" t="b">
        <v>0</v>
      </c>
    </row>
    <row r="224" spans="1:12" ht="15">
      <c r="A224" s="84" t="s">
        <v>424</v>
      </c>
      <c r="B224" s="84" t="s">
        <v>423</v>
      </c>
      <c r="C224" s="84">
        <v>2</v>
      </c>
      <c r="D224" s="118">
        <v>0.0016880798723788442</v>
      </c>
      <c r="E224" s="118">
        <v>3.0187004986662433</v>
      </c>
      <c r="F224" s="84" t="s">
        <v>3546</v>
      </c>
      <c r="G224" s="84" t="b">
        <v>0</v>
      </c>
      <c r="H224" s="84" t="b">
        <v>0</v>
      </c>
      <c r="I224" s="84" t="b">
        <v>0</v>
      </c>
      <c r="J224" s="84" t="b">
        <v>0</v>
      </c>
      <c r="K224" s="84" t="b">
        <v>0</v>
      </c>
      <c r="L224" s="84" t="b">
        <v>0</v>
      </c>
    </row>
    <row r="225" spans="1:12" ht="15">
      <c r="A225" s="84" t="s">
        <v>423</v>
      </c>
      <c r="B225" s="84" t="s">
        <v>2869</v>
      </c>
      <c r="C225" s="84">
        <v>2</v>
      </c>
      <c r="D225" s="118">
        <v>0.0016880798723788442</v>
      </c>
      <c r="E225" s="118">
        <v>2.3654879848909</v>
      </c>
      <c r="F225" s="84" t="s">
        <v>3546</v>
      </c>
      <c r="G225" s="84" t="b">
        <v>0</v>
      </c>
      <c r="H225" s="84" t="b">
        <v>0</v>
      </c>
      <c r="I225" s="84" t="b">
        <v>0</v>
      </c>
      <c r="J225" s="84" t="b">
        <v>0</v>
      </c>
      <c r="K225" s="84" t="b">
        <v>0</v>
      </c>
      <c r="L225" s="84" t="b">
        <v>0</v>
      </c>
    </row>
    <row r="226" spans="1:12" ht="15">
      <c r="A226" s="84" t="s">
        <v>2869</v>
      </c>
      <c r="B226" s="84" t="s">
        <v>312</v>
      </c>
      <c r="C226" s="84">
        <v>2</v>
      </c>
      <c r="D226" s="118">
        <v>0.0016880798723788442</v>
      </c>
      <c r="E226" s="118">
        <v>2.3654879848909</v>
      </c>
      <c r="F226" s="84" t="s">
        <v>3546</v>
      </c>
      <c r="G226" s="84" t="b">
        <v>0</v>
      </c>
      <c r="H226" s="84" t="b">
        <v>0</v>
      </c>
      <c r="I226" s="84" t="b">
        <v>0</v>
      </c>
      <c r="J226" s="84" t="b">
        <v>0</v>
      </c>
      <c r="K226" s="84" t="b">
        <v>0</v>
      </c>
      <c r="L226" s="84" t="b">
        <v>0</v>
      </c>
    </row>
    <row r="227" spans="1:12" ht="15">
      <c r="A227" s="84" t="s">
        <v>312</v>
      </c>
      <c r="B227" s="84" t="s">
        <v>422</v>
      </c>
      <c r="C227" s="84">
        <v>2</v>
      </c>
      <c r="D227" s="118">
        <v>0.0016880798723788442</v>
      </c>
      <c r="E227" s="118">
        <v>3.0187004986662433</v>
      </c>
      <c r="F227" s="84" t="s">
        <v>3546</v>
      </c>
      <c r="G227" s="84" t="b">
        <v>0</v>
      </c>
      <c r="H227" s="84" t="b">
        <v>0</v>
      </c>
      <c r="I227" s="84" t="b">
        <v>0</v>
      </c>
      <c r="J227" s="84" t="b">
        <v>0</v>
      </c>
      <c r="K227" s="84" t="b">
        <v>0</v>
      </c>
      <c r="L227" s="84" t="b">
        <v>0</v>
      </c>
    </row>
    <row r="228" spans="1:12" ht="15">
      <c r="A228" s="84" t="s">
        <v>422</v>
      </c>
      <c r="B228" s="84" t="s">
        <v>2870</v>
      </c>
      <c r="C228" s="84">
        <v>2</v>
      </c>
      <c r="D228" s="118">
        <v>0.0016880798723788442</v>
      </c>
      <c r="E228" s="118">
        <v>3.0187004986662433</v>
      </c>
      <c r="F228" s="84" t="s">
        <v>3546</v>
      </c>
      <c r="G228" s="84" t="b">
        <v>0</v>
      </c>
      <c r="H228" s="84" t="b">
        <v>0</v>
      </c>
      <c r="I228" s="84" t="b">
        <v>0</v>
      </c>
      <c r="J228" s="84" t="b">
        <v>0</v>
      </c>
      <c r="K228" s="84" t="b">
        <v>0</v>
      </c>
      <c r="L228" s="84" t="b">
        <v>0</v>
      </c>
    </row>
    <row r="229" spans="1:12" ht="15">
      <c r="A229" s="84" t="s">
        <v>310</v>
      </c>
      <c r="B229" s="84" t="s">
        <v>3442</v>
      </c>
      <c r="C229" s="84">
        <v>2</v>
      </c>
      <c r="D229" s="118">
        <v>0.0016880798723788442</v>
      </c>
      <c r="E229" s="118">
        <v>3.0187004986662433</v>
      </c>
      <c r="F229" s="84" t="s">
        <v>3546</v>
      </c>
      <c r="G229" s="84" t="b">
        <v>0</v>
      </c>
      <c r="H229" s="84" t="b">
        <v>0</v>
      </c>
      <c r="I229" s="84" t="b">
        <v>0</v>
      </c>
      <c r="J229" s="84" t="b">
        <v>0</v>
      </c>
      <c r="K229" s="84" t="b">
        <v>0</v>
      </c>
      <c r="L229" s="84" t="b">
        <v>0</v>
      </c>
    </row>
    <row r="230" spans="1:12" ht="15">
      <c r="A230" s="84" t="s">
        <v>3442</v>
      </c>
      <c r="B230" s="84" t="s">
        <v>3443</v>
      </c>
      <c r="C230" s="84">
        <v>2</v>
      </c>
      <c r="D230" s="118">
        <v>0.0016880798723788442</v>
      </c>
      <c r="E230" s="118">
        <v>3.0187004986662433</v>
      </c>
      <c r="F230" s="84" t="s">
        <v>3546</v>
      </c>
      <c r="G230" s="84" t="b">
        <v>0</v>
      </c>
      <c r="H230" s="84" t="b">
        <v>0</v>
      </c>
      <c r="I230" s="84" t="b">
        <v>0</v>
      </c>
      <c r="J230" s="84" t="b">
        <v>0</v>
      </c>
      <c r="K230" s="84" t="b">
        <v>0</v>
      </c>
      <c r="L230" s="84" t="b">
        <v>0</v>
      </c>
    </row>
    <row r="231" spans="1:12" ht="15">
      <c r="A231" s="84" t="s">
        <v>3443</v>
      </c>
      <c r="B231" s="84" t="s">
        <v>3444</v>
      </c>
      <c r="C231" s="84">
        <v>2</v>
      </c>
      <c r="D231" s="118">
        <v>0.0016880798723788442</v>
      </c>
      <c r="E231" s="118">
        <v>3.0187004986662433</v>
      </c>
      <c r="F231" s="84" t="s">
        <v>3546</v>
      </c>
      <c r="G231" s="84" t="b">
        <v>0</v>
      </c>
      <c r="H231" s="84" t="b">
        <v>0</v>
      </c>
      <c r="I231" s="84" t="b">
        <v>0</v>
      </c>
      <c r="J231" s="84" t="b">
        <v>0</v>
      </c>
      <c r="K231" s="84" t="b">
        <v>0</v>
      </c>
      <c r="L231" s="84" t="b">
        <v>0</v>
      </c>
    </row>
    <row r="232" spans="1:12" ht="15">
      <c r="A232" s="84" t="s">
        <v>3444</v>
      </c>
      <c r="B232" s="84" t="s">
        <v>3445</v>
      </c>
      <c r="C232" s="84">
        <v>2</v>
      </c>
      <c r="D232" s="118">
        <v>0.0016880798723788442</v>
      </c>
      <c r="E232" s="118">
        <v>3.0187004986662433</v>
      </c>
      <c r="F232" s="84" t="s">
        <v>3546</v>
      </c>
      <c r="G232" s="84" t="b">
        <v>0</v>
      </c>
      <c r="H232" s="84" t="b">
        <v>0</v>
      </c>
      <c r="I232" s="84" t="b">
        <v>0</v>
      </c>
      <c r="J232" s="84" t="b">
        <v>0</v>
      </c>
      <c r="K232" s="84" t="b">
        <v>0</v>
      </c>
      <c r="L232" s="84" t="b">
        <v>0</v>
      </c>
    </row>
    <row r="233" spans="1:12" ht="15">
      <c r="A233" s="84" t="s">
        <v>3445</v>
      </c>
      <c r="B233" s="84" t="s">
        <v>3446</v>
      </c>
      <c r="C233" s="84">
        <v>2</v>
      </c>
      <c r="D233" s="118">
        <v>0.0016880798723788442</v>
      </c>
      <c r="E233" s="118">
        <v>3.0187004986662433</v>
      </c>
      <c r="F233" s="84" t="s">
        <v>3546</v>
      </c>
      <c r="G233" s="84" t="b">
        <v>0</v>
      </c>
      <c r="H233" s="84" t="b">
        <v>0</v>
      </c>
      <c r="I233" s="84" t="b">
        <v>0</v>
      </c>
      <c r="J233" s="84" t="b">
        <v>0</v>
      </c>
      <c r="K233" s="84" t="b">
        <v>0</v>
      </c>
      <c r="L233" s="84" t="b">
        <v>0</v>
      </c>
    </row>
    <row r="234" spans="1:12" ht="15">
      <c r="A234" s="84" t="s">
        <v>3446</v>
      </c>
      <c r="B234" s="84" t="s">
        <v>3447</v>
      </c>
      <c r="C234" s="84">
        <v>2</v>
      </c>
      <c r="D234" s="118">
        <v>0.0016880798723788442</v>
      </c>
      <c r="E234" s="118">
        <v>3.0187004986662433</v>
      </c>
      <c r="F234" s="84" t="s">
        <v>3546</v>
      </c>
      <c r="G234" s="84" t="b">
        <v>0</v>
      </c>
      <c r="H234" s="84" t="b">
        <v>0</v>
      </c>
      <c r="I234" s="84" t="b">
        <v>0</v>
      </c>
      <c r="J234" s="84" t="b">
        <v>0</v>
      </c>
      <c r="K234" s="84" t="b">
        <v>0</v>
      </c>
      <c r="L234" s="84" t="b">
        <v>0</v>
      </c>
    </row>
    <row r="235" spans="1:12" ht="15">
      <c r="A235" s="84" t="s">
        <v>3447</v>
      </c>
      <c r="B235" s="84" t="s">
        <v>2846</v>
      </c>
      <c r="C235" s="84">
        <v>2</v>
      </c>
      <c r="D235" s="118">
        <v>0.0016880798723788442</v>
      </c>
      <c r="E235" s="118">
        <v>2.0892815729519505</v>
      </c>
      <c r="F235" s="84" t="s">
        <v>3546</v>
      </c>
      <c r="G235" s="84" t="b">
        <v>0</v>
      </c>
      <c r="H235" s="84" t="b">
        <v>0</v>
      </c>
      <c r="I235" s="84" t="b">
        <v>0</v>
      </c>
      <c r="J235" s="84" t="b">
        <v>0</v>
      </c>
      <c r="K235" s="84" t="b">
        <v>0</v>
      </c>
      <c r="L235" s="84" t="b">
        <v>0</v>
      </c>
    </row>
    <row r="236" spans="1:12" ht="15">
      <c r="A236" s="84" t="s">
        <v>2846</v>
      </c>
      <c r="B236" s="84" t="s">
        <v>3448</v>
      </c>
      <c r="C236" s="84">
        <v>2</v>
      </c>
      <c r="D236" s="118">
        <v>0.0016880798723788442</v>
      </c>
      <c r="E236" s="118">
        <v>2.1156105116742996</v>
      </c>
      <c r="F236" s="84" t="s">
        <v>3546</v>
      </c>
      <c r="G236" s="84" t="b">
        <v>0</v>
      </c>
      <c r="H236" s="84" t="b">
        <v>0</v>
      </c>
      <c r="I236" s="84" t="b">
        <v>0</v>
      </c>
      <c r="J236" s="84" t="b">
        <v>0</v>
      </c>
      <c r="K236" s="84" t="b">
        <v>0</v>
      </c>
      <c r="L236" s="84" t="b">
        <v>0</v>
      </c>
    </row>
    <row r="237" spans="1:12" ht="15">
      <c r="A237" s="84" t="s">
        <v>3448</v>
      </c>
      <c r="B237" s="84" t="s">
        <v>3449</v>
      </c>
      <c r="C237" s="84">
        <v>2</v>
      </c>
      <c r="D237" s="118">
        <v>0.0016880798723788442</v>
      </c>
      <c r="E237" s="118">
        <v>3.0187004986662433</v>
      </c>
      <c r="F237" s="84" t="s">
        <v>3546</v>
      </c>
      <c r="G237" s="84" t="b">
        <v>0</v>
      </c>
      <c r="H237" s="84" t="b">
        <v>0</v>
      </c>
      <c r="I237" s="84" t="b">
        <v>0</v>
      </c>
      <c r="J237" s="84" t="b">
        <v>0</v>
      </c>
      <c r="K237" s="84" t="b">
        <v>0</v>
      </c>
      <c r="L237" s="84" t="b">
        <v>0</v>
      </c>
    </row>
    <row r="238" spans="1:12" ht="15">
      <c r="A238" s="84" t="s">
        <v>3305</v>
      </c>
      <c r="B238" s="84" t="s">
        <v>3450</v>
      </c>
      <c r="C238" s="84">
        <v>2</v>
      </c>
      <c r="D238" s="118">
        <v>0.0016880798723788442</v>
      </c>
      <c r="E238" s="118">
        <v>2.4746324543159677</v>
      </c>
      <c r="F238" s="84" t="s">
        <v>3546</v>
      </c>
      <c r="G238" s="84" t="b">
        <v>1</v>
      </c>
      <c r="H238" s="84" t="b">
        <v>0</v>
      </c>
      <c r="I238" s="84" t="b">
        <v>0</v>
      </c>
      <c r="J238" s="84" t="b">
        <v>0</v>
      </c>
      <c r="K238" s="84" t="b">
        <v>0</v>
      </c>
      <c r="L238" s="84" t="b">
        <v>0</v>
      </c>
    </row>
    <row r="239" spans="1:12" ht="15">
      <c r="A239" s="84" t="s">
        <v>3450</v>
      </c>
      <c r="B239" s="84" t="s">
        <v>2833</v>
      </c>
      <c r="C239" s="84">
        <v>2</v>
      </c>
      <c r="D239" s="118">
        <v>0.0016880798723788442</v>
      </c>
      <c r="E239" s="118">
        <v>1.7069466376104891</v>
      </c>
      <c r="F239" s="84" t="s">
        <v>3546</v>
      </c>
      <c r="G239" s="84" t="b">
        <v>0</v>
      </c>
      <c r="H239" s="84" t="b">
        <v>0</v>
      </c>
      <c r="I239" s="84" t="b">
        <v>0</v>
      </c>
      <c r="J239" s="84" t="b">
        <v>0</v>
      </c>
      <c r="K239" s="84" t="b">
        <v>0</v>
      </c>
      <c r="L239" s="84" t="b">
        <v>0</v>
      </c>
    </row>
    <row r="240" spans="1:12" ht="15">
      <c r="A240" s="84" t="s">
        <v>3296</v>
      </c>
      <c r="B240" s="84" t="s">
        <v>3295</v>
      </c>
      <c r="C240" s="84">
        <v>2</v>
      </c>
      <c r="D240" s="118">
        <v>0.0016880798723788442</v>
      </c>
      <c r="E240" s="118">
        <v>1.7634279935629373</v>
      </c>
      <c r="F240" s="84" t="s">
        <v>3546</v>
      </c>
      <c r="G240" s="84" t="b">
        <v>0</v>
      </c>
      <c r="H240" s="84" t="b">
        <v>0</v>
      </c>
      <c r="I240" s="84" t="b">
        <v>0</v>
      </c>
      <c r="J240" s="84" t="b">
        <v>0</v>
      </c>
      <c r="K240" s="84" t="b">
        <v>0</v>
      </c>
      <c r="L240" s="84" t="b">
        <v>0</v>
      </c>
    </row>
    <row r="241" spans="1:12" ht="15">
      <c r="A241" s="84" t="s">
        <v>3295</v>
      </c>
      <c r="B241" s="84" t="s">
        <v>3451</v>
      </c>
      <c r="C241" s="84">
        <v>2</v>
      </c>
      <c r="D241" s="118">
        <v>0.0016880798723788442</v>
      </c>
      <c r="E241" s="118">
        <v>2.5415792439465807</v>
      </c>
      <c r="F241" s="84" t="s">
        <v>3546</v>
      </c>
      <c r="G241" s="84" t="b">
        <v>0</v>
      </c>
      <c r="H241" s="84" t="b">
        <v>0</v>
      </c>
      <c r="I241" s="84" t="b">
        <v>0</v>
      </c>
      <c r="J241" s="84" t="b">
        <v>0</v>
      </c>
      <c r="K241" s="84" t="b">
        <v>0</v>
      </c>
      <c r="L241" s="84" t="b">
        <v>0</v>
      </c>
    </row>
    <row r="242" spans="1:12" ht="15">
      <c r="A242" s="84" t="s">
        <v>3451</v>
      </c>
      <c r="B242" s="84" t="s">
        <v>3319</v>
      </c>
      <c r="C242" s="84">
        <v>2</v>
      </c>
      <c r="D242" s="118">
        <v>0.0016880798723788442</v>
      </c>
      <c r="E242" s="118">
        <v>2.5415792439465807</v>
      </c>
      <c r="F242" s="84" t="s">
        <v>3546</v>
      </c>
      <c r="G242" s="84" t="b">
        <v>0</v>
      </c>
      <c r="H242" s="84" t="b">
        <v>0</v>
      </c>
      <c r="I242" s="84" t="b">
        <v>0</v>
      </c>
      <c r="J242" s="84" t="b">
        <v>0</v>
      </c>
      <c r="K242" s="84" t="b">
        <v>0</v>
      </c>
      <c r="L242" s="84" t="b">
        <v>0</v>
      </c>
    </row>
    <row r="243" spans="1:12" ht="15">
      <c r="A243" s="84" t="s">
        <v>3319</v>
      </c>
      <c r="B243" s="84" t="s">
        <v>3392</v>
      </c>
      <c r="C243" s="84">
        <v>2</v>
      </c>
      <c r="D243" s="118">
        <v>0.0016880798723788442</v>
      </c>
      <c r="E243" s="118">
        <v>2.3654879848908994</v>
      </c>
      <c r="F243" s="84" t="s">
        <v>3546</v>
      </c>
      <c r="G243" s="84" t="b">
        <v>0</v>
      </c>
      <c r="H243" s="84" t="b">
        <v>0</v>
      </c>
      <c r="I243" s="84" t="b">
        <v>0</v>
      </c>
      <c r="J243" s="84" t="b">
        <v>0</v>
      </c>
      <c r="K243" s="84" t="b">
        <v>0</v>
      </c>
      <c r="L243" s="84" t="b">
        <v>0</v>
      </c>
    </row>
    <row r="244" spans="1:12" ht="15">
      <c r="A244" s="84" t="s">
        <v>3392</v>
      </c>
      <c r="B244" s="84" t="s">
        <v>3452</v>
      </c>
      <c r="C244" s="84">
        <v>2</v>
      </c>
      <c r="D244" s="118">
        <v>0.0016880798723788442</v>
      </c>
      <c r="E244" s="118">
        <v>2.842609239610562</v>
      </c>
      <c r="F244" s="84" t="s">
        <v>3546</v>
      </c>
      <c r="G244" s="84" t="b">
        <v>0</v>
      </c>
      <c r="H244" s="84" t="b">
        <v>0</v>
      </c>
      <c r="I244" s="84" t="b">
        <v>0</v>
      </c>
      <c r="J244" s="84" t="b">
        <v>0</v>
      </c>
      <c r="K244" s="84" t="b">
        <v>0</v>
      </c>
      <c r="L244" s="84" t="b">
        <v>0</v>
      </c>
    </row>
    <row r="245" spans="1:12" ht="15">
      <c r="A245" s="84" t="s">
        <v>3453</v>
      </c>
      <c r="B245" s="84" t="s">
        <v>3454</v>
      </c>
      <c r="C245" s="84">
        <v>2</v>
      </c>
      <c r="D245" s="118">
        <v>0.0016880798723788442</v>
      </c>
      <c r="E245" s="118">
        <v>3.0187004986662433</v>
      </c>
      <c r="F245" s="84" t="s">
        <v>3546</v>
      </c>
      <c r="G245" s="84" t="b">
        <v>1</v>
      </c>
      <c r="H245" s="84" t="b">
        <v>0</v>
      </c>
      <c r="I245" s="84" t="b">
        <v>0</v>
      </c>
      <c r="J245" s="84" t="b">
        <v>0</v>
      </c>
      <c r="K245" s="84" t="b">
        <v>0</v>
      </c>
      <c r="L245" s="84" t="b">
        <v>0</v>
      </c>
    </row>
    <row r="246" spans="1:12" ht="15">
      <c r="A246" s="84" t="s">
        <v>3454</v>
      </c>
      <c r="B246" s="84" t="s">
        <v>3320</v>
      </c>
      <c r="C246" s="84">
        <v>2</v>
      </c>
      <c r="D246" s="118">
        <v>0.0016880798723788442</v>
      </c>
      <c r="E246" s="118">
        <v>2.5415792439465807</v>
      </c>
      <c r="F246" s="84" t="s">
        <v>3546</v>
      </c>
      <c r="G246" s="84" t="b">
        <v>0</v>
      </c>
      <c r="H246" s="84" t="b">
        <v>0</v>
      </c>
      <c r="I246" s="84" t="b">
        <v>0</v>
      </c>
      <c r="J246" s="84" t="b">
        <v>0</v>
      </c>
      <c r="K246" s="84" t="b">
        <v>0</v>
      </c>
      <c r="L246" s="84" t="b">
        <v>0</v>
      </c>
    </row>
    <row r="247" spans="1:12" ht="15">
      <c r="A247" s="84" t="s">
        <v>3320</v>
      </c>
      <c r="B247" s="84" t="s">
        <v>308</v>
      </c>
      <c r="C247" s="84">
        <v>2</v>
      </c>
      <c r="D247" s="118">
        <v>0.0016880798723788442</v>
      </c>
      <c r="E247" s="118">
        <v>2.416640507338281</v>
      </c>
      <c r="F247" s="84" t="s">
        <v>3546</v>
      </c>
      <c r="G247" s="84" t="b">
        <v>0</v>
      </c>
      <c r="H247" s="84" t="b">
        <v>0</v>
      </c>
      <c r="I247" s="84" t="b">
        <v>0</v>
      </c>
      <c r="J247" s="84" t="b">
        <v>0</v>
      </c>
      <c r="K247" s="84" t="b">
        <v>0</v>
      </c>
      <c r="L247" s="84" t="b">
        <v>0</v>
      </c>
    </row>
    <row r="248" spans="1:12" ht="15">
      <c r="A248" s="84" t="s">
        <v>308</v>
      </c>
      <c r="B248" s="84" t="s">
        <v>3455</v>
      </c>
      <c r="C248" s="84">
        <v>2</v>
      </c>
      <c r="D248" s="118">
        <v>0.0016880798723788442</v>
      </c>
      <c r="E248" s="118">
        <v>2.3197304943302246</v>
      </c>
      <c r="F248" s="84" t="s">
        <v>3546</v>
      </c>
      <c r="G248" s="84" t="b">
        <v>0</v>
      </c>
      <c r="H248" s="84" t="b">
        <v>0</v>
      </c>
      <c r="I248" s="84" t="b">
        <v>0</v>
      </c>
      <c r="J248" s="84" t="b">
        <v>0</v>
      </c>
      <c r="K248" s="84" t="b">
        <v>0</v>
      </c>
      <c r="L248" s="84" t="b">
        <v>0</v>
      </c>
    </row>
    <row r="249" spans="1:12" ht="15">
      <c r="A249" s="84" t="s">
        <v>3455</v>
      </c>
      <c r="B249" s="84" t="s">
        <v>3393</v>
      </c>
      <c r="C249" s="84">
        <v>2</v>
      </c>
      <c r="D249" s="118">
        <v>0.0016880798723788442</v>
      </c>
      <c r="E249" s="118">
        <v>2.842609239610562</v>
      </c>
      <c r="F249" s="84" t="s">
        <v>3546</v>
      </c>
      <c r="G249" s="84" t="b">
        <v>0</v>
      </c>
      <c r="H249" s="84" t="b">
        <v>0</v>
      </c>
      <c r="I249" s="84" t="b">
        <v>0</v>
      </c>
      <c r="J249" s="84" t="b">
        <v>0</v>
      </c>
      <c r="K249" s="84" t="b">
        <v>0</v>
      </c>
      <c r="L249" s="84" t="b">
        <v>0</v>
      </c>
    </row>
    <row r="250" spans="1:12" ht="15">
      <c r="A250" s="84" t="s">
        <v>3393</v>
      </c>
      <c r="B250" s="84" t="s">
        <v>420</v>
      </c>
      <c r="C250" s="84">
        <v>2</v>
      </c>
      <c r="D250" s="118">
        <v>0.0016880798723788442</v>
      </c>
      <c r="E250" s="118">
        <v>2.6665179805548807</v>
      </c>
      <c r="F250" s="84" t="s">
        <v>3546</v>
      </c>
      <c r="G250" s="84" t="b">
        <v>0</v>
      </c>
      <c r="H250" s="84" t="b">
        <v>0</v>
      </c>
      <c r="I250" s="84" t="b">
        <v>0</v>
      </c>
      <c r="J250" s="84" t="b">
        <v>0</v>
      </c>
      <c r="K250" s="84" t="b">
        <v>0</v>
      </c>
      <c r="L250" s="84" t="b">
        <v>0</v>
      </c>
    </row>
    <row r="251" spans="1:12" ht="15">
      <c r="A251" s="84" t="s">
        <v>420</v>
      </c>
      <c r="B251" s="84" t="s">
        <v>3394</v>
      </c>
      <c r="C251" s="84">
        <v>2</v>
      </c>
      <c r="D251" s="118">
        <v>0.0016880798723788442</v>
      </c>
      <c r="E251" s="118">
        <v>2.6665179805548807</v>
      </c>
      <c r="F251" s="84" t="s">
        <v>3546</v>
      </c>
      <c r="G251" s="84" t="b">
        <v>0</v>
      </c>
      <c r="H251" s="84" t="b">
        <v>0</v>
      </c>
      <c r="I251" s="84" t="b">
        <v>0</v>
      </c>
      <c r="J251" s="84" t="b">
        <v>0</v>
      </c>
      <c r="K251" s="84" t="b">
        <v>0</v>
      </c>
      <c r="L251" s="84" t="b">
        <v>0</v>
      </c>
    </row>
    <row r="252" spans="1:12" ht="15">
      <c r="A252" s="84" t="s">
        <v>297</v>
      </c>
      <c r="B252" s="84" t="s">
        <v>3395</v>
      </c>
      <c r="C252" s="84">
        <v>2</v>
      </c>
      <c r="D252" s="118">
        <v>0.0016880798723788442</v>
      </c>
      <c r="E252" s="118">
        <v>3.0187004986662433</v>
      </c>
      <c r="F252" s="84" t="s">
        <v>3546</v>
      </c>
      <c r="G252" s="84" t="b">
        <v>0</v>
      </c>
      <c r="H252" s="84" t="b">
        <v>0</v>
      </c>
      <c r="I252" s="84" t="b">
        <v>0</v>
      </c>
      <c r="J252" s="84" t="b">
        <v>0</v>
      </c>
      <c r="K252" s="84" t="b">
        <v>0</v>
      </c>
      <c r="L252" s="84" t="b">
        <v>0</v>
      </c>
    </row>
    <row r="253" spans="1:12" ht="15">
      <c r="A253" s="84" t="s">
        <v>3397</v>
      </c>
      <c r="B253" s="84" t="s">
        <v>3458</v>
      </c>
      <c r="C253" s="84">
        <v>2</v>
      </c>
      <c r="D253" s="118">
        <v>0.0016880798723788442</v>
      </c>
      <c r="E253" s="118">
        <v>2.842609239610562</v>
      </c>
      <c r="F253" s="84" t="s">
        <v>3546</v>
      </c>
      <c r="G253" s="84" t="b">
        <v>0</v>
      </c>
      <c r="H253" s="84" t="b">
        <v>0</v>
      </c>
      <c r="I253" s="84" t="b">
        <v>0</v>
      </c>
      <c r="J253" s="84" t="b">
        <v>0</v>
      </c>
      <c r="K253" s="84" t="b">
        <v>0</v>
      </c>
      <c r="L253" s="84" t="b">
        <v>0</v>
      </c>
    </row>
    <row r="254" spans="1:12" ht="15">
      <c r="A254" s="84" t="s">
        <v>2840</v>
      </c>
      <c r="B254" s="84" t="s">
        <v>3291</v>
      </c>
      <c r="C254" s="84">
        <v>2</v>
      </c>
      <c r="D254" s="118">
        <v>0.0016880798723788442</v>
      </c>
      <c r="E254" s="118">
        <v>1.6207604899942059</v>
      </c>
      <c r="F254" s="84" t="s">
        <v>3546</v>
      </c>
      <c r="G254" s="84" t="b">
        <v>0</v>
      </c>
      <c r="H254" s="84" t="b">
        <v>0</v>
      </c>
      <c r="I254" s="84" t="b">
        <v>0</v>
      </c>
      <c r="J254" s="84" t="b">
        <v>0</v>
      </c>
      <c r="K254" s="84" t="b">
        <v>0</v>
      </c>
      <c r="L254" s="84" t="b">
        <v>0</v>
      </c>
    </row>
    <row r="255" spans="1:12" ht="15">
      <c r="A255" s="84" t="s">
        <v>3296</v>
      </c>
      <c r="B255" s="84" t="s">
        <v>3461</v>
      </c>
      <c r="C255" s="84">
        <v>2</v>
      </c>
      <c r="D255" s="118">
        <v>0.0016880798723788442</v>
      </c>
      <c r="E255" s="118">
        <v>2.416640507338281</v>
      </c>
      <c r="F255" s="84" t="s">
        <v>3546</v>
      </c>
      <c r="G255" s="84" t="b">
        <v>0</v>
      </c>
      <c r="H255" s="84" t="b">
        <v>0</v>
      </c>
      <c r="I255" s="84" t="b">
        <v>0</v>
      </c>
      <c r="J255" s="84" t="b">
        <v>0</v>
      </c>
      <c r="K255" s="84" t="b">
        <v>0</v>
      </c>
      <c r="L255" s="84" t="b">
        <v>0</v>
      </c>
    </row>
    <row r="256" spans="1:12" ht="15">
      <c r="A256" s="84" t="s">
        <v>3461</v>
      </c>
      <c r="B256" s="84" t="s">
        <v>3462</v>
      </c>
      <c r="C256" s="84">
        <v>2</v>
      </c>
      <c r="D256" s="118">
        <v>0.0016880798723788442</v>
      </c>
      <c r="E256" s="118">
        <v>3.0187004986662433</v>
      </c>
      <c r="F256" s="84" t="s">
        <v>3546</v>
      </c>
      <c r="G256" s="84" t="b">
        <v>0</v>
      </c>
      <c r="H256" s="84" t="b">
        <v>0</v>
      </c>
      <c r="I256" s="84" t="b">
        <v>0</v>
      </c>
      <c r="J256" s="84" t="b">
        <v>0</v>
      </c>
      <c r="K256" s="84" t="b">
        <v>0</v>
      </c>
      <c r="L256" s="84" t="b">
        <v>0</v>
      </c>
    </row>
    <row r="257" spans="1:12" ht="15">
      <c r="A257" s="84" t="s">
        <v>3462</v>
      </c>
      <c r="B257" s="84" t="s">
        <v>3463</v>
      </c>
      <c r="C257" s="84">
        <v>2</v>
      </c>
      <c r="D257" s="118">
        <v>0.0016880798723788442</v>
      </c>
      <c r="E257" s="118">
        <v>3.0187004986662433</v>
      </c>
      <c r="F257" s="84" t="s">
        <v>3546</v>
      </c>
      <c r="G257" s="84" t="b">
        <v>0</v>
      </c>
      <c r="H257" s="84" t="b">
        <v>0</v>
      </c>
      <c r="I257" s="84" t="b">
        <v>0</v>
      </c>
      <c r="J257" s="84" t="b">
        <v>0</v>
      </c>
      <c r="K257" s="84" t="b">
        <v>0</v>
      </c>
      <c r="L257" s="84" t="b">
        <v>0</v>
      </c>
    </row>
    <row r="258" spans="1:12" ht="15">
      <c r="A258" s="84" t="s">
        <v>3463</v>
      </c>
      <c r="B258" s="84" t="s">
        <v>2833</v>
      </c>
      <c r="C258" s="84">
        <v>2</v>
      </c>
      <c r="D258" s="118">
        <v>0.0016880798723788442</v>
      </c>
      <c r="E258" s="118">
        <v>1.7069466376104891</v>
      </c>
      <c r="F258" s="84" t="s">
        <v>3546</v>
      </c>
      <c r="G258" s="84" t="b">
        <v>0</v>
      </c>
      <c r="H258" s="84" t="b">
        <v>0</v>
      </c>
      <c r="I258" s="84" t="b">
        <v>0</v>
      </c>
      <c r="J258" s="84" t="b">
        <v>0</v>
      </c>
      <c r="K258" s="84" t="b">
        <v>0</v>
      </c>
      <c r="L258" s="84" t="b">
        <v>0</v>
      </c>
    </row>
    <row r="259" spans="1:12" ht="15">
      <c r="A259" s="84" t="s">
        <v>3287</v>
      </c>
      <c r="B259" s="84" t="s">
        <v>3320</v>
      </c>
      <c r="C259" s="84">
        <v>2</v>
      </c>
      <c r="D259" s="118">
        <v>0.0016880798723788442</v>
      </c>
      <c r="E259" s="118">
        <v>1.801216554452337</v>
      </c>
      <c r="F259" s="84" t="s">
        <v>3546</v>
      </c>
      <c r="G259" s="84" t="b">
        <v>0</v>
      </c>
      <c r="H259" s="84" t="b">
        <v>0</v>
      </c>
      <c r="I259" s="84" t="b">
        <v>0</v>
      </c>
      <c r="J259" s="84" t="b">
        <v>0</v>
      </c>
      <c r="K259" s="84" t="b">
        <v>0</v>
      </c>
      <c r="L259" s="84" t="b">
        <v>0</v>
      </c>
    </row>
    <row r="260" spans="1:12" ht="15">
      <c r="A260" s="84" t="s">
        <v>306</v>
      </c>
      <c r="B260" s="84" t="s">
        <v>300</v>
      </c>
      <c r="C260" s="84">
        <v>2</v>
      </c>
      <c r="D260" s="118">
        <v>0.0016880798723788442</v>
      </c>
      <c r="E260" s="118">
        <v>1.1628785932602135</v>
      </c>
      <c r="F260" s="84" t="s">
        <v>3546</v>
      </c>
      <c r="G260" s="84" t="b">
        <v>0</v>
      </c>
      <c r="H260" s="84" t="b">
        <v>0</v>
      </c>
      <c r="I260" s="84" t="b">
        <v>0</v>
      </c>
      <c r="J260" s="84" t="b">
        <v>0</v>
      </c>
      <c r="K260" s="84" t="b">
        <v>0</v>
      </c>
      <c r="L260" s="84" t="b">
        <v>0</v>
      </c>
    </row>
    <row r="261" spans="1:12" ht="15">
      <c r="A261" s="84" t="s">
        <v>300</v>
      </c>
      <c r="B261" s="84" t="s">
        <v>417</v>
      </c>
      <c r="C261" s="84">
        <v>2</v>
      </c>
      <c r="D261" s="118">
        <v>0.0016880798723788442</v>
      </c>
      <c r="E261" s="118">
        <v>1.462397997898956</v>
      </c>
      <c r="F261" s="84" t="s">
        <v>3546</v>
      </c>
      <c r="G261" s="84" t="b">
        <v>0</v>
      </c>
      <c r="H261" s="84" t="b">
        <v>0</v>
      </c>
      <c r="I261" s="84" t="b">
        <v>0</v>
      </c>
      <c r="J261" s="84" t="b">
        <v>0</v>
      </c>
      <c r="K261" s="84" t="b">
        <v>0</v>
      </c>
      <c r="L261" s="84" t="b">
        <v>0</v>
      </c>
    </row>
    <row r="262" spans="1:12" ht="15">
      <c r="A262" s="84" t="s">
        <v>2835</v>
      </c>
      <c r="B262" s="84" t="s">
        <v>291</v>
      </c>
      <c r="C262" s="84">
        <v>2</v>
      </c>
      <c r="D262" s="118">
        <v>0.0016880798723788442</v>
      </c>
      <c r="E262" s="118">
        <v>1.6384892569546374</v>
      </c>
      <c r="F262" s="84" t="s">
        <v>3546</v>
      </c>
      <c r="G262" s="84" t="b">
        <v>0</v>
      </c>
      <c r="H262" s="84" t="b">
        <v>0</v>
      </c>
      <c r="I262" s="84" t="b">
        <v>0</v>
      </c>
      <c r="J262" s="84" t="b">
        <v>0</v>
      </c>
      <c r="K262" s="84" t="b">
        <v>0</v>
      </c>
      <c r="L262" s="84" t="b">
        <v>0</v>
      </c>
    </row>
    <row r="263" spans="1:12" ht="15">
      <c r="A263" s="84" t="s">
        <v>412</v>
      </c>
      <c r="B263" s="84" t="s">
        <v>3402</v>
      </c>
      <c r="C263" s="84">
        <v>2</v>
      </c>
      <c r="D263" s="118">
        <v>0.0016880798723788442</v>
      </c>
      <c r="E263" s="118">
        <v>2.717670503002262</v>
      </c>
      <c r="F263" s="84" t="s">
        <v>3546</v>
      </c>
      <c r="G263" s="84" t="b">
        <v>0</v>
      </c>
      <c r="H263" s="84" t="b">
        <v>0</v>
      </c>
      <c r="I263" s="84" t="b">
        <v>0</v>
      </c>
      <c r="J263" s="84" t="b">
        <v>0</v>
      </c>
      <c r="K263" s="84" t="b">
        <v>0</v>
      </c>
      <c r="L263" s="84" t="b">
        <v>0</v>
      </c>
    </row>
    <row r="264" spans="1:12" ht="15">
      <c r="A264" s="84" t="s">
        <v>2842</v>
      </c>
      <c r="B264" s="84" t="s">
        <v>3404</v>
      </c>
      <c r="C264" s="84">
        <v>2</v>
      </c>
      <c r="D264" s="118">
        <v>0.0016880798723788442</v>
      </c>
      <c r="E264" s="118">
        <v>1.8883667301712372</v>
      </c>
      <c r="F264" s="84" t="s">
        <v>3546</v>
      </c>
      <c r="G264" s="84" t="b">
        <v>0</v>
      </c>
      <c r="H264" s="84" t="b">
        <v>0</v>
      </c>
      <c r="I264" s="84" t="b">
        <v>0</v>
      </c>
      <c r="J264" s="84" t="b">
        <v>0</v>
      </c>
      <c r="K264" s="84" t="b">
        <v>0</v>
      </c>
      <c r="L264" s="84" t="b">
        <v>0</v>
      </c>
    </row>
    <row r="265" spans="1:12" ht="15">
      <c r="A265" s="84" t="s">
        <v>3404</v>
      </c>
      <c r="B265" s="84" t="s">
        <v>3335</v>
      </c>
      <c r="C265" s="84">
        <v>2</v>
      </c>
      <c r="D265" s="118">
        <v>0.0016880798723788442</v>
      </c>
      <c r="E265" s="118">
        <v>2.3654879848908994</v>
      </c>
      <c r="F265" s="84" t="s">
        <v>3546</v>
      </c>
      <c r="G265" s="84" t="b">
        <v>0</v>
      </c>
      <c r="H265" s="84" t="b">
        <v>0</v>
      </c>
      <c r="I265" s="84" t="b">
        <v>0</v>
      </c>
      <c r="J265" s="84" t="b">
        <v>0</v>
      </c>
      <c r="K265" s="84" t="b">
        <v>0</v>
      </c>
      <c r="L265" s="84" t="b">
        <v>0</v>
      </c>
    </row>
    <row r="266" spans="1:12" ht="15">
      <c r="A266" s="84" t="s">
        <v>3335</v>
      </c>
      <c r="B266" s="84" t="s">
        <v>2834</v>
      </c>
      <c r="C266" s="84">
        <v>2</v>
      </c>
      <c r="D266" s="118">
        <v>0.0016880798723788442</v>
      </c>
      <c r="E266" s="118">
        <v>1.2628256429937519</v>
      </c>
      <c r="F266" s="84" t="s">
        <v>3546</v>
      </c>
      <c r="G266" s="84" t="b">
        <v>0</v>
      </c>
      <c r="H266" s="84" t="b">
        <v>0</v>
      </c>
      <c r="I266" s="84" t="b">
        <v>0</v>
      </c>
      <c r="J266" s="84" t="b">
        <v>0</v>
      </c>
      <c r="K266" s="84" t="b">
        <v>0</v>
      </c>
      <c r="L266" s="84" t="b">
        <v>0</v>
      </c>
    </row>
    <row r="267" spans="1:12" ht="15">
      <c r="A267" s="84" t="s">
        <v>2834</v>
      </c>
      <c r="B267" s="84" t="s">
        <v>3365</v>
      </c>
      <c r="C267" s="84">
        <v>2</v>
      </c>
      <c r="D267" s="118">
        <v>0.0016880798723788442</v>
      </c>
      <c r="E267" s="118">
        <v>1.462397997898956</v>
      </c>
      <c r="F267" s="84" t="s">
        <v>3546</v>
      </c>
      <c r="G267" s="84" t="b">
        <v>0</v>
      </c>
      <c r="H267" s="84" t="b">
        <v>0</v>
      </c>
      <c r="I267" s="84" t="b">
        <v>0</v>
      </c>
      <c r="J267" s="84" t="b">
        <v>0</v>
      </c>
      <c r="K267" s="84" t="b">
        <v>0</v>
      </c>
      <c r="L267" s="84" t="b">
        <v>0</v>
      </c>
    </row>
    <row r="268" spans="1:12" ht="15">
      <c r="A268" s="84" t="s">
        <v>3365</v>
      </c>
      <c r="B268" s="84" t="s">
        <v>3467</v>
      </c>
      <c r="C268" s="84">
        <v>2</v>
      </c>
      <c r="D268" s="118">
        <v>0.0016880798723788442</v>
      </c>
      <c r="E268" s="118">
        <v>2.717670503002262</v>
      </c>
      <c r="F268" s="84" t="s">
        <v>3546</v>
      </c>
      <c r="G268" s="84" t="b">
        <v>0</v>
      </c>
      <c r="H268" s="84" t="b">
        <v>0</v>
      </c>
      <c r="I268" s="84" t="b">
        <v>0</v>
      </c>
      <c r="J268" s="84" t="b">
        <v>0</v>
      </c>
      <c r="K268" s="84" t="b">
        <v>0</v>
      </c>
      <c r="L268" s="84" t="b">
        <v>0</v>
      </c>
    </row>
    <row r="269" spans="1:12" ht="15">
      <c r="A269" s="84" t="s">
        <v>281</v>
      </c>
      <c r="B269" s="84" t="s">
        <v>2882</v>
      </c>
      <c r="C269" s="84">
        <v>2</v>
      </c>
      <c r="D269" s="118">
        <v>0.0016880798723788442</v>
      </c>
      <c r="E269" s="118">
        <v>3.0187004986662433</v>
      </c>
      <c r="F269" s="84" t="s">
        <v>3546</v>
      </c>
      <c r="G269" s="84" t="b">
        <v>0</v>
      </c>
      <c r="H269" s="84" t="b">
        <v>0</v>
      </c>
      <c r="I269" s="84" t="b">
        <v>0</v>
      </c>
      <c r="J269" s="84" t="b">
        <v>0</v>
      </c>
      <c r="K269" s="84" t="b">
        <v>0</v>
      </c>
      <c r="L269" s="84" t="b">
        <v>0</v>
      </c>
    </row>
    <row r="270" spans="1:12" ht="15">
      <c r="A270" s="84" t="s">
        <v>3336</v>
      </c>
      <c r="B270" s="84" t="s">
        <v>3401</v>
      </c>
      <c r="C270" s="84">
        <v>2</v>
      </c>
      <c r="D270" s="118">
        <v>0.0016880798723788442</v>
      </c>
      <c r="E270" s="118">
        <v>2.3654879848908994</v>
      </c>
      <c r="F270" s="84" t="s">
        <v>3546</v>
      </c>
      <c r="G270" s="84" t="b">
        <v>0</v>
      </c>
      <c r="H270" s="84" t="b">
        <v>0</v>
      </c>
      <c r="I270" s="84" t="b">
        <v>0</v>
      </c>
      <c r="J270" s="84" t="b">
        <v>0</v>
      </c>
      <c r="K270" s="84" t="b">
        <v>0</v>
      </c>
      <c r="L270" s="84" t="b">
        <v>0</v>
      </c>
    </row>
    <row r="271" spans="1:12" ht="15">
      <c r="A271" s="84" t="s">
        <v>3401</v>
      </c>
      <c r="B271" s="84" t="s">
        <v>3469</v>
      </c>
      <c r="C271" s="84">
        <v>2</v>
      </c>
      <c r="D271" s="118">
        <v>0.0016880798723788442</v>
      </c>
      <c r="E271" s="118">
        <v>2.842609239610562</v>
      </c>
      <c r="F271" s="84" t="s">
        <v>3546</v>
      </c>
      <c r="G271" s="84" t="b">
        <v>0</v>
      </c>
      <c r="H271" s="84" t="b">
        <v>0</v>
      </c>
      <c r="I271" s="84" t="b">
        <v>0</v>
      </c>
      <c r="J271" s="84" t="b">
        <v>0</v>
      </c>
      <c r="K271" s="84" t="b">
        <v>0</v>
      </c>
      <c r="L271" s="84" t="b">
        <v>0</v>
      </c>
    </row>
    <row r="272" spans="1:12" ht="15">
      <c r="A272" s="84" t="s">
        <v>3469</v>
      </c>
      <c r="B272" s="84" t="s">
        <v>3470</v>
      </c>
      <c r="C272" s="84">
        <v>2</v>
      </c>
      <c r="D272" s="118">
        <v>0.0016880798723788442</v>
      </c>
      <c r="E272" s="118">
        <v>3.0187004986662433</v>
      </c>
      <c r="F272" s="84" t="s">
        <v>3546</v>
      </c>
      <c r="G272" s="84" t="b">
        <v>0</v>
      </c>
      <c r="H272" s="84" t="b">
        <v>0</v>
      </c>
      <c r="I272" s="84" t="b">
        <v>0</v>
      </c>
      <c r="J272" s="84" t="b">
        <v>0</v>
      </c>
      <c r="K272" s="84" t="b">
        <v>0</v>
      </c>
      <c r="L272" s="84" t="b">
        <v>0</v>
      </c>
    </row>
    <row r="273" spans="1:12" ht="15">
      <c r="A273" s="84" t="s">
        <v>3470</v>
      </c>
      <c r="B273" s="84" t="s">
        <v>3365</v>
      </c>
      <c r="C273" s="84">
        <v>2</v>
      </c>
      <c r="D273" s="118">
        <v>0.0016880798723788442</v>
      </c>
      <c r="E273" s="118">
        <v>2.717670503002262</v>
      </c>
      <c r="F273" s="84" t="s">
        <v>3546</v>
      </c>
      <c r="G273" s="84" t="b">
        <v>0</v>
      </c>
      <c r="H273" s="84" t="b">
        <v>0</v>
      </c>
      <c r="I273" s="84" t="b">
        <v>0</v>
      </c>
      <c r="J273" s="84" t="b">
        <v>0</v>
      </c>
      <c r="K273" s="84" t="b">
        <v>0</v>
      </c>
      <c r="L273" s="84" t="b">
        <v>0</v>
      </c>
    </row>
    <row r="274" spans="1:12" ht="15">
      <c r="A274" s="84" t="s">
        <v>3365</v>
      </c>
      <c r="B274" s="84" t="s">
        <v>3342</v>
      </c>
      <c r="C274" s="84">
        <v>2</v>
      </c>
      <c r="D274" s="118">
        <v>0.0016880798723788442</v>
      </c>
      <c r="E274" s="118">
        <v>2.3197304943302246</v>
      </c>
      <c r="F274" s="84" t="s">
        <v>3546</v>
      </c>
      <c r="G274" s="84" t="b">
        <v>0</v>
      </c>
      <c r="H274" s="84" t="b">
        <v>0</v>
      </c>
      <c r="I274" s="84" t="b">
        <v>0</v>
      </c>
      <c r="J274" s="84" t="b">
        <v>0</v>
      </c>
      <c r="K274" s="84" t="b">
        <v>0</v>
      </c>
      <c r="L274" s="84" t="b">
        <v>0</v>
      </c>
    </row>
    <row r="275" spans="1:12" ht="15">
      <c r="A275" s="84" t="s">
        <v>3342</v>
      </c>
      <c r="B275" s="84" t="s">
        <v>3406</v>
      </c>
      <c r="C275" s="84">
        <v>2</v>
      </c>
      <c r="D275" s="118">
        <v>0.0016880798723788442</v>
      </c>
      <c r="E275" s="118">
        <v>2.4446692309385245</v>
      </c>
      <c r="F275" s="84" t="s">
        <v>3546</v>
      </c>
      <c r="G275" s="84" t="b">
        <v>0</v>
      </c>
      <c r="H275" s="84" t="b">
        <v>0</v>
      </c>
      <c r="I275" s="84" t="b">
        <v>0</v>
      </c>
      <c r="J275" s="84" t="b">
        <v>0</v>
      </c>
      <c r="K275" s="84" t="b">
        <v>0</v>
      </c>
      <c r="L275" s="84" t="b">
        <v>0</v>
      </c>
    </row>
    <row r="276" spans="1:12" ht="15">
      <c r="A276" s="84" t="s">
        <v>3406</v>
      </c>
      <c r="B276" s="84" t="s">
        <v>3316</v>
      </c>
      <c r="C276" s="84">
        <v>2</v>
      </c>
      <c r="D276" s="118">
        <v>0.0016880798723788442</v>
      </c>
      <c r="E276" s="118">
        <v>2.3654879848908994</v>
      </c>
      <c r="F276" s="84" t="s">
        <v>3546</v>
      </c>
      <c r="G276" s="84" t="b">
        <v>0</v>
      </c>
      <c r="H276" s="84" t="b">
        <v>0</v>
      </c>
      <c r="I276" s="84" t="b">
        <v>0</v>
      </c>
      <c r="J276" s="84" t="b">
        <v>0</v>
      </c>
      <c r="K276" s="84" t="b">
        <v>0</v>
      </c>
      <c r="L276" s="84" t="b">
        <v>0</v>
      </c>
    </row>
    <row r="277" spans="1:12" ht="15">
      <c r="A277" s="84" t="s">
        <v>3316</v>
      </c>
      <c r="B277" s="84" t="s">
        <v>3471</v>
      </c>
      <c r="C277" s="84">
        <v>2</v>
      </c>
      <c r="D277" s="118">
        <v>0.0016880798723788442</v>
      </c>
      <c r="E277" s="118">
        <v>2.4746324543159677</v>
      </c>
      <c r="F277" s="84" t="s">
        <v>3546</v>
      </c>
      <c r="G277" s="84" t="b">
        <v>0</v>
      </c>
      <c r="H277" s="84" t="b">
        <v>0</v>
      </c>
      <c r="I277" s="84" t="b">
        <v>0</v>
      </c>
      <c r="J277" s="84" t="b">
        <v>0</v>
      </c>
      <c r="K277" s="84" t="b">
        <v>0</v>
      </c>
      <c r="L277" s="84" t="b">
        <v>0</v>
      </c>
    </row>
    <row r="278" spans="1:12" ht="15">
      <c r="A278" s="84" t="s">
        <v>3471</v>
      </c>
      <c r="B278" s="84" t="s">
        <v>2853</v>
      </c>
      <c r="C278" s="84">
        <v>2</v>
      </c>
      <c r="D278" s="118">
        <v>0.0016880798723788442</v>
      </c>
      <c r="E278" s="118">
        <v>2.1436392352745433</v>
      </c>
      <c r="F278" s="84" t="s">
        <v>3546</v>
      </c>
      <c r="G278" s="84" t="b">
        <v>0</v>
      </c>
      <c r="H278" s="84" t="b">
        <v>0</v>
      </c>
      <c r="I278" s="84" t="b">
        <v>0</v>
      </c>
      <c r="J278" s="84" t="b">
        <v>0</v>
      </c>
      <c r="K278" s="84" t="b">
        <v>0</v>
      </c>
      <c r="L278" s="84" t="b">
        <v>0</v>
      </c>
    </row>
    <row r="279" spans="1:12" ht="15">
      <c r="A279" s="84" t="s">
        <v>3337</v>
      </c>
      <c r="B279" s="84" t="s">
        <v>3295</v>
      </c>
      <c r="C279" s="84">
        <v>2</v>
      </c>
      <c r="D279" s="118">
        <v>0.0016880798723788442</v>
      </c>
      <c r="E279" s="118">
        <v>1.8883667301712372</v>
      </c>
      <c r="F279" s="84" t="s">
        <v>3546</v>
      </c>
      <c r="G279" s="84" t="b">
        <v>0</v>
      </c>
      <c r="H279" s="84" t="b">
        <v>0</v>
      </c>
      <c r="I279" s="84" t="b">
        <v>0</v>
      </c>
      <c r="J279" s="84" t="b">
        <v>0</v>
      </c>
      <c r="K279" s="84" t="b">
        <v>0</v>
      </c>
      <c r="L279" s="84" t="b">
        <v>0</v>
      </c>
    </row>
    <row r="280" spans="1:12" ht="15">
      <c r="A280" s="84" t="s">
        <v>3411</v>
      </c>
      <c r="B280" s="84" t="s">
        <v>3472</v>
      </c>
      <c r="C280" s="84">
        <v>2</v>
      </c>
      <c r="D280" s="118">
        <v>0.0016880798723788442</v>
      </c>
      <c r="E280" s="118">
        <v>2.842609239610562</v>
      </c>
      <c r="F280" s="84" t="s">
        <v>3546</v>
      </c>
      <c r="G280" s="84" t="b">
        <v>0</v>
      </c>
      <c r="H280" s="84" t="b">
        <v>0</v>
      </c>
      <c r="I280" s="84" t="b">
        <v>0</v>
      </c>
      <c r="J280" s="84" t="b">
        <v>0</v>
      </c>
      <c r="K280" s="84" t="b">
        <v>0</v>
      </c>
      <c r="L280" s="84" t="b">
        <v>0</v>
      </c>
    </row>
    <row r="281" spans="1:12" ht="15">
      <c r="A281" s="84" t="s">
        <v>2853</v>
      </c>
      <c r="B281" s="84" t="s">
        <v>2848</v>
      </c>
      <c r="C281" s="84">
        <v>2</v>
      </c>
      <c r="D281" s="118">
        <v>0.0016880798723788442</v>
      </c>
      <c r="E281" s="118">
        <v>1.1156105116742998</v>
      </c>
      <c r="F281" s="84" t="s">
        <v>3546</v>
      </c>
      <c r="G281" s="84" t="b">
        <v>0</v>
      </c>
      <c r="H281" s="84" t="b">
        <v>0</v>
      </c>
      <c r="I281" s="84" t="b">
        <v>0</v>
      </c>
      <c r="J281" s="84" t="b">
        <v>1</v>
      </c>
      <c r="K281" s="84" t="b">
        <v>0</v>
      </c>
      <c r="L281" s="84" t="b">
        <v>0</v>
      </c>
    </row>
    <row r="282" spans="1:12" ht="15">
      <c r="A282" s="84" t="s">
        <v>2800</v>
      </c>
      <c r="B282" s="84" t="s">
        <v>3412</v>
      </c>
      <c r="C282" s="84">
        <v>2</v>
      </c>
      <c r="D282" s="118">
        <v>0.0016880798723788442</v>
      </c>
      <c r="E282" s="118">
        <v>1.7286658873037253</v>
      </c>
      <c r="F282" s="84" t="s">
        <v>3546</v>
      </c>
      <c r="G282" s="84" t="b">
        <v>0</v>
      </c>
      <c r="H282" s="84" t="b">
        <v>0</v>
      </c>
      <c r="I282" s="84" t="b">
        <v>0</v>
      </c>
      <c r="J282" s="84" t="b">
        <v>0</v>
      </c>
      <c r="K282" s="84" t="b">
        <v>0</v>
      </c>
      <c r="L282" s="84" t="b">
        <v>0</v>
      </c>
    </row>
    <row r="283" spans="1:12" ht="15">
      <c r="A283" s="84" t="s">
        <v>3412</v>
      </c>
      <c r="B283" s="84" t="s">
        <v>3288</v>
      </c>
      <c r="C283" s="84">
        <v>2</v>
      </c>
      <c r="D283" s="118">
        <v>0.0016880798723788442</v>
      </c>
      <c r="E283" s="118">
        <v>2.1022465501163183</v>
      </c>
      <c r="F283" s="84" t="s">
        <v>3546</v>
      </c>
      <c r="G283" s="84" t="b">
        <v>0</v>
      </c>
      <c r="H283" s="84" t="b">
        <v>0</v>
      </c>
      <c r="I283" s="84" t="b">
        <v>0</v>
      </c>
      <c r="J283" s="84" t="b">
        <v>0</v>
      </c>
      <c r="K283" s="84" t="b">
        <v>0</v>
      </c>
      <c r="L283" s="84" t="b">
        <v>0</v>
      </c>
    </row>
    <row r="284" spans="1:12" ht="15">
      <c r="A284" s="84" t="s">
        <v>3288</v>
      </c>
      <c r="B284" s="84" t="s">
        <v>2801</v>
      </c>
      <c r="C284" s="84">
        <v>2</v>
      </c>
      <c r="D284" s="118">
        <v>0.0016880798723788442</v>
      </c>
      <c r="E284" s="118">
        <v>1.375247822180056</v>
      </c>
      <c r="F284" s="84" t="s">
        <v>3546</v>
      </c>
      <c r="G284" s="84" t="b">
        <v>0</v>
      </c>
      <c r="H284" s="84" t="b">
        <v>0</v>
      </c>
      <c r="I284" s="84" t="b">
        <v>0</v>
      </c>
      <c r="J284" s="84" t="b">
        <v>0</v>
      </c>
      <c r="K284" s="84" t="b">
        <v>0</v>
      </c>
      <c r="L284" s="84" t="b">
        <v>0</v>
      </c>
    </row>
    <row r="285" spans="1:12" ht="15">
      <c r="A285" s="84" t="s">
        <v>2852</v>
      </c>
      <c r="B285" s="84" t="s">
        <v>300</v>
      </c>
      <c r="C285" s="84">
        <v>2</v>
      </c>
      <c r="D285" s="118">
        <v>0.0016880798723788442</v>
      </c>
      <c r="E285" s="118">
        <v>0.8618485975962322</v>
      </c>
      <c r="F285" s="84" t="s">
        <v>3546</v>
      </c>
      <c r="G285" s="84" t="b">
        <v>0</v>
      </c>
      <c r="H285" s="84" t="b">
        <v>0</v>
      </c>
      <c r="I285" s="84" t="b">
        <v>0</v>
      </c>
      <c r="J285" s="84" t="b">
        <v>0</v>
      </c>
      <c r="K285" s="84" t="b">
        <v>0</v>
      </c>
      <c r="L285" s="84" t="b">
        <v>0</v>
      </c>
    </row>
    <row r="286" spans="1:12" ht="15">
      <c r="A286" s="84" t="s">
        <v>300</v>
      </c>
      <c r="B286" s="84" t="s">
        <v>3473</v>
      </c>
      <c r="C286" s="84">
        <v>2</v>
      </c>
      <c r="D286" s="118">
        <v>0.0016880798723788442</v>
      </c>
      <c r="E286" s="118">
        <v>1.6384892569546374</v>
      </c>
      <c r="F286" s="84" t="s">
        <v>3546</v>
      </c>
      <c r="G286" s="84" t="b">
        <v>0</v>
      </c>
      <c r="H286" s="84" t="b">
        <v>0</v>
      </c>
      <c r="I286" s="84" t="b">
        <v>0</v>
      </c>
      <c r="J286" s="84" t="b">
        <v>0</v>
      </c>
      <c r="K286" s="84" t="b">
        <v>0</v>
      </c>
      <c r="L286" s="84" t="b">
        <v>0</v>
      </c>
    </row>
    <row r="287" spans="1:12" ht="15">
      <c r="A287" s="84" t="s">
        <v>2842</v>
      </c>
      <c r="B287" s="84" t="s">
        <v>3476</v>
      </c>
      <c r="C287" s="84">
        <v>2</v>
      </c>
      <c r="D287" s="118">
        <v>0.0016880798723788442</v>
      </c>
      <c r="E287" s="118">
        <v>2.0644579892269186</v>
      </c>
      <c r="F287" s="84" t="s">
        <v>3546</v>
      </c>
      <c r="G287" s="84" t="b">
        <v>0</v>
      </c>
      <c r="H287" s="84" t="b">
        <v>0</v>
      </c>
      <c r="I287" s="84" t="b">
        <v>0</v>
      </c>
      <c r="J287" s="84" t="b">
        <v>0</v>
      </c>
      <c r="K287" s="84" t="b">
        <v>0</v>
      </c>
      <c r="L287" s="84" t="b">
        <v>0</v>
      </c>
    </row>
    <row r="288" spans="1:12" ht="15">
      <c r="A288" s="84" t="s">
        <v>3417</v>
      </c>
      <c r="B288" s="84" t="s">
        <v>3477</v>
      </c>
      <c r="C288" s="84">
        <v>2</v>
      </c>
      <c r="D288" s="118">
        <v>0.0016880798723788442</v>
      </c>
      <c r="E288" s="118">
        <v>2.842609239610562</v>
      </c>
      <c r="F288" s="84" t="s">
        <v>3546</v>
      </c>
      <c r="G288" s="84" t="b">
        <v>0</v>
      </c>
      <c r="H288" s="84" t="b">
        <v>0</v>
      </c>
      <c r="I288" s="84" t="b">
        <v>0</v>
      </c>
      <c r="J288" s="84" t="b">
        <v>0</v>
      </c>
      <c r="K288" s="84" t="b">
        <v>0</v>
      </c>
      <c r="L288" s="84" t="b">
        <v>0</v>
      </c>
    </row>
    <row r="289" spans="1:12" ht="15">
      <c r="A289" s="84" t="s">
        <v>3419</v>
      </c>
      <c r="B289" s="84" t="s">
        <v>3337</v>
      </c>
      <c r="C289" s="84">
        <v>2</v>
      </c>
      <c r="D289" s="118">
        <v>0.0016880798723788442</v>
      </c>
      <c r="E289" s="118">
        <v>2.3654879848908994</v>
      </c>
      <c r="F289" s="84" t="s">
        <v>3546</v>
      </c>
      <c r="G289" s="84" t="b">
        <v>0</v>
      </c>
      <c r="H289" s="84" t="b">
        <v>0</v>
      </c>
      <c r="I289" s="84" t="b">
        <v>0</v>
      </c>
      <c r="J289" s="84" t="b">
        <v>0</v>
      </c>
      <c r="K289" s="84" t="b">
        <v>0</v>
      </c>
      <c r="L289" s="84" t="b">
        <v>0</v>
      </c>
    </row>
    <row r="290" spans="1:12" ht="15">
      <c r="A290" s="84" t="s">
        <v>3337</v>
      </c>
      <c r="B290" s="84" t="s">
        <v>3374</v>
      </c>
      <c r="C290" s="84">
        <v>2</v>
      </c>
      <c r="D290" s="118">
        <v>0.0016880798723788442</v>
      </c>
      <c r="E290" s="118">
        <v>2.3654879848908994</v>
      </c>
      <c r="F290" s="84" t="s">
        <v>3546</v>
      </c>
      <c r="G290" s="84" t="b">
        <v>0</v>
      </c>
      <c r="H290" s="84" t="b">
        <v>0</v>
      </c>
      <c r="I290" s="84" t="b">
        <v>0</v>
      </c>
      <c r="J290" s="84" t="b">
        <v>0</v>
      </c>
      <c r="K290" s="84" t="b">
        <v>0</v>
      </c>
      <c r="L290" s="84" t="b">
        <v>0</v>
      </c>
    </row>
    <row r="291" spans="1:12" ht="15">
      <c r="A291" s="84" t="s">
        <v>3374</v>
      </c>
      <c r="B291" s="84" t="s">
        <v>3478</v>
      </c>
      <c r="C291" s="84">
        <v>2</v>
      </c>
      <c r="D291" s="118">
        <v>0.0016880798723788442</v>
      </c>
      <c r="E291" s="118">
        <v>2.717670503002262</v>
      </c>
      <c r="F291" s="84" t="s">
        <v>3546</v>
      </c>
      <c r="G291" s="84" t="b">
        <v>0</v>
      </c>
      <c r="H291" s="84" t="b">
        <v>0</v>
      </c>
      <c r="I291" s="84" t="b">
        <v>0</v>
      </c>
      <c r="J291" s="84" t="b">
        <v>0</v>
      </c>
      <c r="K291" s="84" t="b">
        <v>0</v>
      </c>
      <c r="L291" s="84" t="b">
        <v>0</v>
      </c>
    </row>
    <row r="292" spans="1:12" ht="15">
      <c r="A292" s="84" t="s">
        <v>3480</v>
      </c>
      <c r="B292" s="84" t="s">
        <v>3421</v>
      </c>
      <c r="C292" s="84">
        <v>2</v>
      </c>
      <c r="D292" s="118">
        <v>0.0016880798723788442</v>
      </c>
      <c r="E292" s="118">
        <v>2.842609239610562</v>
      </c>
      <c r="F292" s="84" t="s">
        <v>3546</v>
      </c>
      <c r="G292" s="84" t="b">
        <v>0</v>
      </c>
      <c r="H292" s="84" t="b">
        <v>0</v>
      </c>
      <c r="I292" s="84" t="b">
        <v>0</v>
      </c>
      <c r="J292" s="84" t="b">
        <v>0</v>
      </c>
      <c r="K292" s="84" t="b">
        <v>0</v>
      </c>
      <c r="L292" s="84" t="b">
        <v>0</v>
      </c>
    </row>
    <row r="293" spans="1:12" ht="15">
      <c r="A293" s="84" t="s">
        <v>3421</v>
      </c>
      <c r="B293" s="84" t="s">
        <v>617</v>
      </c>
      <c r="C293" s="84">
        <v>2</v>
      </c>
      <c r="D293" s="118">
        <v>0.0016880798723788442</v>
      </c>
      <c r="E293" s="118">
        <v>2.842609239610562</v>
      </c>
      <c r="F293" s="84" t="s">
        <v>3546</v>
      </c>
      <c r="G293" s="84" t="b">
        <v>0</v>
      </c>
      <c r="H293" s="84" t="b">
        <v>0</v>
      </c>
      <c r="I293" s="84" t="b">
        <v>0</v>
      </c>
      <c r="J293" s="84" t="b">
        <v>0</v>
      </c>
      <c r="K293" s="84" t="b">
        <v>0</v>
      </c>
      <c r="L293" s="84" t="b">
        <v>0</v>
      </c>
    </row>
    <row r="294" spans="1:12" ht="15">
      <c r="A294" s="84" t="s">
        <v>3481</v>
      </c>
      <c r="B294" s="84" t="s">
        <v>3317</v>
      </c>
      <c r="C294" s="84">
        <v>2</v>
      </c>
      <c r="D294" s="118">
        <v>0.0016880798723788442</v>
      </c>
      <c r="E294" s="118">
        <v>2.4746324543159677</v>
      </c>
      <c r="F294" s="84" t="s">
        <v>3546</v>
      </c>
      <c r="G294" s="84" t="b">
        <v>0</v>
      </c>
      <c r="H294" s="84" t="b">
        <v>0</v>
      </c>
      <c r="I294" s="84" t="b">
        <v>0</v>
      </c>
      <c r="J294" s="84" t="b">
        <v>0</v>
      </c>
      <c r="K294" s="84" t="b">
        <v>0</v>
      </c>
      <c r="L294" s="84" t="b">
        <v>0</v>
      </c>
    </row>
    <row r="295" spans="1:12" ht="15">
      <c r="A295" s="84" t="s">
        <v>3482</v>
      </c>
      <c r="B295" s="84" t="s">
        <v>3483</v>
      </c>
      <c r="C295" s="84">
        <v>2</v>
      </c>
      <c r="D295" s="118">
        <v>0.0016880798723788442</v>
      </c>
      <c r="E295" s="118">
        <v>3.0187004986662433</v>
      </c>
      <c r="F295" s="84" t="s">
        <v>3546</v>
      </c>
      <c r="G295" s="84" t="b">
        <v>0</v>
      </c>
      <c r="H295" s="84" t="b">
        <v>0</v>
      </c>
      <c r="I295" s="84" t="b">
        <v>0</v>
      </c>
      <c r="J295" s="84" t="b">
        <v>0</v>
      </c>
      <c r="K295" s="84" t="b">
        <v>0</v>
      </c>
      <c r="L295" s="84" t="b">
        <v>0</v>
      </c>
    </row>
    <row r="296" spans="1:12" ht="15">
      <c r="A296" s="84" t="s">
        <v>303</v>
      </c>
      <c r="B296" s="84" t="s">
        <v>3305</v>
      </c>
      <c r="C296" s="84">
        <v>2</v>
      </c>
      <c r="D296" s="118">
        <v>0.0016880798723788442</v>
      </c>
      <c r="E296" s="118">
        <v>2.3654879848908994</v>
      </c>
      <c r="F296" s="84" t="s">
        <v>3546</v>
      </c>
      <c r="G296" s="84" t="b">
        <v>0</v>
      </c>
      <c r="H296" s="84" t="b">
        <v>0</v>
      </c>
      <c r="I296" s="84" t="b">
        <v>0</v>
      </c>
      <c r="J296" s="84" t="b">
        <v>1</v>
      </c>
      <c r="K296" s="84" t="b">
        <v>0</v>
      </c>
      <c r="L296" s="84" t="b">
        <v>0</v>
      </c>
    </row>
    <row r="297" spans="1:12" ht="15">
      <c r="A297" s="84" t="s">
        <v>2800</v>
      </c>
      <c r="B297" s="84" t="s">
        <v>3489</v>
      </c>
      <c r="C297" s="84">
        <v>2</v>
      </c>
      <c r="D297" s="118">
        <v>0.0016880798723788442</v>
      </c>
      <c r="E297" s="118">
        <v>1.9047571463594066</v>
      </c>
      <c r="F297" s="84" t="s">
        <v>3546</v>
      </c>
      <c r="G297" s="84" t="b">
        <v>0</v>
      </c>
      <c r="H297" s="84" t="b">
        <v>0</v>
      </c>
      <c r="I297" s="84" t="b">
        <v>0</v>
      </c>
      <c r="J297" s="84" t="b">
        <v>0</v>
      </c>
      <c r="K297" s="84" t="b">
        <v>0</v>
      </c>
      <c r="L297" s="84" t="b">
        <v>0</v>
      </c>
    </row>
    <row r="298" spans="1:12" ht="15">
      <c r="A298" s="84" t="s">
        <v>3489</v>
      </c>
      <c r="B298" s="84" t="s">
        <v>3490</v>
      </c>
      <c r="C298" s="84">
        <v>2</v>
      </c>
      <c r="D298" s="118">
        <v>0.0016880798723788442</v>
      </c>
      <c r="E298" s="118">
        <v>3.0187004986662433</v>
      </c>
      <c r="F298" s="84" t="s">
        <v>3546</v>
      </c>
      <c r="G298" s="84" t="b">
        <v>0</v>
      </c>
      <c r="H298" s="84" t="b">
        <v>0</v>
      </c>
      <c r="I298" s="84" t="b">
        <v>0</v>
      </c>
      <c r="J298" s="84" t="b">
        <v>0</v>
      </c>
      <c r="K298" s="84" t="b">
        <v>0</v>
      </c>
      <c r="L298" s="84" t="b">
        <v>0</v>
      </c>
    </row>
    <row r="299" spans="1:12" ht="15">
      <c r="A299" s="84" t="s">
        <v>3490</v>
      </c>
      <c r="B299" s="84" t="s">
        <v>3491</v>
      </c>
      <c r="C299" s="84">
        <v>2</v>
      </c>
      <c r="D299" s="118">
        <v>0.0016880798723788442</v>
      </c>
      <c r="E299" s="118">
        <v>3.0187004986662433</v>
      </c>
      <c r="F299" s="84" t="s">
        <v>3546</v>
      </c>
      <c r="G299" s="84" t="b">
        <v>0</v>
      </c>
      <c r="H299" s="84" t="b">
        <v>0</v>
      </c>
      <c r="I299" s="84" t="b">
        <v>0</v>
      </c>
      <c r="J299" s="84" t="b">
        <v>0</v>
      </c>
      <c r="K299" s="84" t="b">
        <v>0</v>
      </c>
      <c r="L299" s="84" t="b">
        <v>0</v>
      </c>
    </row>
    <row r="300" spans="1:12" ht="15">
      <c r="A300" s="84" t="s">
        <v>3491</v>
      </c>
      <c r="B300" s="84" t="s">
        <v>3432</v>
      </c>
      <c r="C300" s="84">
        <v>2</v>
      </c>
      <c r="D300" s="118">
        <v>0.0016880798723788442</v>
      </c>
      <c r="E300" s="118">
        <v>2.842609239610562</v>
      </c>
      <c r="F300" s="84" t="s">
        <v>3546</v>
      </c>
      <c r="G300" s="84" t="b">
        <v>0</v>
      </c>
      <c r="H300" s="84" t="b">
        <v>0</v>
      </c>
      <c r="I300" s="84" t="b">
        <v>0</v>
      </c>
      <c r="J300" s="84" t="b">
        <v>0</v>
      </c>
      <c r="K300" s="84" t="b">
        <v>0</v>
      </c>
      <c r="L300" s="84" t="b">
        <v>0</v>
      </c>
    </row>
    <row r="301" spans="1:12" ht="15">
      <c r="A301" s="84" t="s">
        <v>3432</v>
      </c>
      <c r="B301" s="84" t="s">
        <v>3492</v>
      </c>
      <c r="C301" s="84">
        <v>2</v>
      </c>
      <c r="D301" s="118">
        <v>0.0016880798723788442</v>
      </c>
      <c r="E301" s="118">
        <v>2.842609239610562</v>
      </c>
      <c r="F301" s="84" t="s">
        <v>3546</v>
      </c>
      <c r="G301" s="84" t="b">
        <v>0</v>
      </c>
      <c r="H301" s="84" t="b">
        <v>0</v>
      </c>
      <c r="I301" s="84" t="b">
        <v>0</v>
      </c>
      <c r="J301" s="84" t="b">
        <v>1</v>
      </c>
      <c r="K301" s="84" t="b">
        <v>0</v>
      </c>
      <c r="L301" s="84" t="b">
        <v>0</v>
      </c>
    </row>
    <row r="302" spans="1:12" ht="15">
      <c r="A302" s="84" t="s">
        <v>3492</v>
      </c>
      <c r="B302" s="84" t="s">
        <v>3380</v>
      </c>
      <c r="C302" s="84">
        <v>2</v>
      </c>
      <c r="D302" s="118">
        <v>0.0016880798723788442</v>
      </c>
      <c r="E302" s="118">
        <v>2.717670503002262</v>
      </c>
      <c r="F302" s="84" t="s">
        <v>3546</v>
      </c>
      <c r="G302" s="84" t="b">
        <v>1</v>
      </c>
      <c r="H302" s="84" t="b">
        <v>0</v>
      </c>
      <c r="I302" s="84" t="b">
        <v>0</v>
      </c>
      <c r="J302" s="84" t="b">
        <v>0</v>
      </c>
      <c r="K302" s="84" t="b">
        <v>0</v>
      </c>
      <c r="L302" s="84" t="b">
        <v>0</v>
      </c>
    </row>
    <row r="303" spans="1:12" ht="15">
      <c r="A303" s="84" t="s">
        <v>3380</v>
      </c>
      <c r="B303" s="84" t="s">
        <v>3493</v>
      </c>
      <c r="C303" s="84">
        <v>2</v>
      </c>
      <c r="D303" s="118">
        <v>0.0016880798723788442</v>
      </c>
      <c r="E303" s="118">
        <v>2.717670503002262</v>
      </c>
      <c r="F303" s="84" t="s">
        <v>3546</v>
      </c>
      <c r="G303" s="84" t="b">
        <v>0</v>
      </c>
      <c r="H303" s="84" t="b">
        <v>0</v>
      </c>
      <c r="I303" s="84" t="b">
        <v>0</v>
      </c>
      <c r="J303" s="84" t="b">
        <v>0</v>
      </c>
      <c r="K303" s="84" t="b">
        <v>0</v>
      </c>
      <c r="L303" s="84" t="b">
        <v>0</v>
      </c>
    </row>
    <row r="304" spans="1:12" ht="15">
      <c r="A304" s="84" t="s">
        <v>3493</v>
      </c>
      <c r="B304" s="84" t="s">
        <v>2840</v>
      </c>
      <c r="C304" s="84">
        <v>2</v>
      </c>
      <c r="D304" s="118">
        <v>0.0016880798723788442</v>
      </c>
      <c r="E304" s="118">
        <v>2.2057871420233877</v>
      </c>
      <c r="F304" s="84" t="s">
        <v>3546</v>
      </c>
      <c r="G304" s="84" t="b">
        <v>0</v>
      </c>
      <c r="H304" s="84" t="b">
        <v>0</v>
      </c>
      <c r="I304" s="84" t="b">
        <v>0</v>
      </c>
      <c r="J304" s="84" t="b">
        <v>0</v>
      </c>
      <c r="K304" s="84" t="b">
        <v>0</v>
      </c>
      <c r="L304" s="84" t="b">
        <v>0</v>
      </c>
    </row>
    <row r="305" spans="1:12" ht="15">
      <c r="A305" s="84" t="s">
        <v>2840</v>
      </c>
      <c r="B305" s="84" t="s">
        <v>3422</v>
      </c>
      <c r="C305" s="84">
        <v>2</v>
      </c>
      <c r="D305" s="118">
        <v>0.0016880798723788442</v>
      </c>
      <c r="E305" s="118">
        <v>2.1436392352745433</v>
      </c>
      <c r="F305" s="84" t="s">
        <v>3546</v>
      </c>
      <c r="G305" s="84" t="b">
        <v>0</v>
      </c>
      <c r="H305" s="84" t="b">
        <v>0</v>
      </c>
      <c r="I305" s="84" t="b">
        <v>0</v>
      </c>
      <c r="J305" s="84" t="b">
        <v>0</v>
      </c>
      <c r="K305" s="84" t="b">
        <v>0</v>
      </c>
      <c r="L305" s="84" t="b">
        <v>0</v>
      </c>
    </row>
    <row r="306" spans="1:12" ht="15">
      <c r="A306" s="84" t="s">
        <v>3422</v>
      </c>
      <c r="B306" s="84" t="s">
        <v>3494</v>
      </c>
      <c r="C306" s="84">
        <v>2</v>
      </c>
      <c r="D306" s="118">
        <v>0.0016880798723788442</v>
      </c>
      <c r="E306" s="118">
        <v>2.842609239610562</v>
      </c>
      <c r="F306" s="84" t="s">
        <v>3546</v>
      </c>
      <c r="G306" s="84" t="b">
        <v>0</v>
      </c>
      <c r="H306" s="84" t="b">
        <v>0</v>
      </c>
      <c r="I306" s="84" t="b">
        <v>0</v>
      </c>
      <c r="J306" s="84" t="b">
        <v>0</v>
      </c>
      <c r="K306" s="84" t="b">
        <v>0</v>
      </c>
      <c r="L306" s="84" t="b">
        <v>0</v>
      </c>
    </row>
    <row r="307" spans="1:12" ht="15">
      <c r="A307" s="84" t="s">
        <v>3494</v>
      </c>
      <c r="B307" s="84" t="s">
        <v>3495</v>
      </c>
      <c r="C307" s="84">
        <v>2</v>
      </c>
      <c r="D307" s="118">
        <v>0.0016880798723788442</v>
      </c>
      <c r="E307" s="118">
        <v>3.0187004986662433</v>
      </c>
      <c r="F307" s="84" t="s">
        <v>3546</v>
      </c>
      <c r="G307" s="84" t="b">
        <v>0</v>
      </c>
      <c r="H307" s="84" t="b">
        <v>0</v>
      </c>
      <c r="I307" s="84" t="b">
        <v>0</v>
      </c>
      <c r="J307" s="84" t="b">
        <v>0</v>
      </c>
      <c r="K307" s="84" t="b">
        <v>0</v>
      </c>
      <c r="L307" s="84" t="b">
        <v>0</v>
      </c>
    </row>
    <row r="308" spans="1:12" ht="15">
      <c r="A308" s="84" t="s">
        <v>3498</v>
      </c>
      <c r="B308" s="84" t="s">
        <v>3301</v>
      </c>
      <c r="C308" s="84">
        <v>2</v>
      </c>
      <c r="D308" s="118">
        <v>0.0016880798723788442</v>
      </c>
      <c r="E308" s="118">
        <v>2.4746324543159677</v>
      </c>
      <c r="F308" s="84" t="s">
        <v>3546</v>
      </c>
      <c r="G308" s="84" t="b">
        <v>0</v>
      </c>
      <c r="H308" s="84" t="b">
        <v>0</v>
      </c>
      <c r="I308" s="84" t="b">
        <v>0</v>
      </c>
      <c r="J308" s="84" t="b">
        <v>0</v>
      </c>
      <c r="K308" s="84" t="b">
        <v>0</v>
      </c>
      <c r="L308" s="84" t="b">
        <v>0</v>
      </c>
    </row>
    <row r="309" spans="1:12" ht="15">
      <c r="A309" s="84" t="s">
        <v>3301</v>
      </c>
      <c r="B309" s="84" t="s">
        <v>395</v>
      </c>
      <c r="C309" s="84">
        <v>2</v>
      </c>
      <c r="D309" s="118">
        <v>0.0016880798723788442</v>
      </c>
      <c r="E309" s="118">
        <v>2.416640507338281</v>
      </c>
      <c r="F309" s="84" t="s">
        <v>3546</v>
      </c>
      <c r="G309" s="84" t="b">
        <v>0</v>
      </c>
      <c r="H309" s="84" t="b">
        <v>0</v>
      </c>
      <c r="I309" s="84" t="b">
        <v>0</v>
      </c>
      <c r="J309" s="84" t="b">
        <v>0</v>
      </c>
      <c r="K309" s="84" t="b">
        <v>0</v>
      </c>
      <c r="L309" s="84" t="b">
        <v>0</v>
      </c>
    </row>
    <row r="310" spans="1:12" ht="15">
      <c r="A310" s="84" t="s">
        <v>395</v>
      </c>
      <c r="B310" s="84" t="s">
        <v>3352</v>
      </c>
      <c r="C310" s="84">
        <v>2</v>
      </c>
      <c r="D310" s="118">
        <v>0.0016880798723788442</v>
      </c>
      <c r="E310" s="118">
        <v>2.842609239610562</v>
      </c>
      <c r="F310" s="84" t="s">
        <v>3546</v>
      </c>
      <c r="G310" s="84" t="b">
        <v>0</v>
      </c>
      <c r="H310" s="84" t="b">
        <v>0</v>
      </c>
      <c r="I310" s="84" t="b">
        <v>0</v>
      </c>
      <c r="J310" s="84" t="b">
        <v>0</v>
      </c>
      <c r="K310" s="84" t="b">
        <v>0</v>
      </c>
      <c r="L310" s="84" t="b">
        <v>0</v>
      </c>
    </row>
    <row r="311" spans="1:12" ht="15">
      <c r="A311" s="84" t="s">
        <v>3352</v>
      </c>
      <c r="B311" s="84" t="s">
        <v>3499</v>
      </c>
      <c r="C311" s="84">
        <v>2</v>
      </c>
      <c r="D311" s="118">
        <v>0.0016880798723788442</v>
      </c>
      <c r="E311" s="118">
        <v>2.717670503002262</v>
      </c>
      <c r="F311" s="84" t="s">
        <v>3546</v>
      </c>
      <c r="G311" s="84" t="b">
        <v>0</v>
      </c>
      <c r="H311" s="84" t="b">
        <v>0</v>
      </c>
      <c r="I311" s="84" t="b">
        <v>0</v>
      </c>
      <c r="J311" s="84" t="b">
        <v>0</v>
      </c>
      <c r="K311" s="84" t="b">
        <v>0</v>
      </c>
      <c r="L311" s="84" t="b">
        <v>0</v>
      </c>
    </row>
    <row r="312" spans="1:12" ht="15">
      <c r="A312" s="84" t="s">
        <v>3499</v>
      </c>
      <c r="B312" s="84" t="s">
        <v>3343</v>
      </c>
      <c r="C312" s="84">
        <v>2</v>
      </c>
      <c r="D312" s="118">
        <v>0.0016880798723788442</v>
      </c>
      <c r="E312" s="118">
        <v>2.620760489994206</v>
      </c>
      <c r="F312" s="84" t="s">
        <v>3546</v>
      </c>
      <c r="G312" s="84" t="b">
        <v>0</v>
      </c>
      <c r="H312" s="84" t="b">
        <v>0</v>
      </c>
      <c r="I312" s="84" t="b">
        <v>0</v>
      </c>
      <c r="J312" s="84" t="b">
        <v>0</v>
      </c>
      <c r="K312" s="84" t="b">
        <v>0</v>
      </c>
      <c r="L312" s="84" t="b">
        <v>0</v>
      </c>
    </row>
    <row r="313" spans="1:12" ht="15">
      <c r="A313" s="84" t="s">
        <v>3343</v>
      </c>
      <c r="B313" s="84" t="s">
        <v>3500</v>
      </c>
      <c r="C313" s="84">
        <v>2</v>
      </c>
      <c r="D313" s="118">
        <v>0.0016880798723788442</v>
      </c>
      <c r="E313" s="118">
        <v>2.620760489994206</v>
      </c>
      <c r="F313" s="84" t="s">
        <v>3546</v>
      </c>
      <c r="G313" s="84" t="b">
        <v>0</v>
      </c>
      <c r="H313" s="84" t="b">
        <v>0</v>
      </c>
      <c r="I313" s="84" t="b">
        <v>0</v>
      </c>
      <c r="J313" s="84" t="b">
        <v>0</v>
      </c>
      <c r="K313" s="84" t="b">
        <v>0</v>
      </c>
      <c r="L313" s="84" t="b">
        <v>0</v>
      </c>
    </row>
    <row r="314" spans="1:12" ht="15">
      <c r="A314" s="84" t="s">
        <v>3500</v>
      </c>
      <c r="B314" s="84" t="s">
        <v>3501</v>
      </c>
      <c r="C314" s="84">
        <v>2</v>
      </c>
      <c r="D314" s="118">
        <v>0.0016880798723788442</v>
      </c>
      <c r="E314" s="118">
        <v>3.0187004986662433</v>
      </c>
      <c r="F314" s="84" t="s">
        <v>3546</v>
      </c>
      <c r="G314" s="84" t="b">
        <v>0</v>
      </c>
      <c r="H314" s="84" t="b">
        <v>0</v>
      </c>
      <c r="I314" s="84" t="b">
        <v>0</v>
      </c>
      <c r="J314" s="84" t="b">
        <v>0</v>
      </c>
      <c r="K314" s="84" t="b">
        <v>0</v>
      </c>
      <c r="L314" s="84" t="b">
        <v>0</v>
      </c>
    </row>
    <row r="315" spans="1:12" ht="15">
      <c r="A315" s="84" t="s">
        <v>3316</v>
      </c>
      <c r="B315" s="84" t="s">
        <v>3387</v>
      </c>
      <c r="C315" s="84">
        <v>2</v>
      </c>
      <c r="D315" s="118">
        <v>0.0016880798723788442</v>
      </c>
      <c r="E315" s="118">
        <v>2.1736024586519864</v>
      </c>
      <c r="F315" s="84" t="s">
        <v>3546</v>
      </c>
      <c r="G315" s="84" t="b">
        <v>0</v>
      </c>
      <c r="H315" s="84" t="b">
        <v>0</v>
      </c>
      <c r="I315" s="84" t="b">
        <v>0</v>
      </c>
      <c r="J315" s="84" t="b">
        <v>0</v>
      </c>
      <c r="K315" s="84" t="b">
        <v>0</v>
      </c>
      <c r="L315" s="84" t="b">
        <v>0</v>
      </c>
    </row>
    <row r="316" spans="1:12" ht="15">
      <c r="A316" s="84" t="s">
        <v>3387</v>
      </c>
      <c r="B316" s="84" t="s">
        <v>3502</v>
      </c>
      <c r="C316" s="84">
        <v>2</v>
      </c>
      <c r="D316" s="118">
        <v>0.0016880798723788442</v>
      </c>
      <c r="E316" s="118">
        <v>2.717670503002262</v>
      </c>
      <c r="F316" s="84" t="s">
        <v>3546</v>
      </c>
      <c r="G316" s="84" t="b">
        <v>0</v>
      </c>
      <c r="H316" s="84" t="b">
        <v>0</v>
      </c>
      <c r="I316" s="84" t="b">
        <v>0</v>
      </c>
      <c r="J316" s="84" t="b">
        <v>0</v>
      </c>
      <c r="K316" s="84" t="b">
        <v>0</v>
      </c>
      <c r="L316" s="84" t="b">
        <v>0</v>
      </c>
    </row>
    <row r="317" spans="1:12" ht="15">
      <c r="A317" s="84" t="s">
        <v>3502</v>
      </c>
      <c r="B317" s="84" t="s">
        <v>2833</v>
      </c>
      <c r="C317" s="84">
        <v>2</v>
      </c>
      <c r="D317" s="118">
        <v>0.0016880798723788442</v>
      </c>
      <c r="E317" s="118">
        <v>1.7069466376104891</v>
      </c>
      <c r="F317" s="84" t="s">
        <v>3546</v>
      </c>
      <c r="G317" s="84" t="b">
        <v>0</v>
      </c>
      <c r="H317" s="84" t="b">
        <v>0</v>
      </c>
      <c r="I317" s="84" t="b">
        <v>0</v>
      </c>
      <c r="J317" s="84" t="b">
        <v>0</v>
      </c>
      <c r="K317" s="84" t="b">
        <v>0</v>
      </c>
      <c r="L317" s="84" t="b">
        <v>0</v>
      </c>
    </row>
    <row r="318" spans="1:12" ht="15">
      <c r="A318" s="84" t="s">
        <v>2834</v>
      </c>
      <c r="B318" s="84" t="s">
        <v>3503</v>
      </c>
      <c r="C318" s="84">
        <v>2</v>
      </c>
      <c r="D318" s="118">
        <v>0.0016880798723788442</v>
      </c>
      <c r="E318" s="118">
        <v>1.7634279935629373</v>
      </c>
      <c r="F318" s="84" t="s">
        <v>3546</v>
      </c>
      <c r="G318" s="84" t="b">
        <v>0</v>
      </c>
      <c r="H318" s="84" t="b">
        <v>0</v>
      </c>
      <c r="I318" s="84" t="b">
        <v>0</v>
      </c>
      <c r="J318" s="84" t="b">
        <v>0</v>
      </c>
      <c r="K318" s="84" t="b">
        <v>0</v>
      </c>
      <c r="L318" s="84" t="b">
        <v>0</v>
      </c>
    </row>
    <row r="319" spans="1:12" ht="15">
      <c r="A319" s="84" t="s">
        <v>3503</v>
      </c>
      <c r="B319" s="84" t="s">
        <v>3504</v>
      </c>
      <c r="C319" s="84">
        <v>2</v>
      </c>
      <c r="D319" s="118">
        <v>0.0016880798723788442</v>
      </c>
      <c r="E319" s="118">
        <v>3.0187004986662433</v>
      </c>
      <c r="F319" s="84" t="s">
        <v>3546</v>
      </c>
      <c r="G319" s="84" t="b">
        <v>0</v>
      </c>
      <c r="H319" s="84" t="b">
        <v>0</v>
      </c>
      <c r="I319" s="84" t="b">
        <v>0</v>
      </c>
      <c r="J319" s="84" t="b">
        <v>0</v>
      </c>
      <c r="K319" s="84" t="b">
        <v>0</v>
      </c>
      <c r="L319" s="84" t="b">
        <v>0</v>
      </c>
    </row>
    <row r="320" spans="1:12" ht="15">
      <c r="A320" s="84" t="s">
        <v>3504</v>
      </c>
      <c r="B320" s="84" t="s">
        <v>3505</v>
      </c>
      <c r="C320" s="84">
        <v>2</v>
      </c>
      <c r="D320" s="118">
        <v>0.0016880798723788442</v>
      </c>
      <c r="E320" s="118">
        <v>3.0187004986662433</v>
      </c>
      <c r="F320" s="84" t="s">
        <v>3546</v>
      </c>
      <c r="G320" s="84" t="b">
        <v>0</v>
      </c>
      <c r="H320" s="84" t="b">
        <v>0</v>
      </c>
      <c r="I320" s="84" t="b">
        <v>0</v>
      </c>
      <c r="J320" s="84" t="b">
        <v>0</v>
      </c>
      <c r="K320" s="84" t="b">
        <v>0</v>
      </c>
      <c r="L320" s="84" t="b">
        <v>0</v>
      </c>
    </row>
    <row r="321" spans="1:12" ht="15">
      <c r="A321" s="84" t="s">
        <v>3505</v>
      </c>
      <c r="B321" s="84" t="s">
        <v>3506</v>
      </c>
      <c r="C321" s="84">
        <v>2</v>
      </c>
      <c r="D321" s="118">
        <v>0.0016880798723788442</v>
      </c>
      <c r="E321" s="118">
        <v>3.0187004986662433</v>
      </c>
      <c r="F321" s="84" t="s">
        <v>3546</v>
      </c>
      <c r="G321" s="84" t="b">
        <v>0</v>
      </c>
      <c r="H321" s="84" t="b">
        <v>0</v>
      </c>
      <c r="I321" s="84" t="b">
        <v>0</v>
      </c>
      <c r="J321" s="84" t="b">
        <v>0</v>
      </c>
      <c r="K321" s="84" t="b">
        <v>0</v>
      </c>
      <c r="L321" s="84" t="b">
        <v>0</v>
      </c>
    </row>
    <row r="322" spans="1:12" ht="15">
      <c r="A322" s="84" t="s">
        <v>3506</v>
      </c>
      <c r="B322" s="84" t="s">
        <v>3320</v>
      </c>
      <c r="C322" s="84">
        <v>2</v>
      </c>
      <c r="D322" s="118">
        <v>0.0016880798723788442</v>
      </c>
      <c r="E322" s="118">
        <v>2.5415792439465807</v>
      </c>
      <c r="F322" s="84" t="s">
        <v>3546</v>
      </c>
      <c r="G322" s="84" t="b">
        <v>0</v>
      </c>
      <c r="H322" s="84" t="b">
        <v>0</v>
      </c>
      <c r="I322" s="84" t="b">
        <v>0</v>
      </c>
      <c r="J322" s="84" t="b">
        <v>0</v>
      </c>
      <c r="K322" s="84" t="b">
        <v>0</v>
      </c>
      <c r="L322" s="84" t="b">
        <v>0</v>
      </c>
    </row>
    <row r="323" spans="1:12" ht="15">
      <c r="A323" s="84" t="s">
        <v>3320</v>
      </c>
      <c r="B323" s="84" t="s">
        <v>3507</v>
      </c>
      <c r="C323" s="84">
        <v>2</v>
      </c>
      <c r="D323" s="118">
        <v>0.0016880798723788442</v>
      </c>
      <c r="E323" s="118">
        <v>2.717670503002262</v>
      </c>
      <c r="F323" s="84" t="s">
        <v>3546</v>
      </c>
      <c r="G323" s="84" t="b">
        <v>0</v>
      </c>
      <c r="H323" s="84" t="b">
        <v>0</v>
      </c>
      <c r="I323" s="84" t="b">
        <v>0</v>
      </c>
      <c r="J323" s="84" t="b">
        <v>0</v>
      </c>
      <c r="K323" s="84" t="b">
        <v>0</v>
      </c>
      <c r="L323" s="84" t="b">
        <v>0</v>
      </c>
    </row>
    <row r="324" spans="1:12" ht="15">
      <c r="A324" s="84" t="s">
        <v>3437</v>
      </c>
      <c r="B324" s="84" t="s">
        <v>2834</v>
      </c>
      <c r="C324" s="84">
        <v>2</v>
      </c>
      <c r="D324" s="118">
        <v>0.0016880798723788442</v>
      </c>
      <c r="E324" s="118">
        <v>1.5638556386577331</v>
      </c>
      <c r="F324" s="84" t="s">
        <v>3546</v>
      </c>
      <c r="G324" s="84" t="b">
        <v>0</v>
      </c>
      <c r="H324" s="84" t="b">
        <v>0</v>
      </c>
      <c r="I324" s="84" t="b">
        <v>0</v>
      </c>
      <c r="J324" s="84" t="b">
        <v>0</v>
      </c>
      <c r="K324" s="84" t="b">
        <v>0</v>
      </c>
      <c r="L324" s="84" t="b">
        <v>0</v>
      </c>
    </row>
    <row r="325" spans="1:12" ht="15">
      <c r="A325" s="84" t="s">
        <v>2863</v>
      </c>
      <c r="B325" s="84" t="s">
        <v>2864</v>
      </c>
      <c r="C325" s="84">
        <v>2</v>
      </c>
      <c r="D325" s="118">
        <v>0.0016880798723788442</v>
      </c>
      <c r="E325" s="118">
        <v>3.0187004986662433</v>
      </c>
      <c r="F325" s="84" t="s">
        <v>3546</v>
      </c>
      <c r="G325" s="84" t="b">
        <v>0</v>
      </c>
      <c r="H325" s="84" t="b">
        <v>0</v>
      </c>
      <c r="I325" s="84" t="b">
        <v>0</v>
      </c>
      <c r="J325" s="84" t="b">
        <v>0</v>
      </c>
      <c r="K325" s="84" t="b">
        <v>0</v>
      </c>
      <c r="L325" s="84" t="b">
        <v>0</v>
      </c>
    </row>
    <row r="326" spans="1:12" ht="15">
      <c r="A326" s="84" t="s">
        <v>2864</v>
      </c>
      <c r="B326" s="84" t="s">
        <v>2865</v>
      </c>
      <c r="C326" s="84">
        <v>2</v>
      </c>
      <c r="D326" s="118">
        <v>0.0016880798723788442</v>
      </c>
      <c r="E326" s="118">
        <v>3.0187004986662433</v>
      </c>
      <c r="F326" s="84" t="s">
        <v>3546</v>
      </c>
      <c r="G326" s="84" t="b">
        <v>0</v>
      </c>
      <c r="H326" s="84" t="b">
        <v>0</v>
      </c>
      <c r="I326" s="84" t="b">
        <v>0</v>
      </c>
      <c r="J326" s="84" t="b">
        <v>0</v>
      </c>
      <c r="K326" s="84" t="b">
        <v>0</v>
      </c>
      <c r="L326" s="84" t="b">
        <v>0</v>
      </c>
    </row>
    <row r="327" spans="1:12" ht="15">
      <c r="A327" s="84" t="s">
        <v>2865</v>
      </c>
      <c r="B327" s="84" t="s">
        <v>2866</v>
      </c>
      <c r="C327" s="84">
        <v>2</v>
      </c>
      <c r="D327" s="118">
        <v>0.0016880798723788442</v>
      </c>
      <c r="E327" s="118">
        <v>3.0187004986662433</v>
      </c>
      <c r="F327" s="84" t="s">
        <v>3546</v>
      </c>
      <c r="G327" s="84" t="b">
        <v>0</v>
      </c>
      <c r="H327" s="84" t="b">
        <v>0</v>
      </c>
      <c r="I327" s="84" t="b">
        <v>0</v>
      </c>
      <c r="J327" s="84" t="b">
        <v>0</v>
      </c>
      <c r="K327" s="84" t="b">
        <v>0</v>
      </c>
      <c r="L327" s="84" t="b">
        <v>0</v>
      </c>
    </row>
    <row r="328" spans="1:12" ht="15">
      <c r="A328" s="84" t="s">
        <v>2866</v>
      </c>
      <c r="B328" s="84" t="s">
        <v>2867</v>
      </c>
      <c r="C328" s="84">
        <v>2</v>
      </c>
      <c r="D328" s="118">
        <v>0.0016880798723788442</v>
      </c>
      <c r="E328" s="118">
        <v>3.0187004986662433</v>
      </c>
      <c r="F328" s="84" t="s">
        <v>3546</v>
      </c>
      <c r="G328" s="84" t="b">
        <v>0</v>
      </c>
      <c r="H328" s="84" t="b">
        <v>0</v>
      </c>
      <c r="I328" s="84" t="b">
        <v>0</v>
      </c>
      <c r="J328" s="84" t="b">
        <v>0</v>
      </c>
      <c r="K328" s="84" t="b">
        <v>0</v>
      </c>
      <c r="L328" s="84" t="b">
        <v>0</v>
      </c>
    </row>
    <row r="329" spans="1:12" ht="15">
      <c r="A329" s="84" t="s">
        <v>2862</v>
      </c>
      <c r="B329" s="84" t="s">
        <v>3513</v>
      </c>
      <c r="C329" s="84">
        <v>2</v>
      </c>
      <c r="D329" s="118">
        <v>0.0019562580422353973</v>
      </c>
      <c r="E329" s="118">
        <v>2.842609239610562</v>
      </c>
      <c r="F329" s="84" t="s">
        <v>3546</v>
      </c>
      <c r="G329" s="84" t="b">
        <v>0</v>
      </c>
      <c r="H329" s="84" t="b">
        <v>0</v>
      </c>
      <c r="I329" s="84" t="b">
        <v>0</v>
      </c>
      <c r="J329" s="84" t="b">
        <v>0</v>
      </c>
      <c r="K329" s="84" t="b">
        <v>0</v>
      </c>
      <c r="L329" s="84" t="b">
        <v>0</v>
      </c>
    </row>
    <row r="330" spans="1:12" ht="15">
      <c r="A330" s="84" t="s">
        <v>3514</v>
      </c>
      <c r="B330" s="84" t="s">
        <v>3515</v>
      </c>
      <c r="C330" s="84">
        <v>2</v>
      </c>
      <c r="D330" s="118">
        <v>0.0016880798723788442</v>
      </c>
      <c r="E330" s="118">
        <v>3.0187004986662433</v>
      </c>
      <c r="F330" s="84" t="s">
        <v>3546</v>
      </c>
      <c r="G330" s="84" t="b">
        <v>0</v>
      </c>
      <c r="H330" s="84" t="b">
        <v>0</v>
      </c>
      <c r="I330" s="84" t="b">
        <v>0</v>
      </c>
      <c r="J330" s="84" t="b">
        <v>0</v>
      </c>
      <c r="K330" s="84" t="b">
        <v>0</v>
      </c>
      <c r="L330" s="84" t="b">
        <v>0</v>
      </c>
    </row>
    <row r="331" spans="1:12" ht="15">
      <c r="A331" s="84" t="s">
        <v>394</v>
      </c>
      <c r="B331" s="84" t="s">
        <v>2835</v>
      </c>
      <c r="C331" s="84">
        <v>2</v>
      </c>
      <c r="D331" s="118">
        <v>0.0016880798723788442</v>
      </c>
      <c r="E331" s="118">
        <v>1.9773078135080182</v>
      </c>
      <c r="F331" s="84" t="s">
        <v>3546</v>
      </c>
      <c r="G331" s="84" t="b">
        <v>0</v>
      </c>
      <c r="H331" s="84" t="b">
        <v>0</v>
      </c>
      <c r="I331" s="84" t="b">
        <v>0</v>
      </c>
      <c r="J331" s="84" t="b">
        <v>0</v>
      </c>
      <c r="K331" s="84" t="b">
        <v>0</v>
      </c>
      <c r="L331" s="84" t="b">
        <v>0</v>
      </c>
    </row>
    <row r="332" spans="1:12" ht="15">
      <c r="A332" s="84" t="s">
        <v>2835</v>
      </c>
      <c r="B332" s="84" t="s">
        <v>3516</v>
      </c>
      <c r="C332" s="84">
        <v>2</v>
      </c>
      <c r="D332" s="118">
        <v>0.0016880798723788442</v>
      </c>
      <c r="E332" s="118">
        <v>1.9395192526186185</v>
      </c>
      <c r="F332" s="84" t="s">
        <v>3546</v>
      </c>
      <c r="G332" s="84" t="b">
        <v>0</v>
      </c>
      <c r="H332" s="84" t="b">
        <v>0</v>
      </c>
      <c r="I332" s="84" t="b">
        <v>0</v>
      </c>
      <c r="J332" s="84" t="b">
        <v>0</v>
      </c>
      <c r="K332" s="84" t="b">
        <v>0</v>
      </c>
      <c r="L332" s="84" t="b">
        <v>0</v>
      </c>
    </row>
    <row r="333" spans="1:12" ht="15">
      <c r="A333" s="84" t="s">
        <v>3516</v>
      </c>
      <c r="B333" s="84" t="s">
        <v>3287</v>
      </c>
      <c r="C333" s="84">
        <v>2</v>
      </c>
      <c r="D333" s="118">
        <v>0.0016880798723788442</v>
      </c>
      <c r="E333" s="118">
        <v>2.2783378091719997</v>
      </c>
      <c r="F333" s="84" t="s">
        <v>3546</v>
      </c>
      <c r="G333" s="84" t="b">
        <v>0</v>
      </c>
      <c r="H333" s="84" t="b">
        <v>0</v>
      </c>
      <c r="I333" s="84" t="b">
        <v>0</v>
      </c>
      <c r="J333" s="84" t="b">
        <v>0</v>
      </c>
      <c r="K333" s="84" t="b">
        <v>0</v>
      </c>
      <c r="L333" s="84" t="b">
        <v>0</v>
      </c>
    </row>
    <row r="334" spans="1:12" ht="15">
      <c r="A334" s="84" t="s">
        <v>3287</v>
      </c>
      <c r="B334" s="84" t="s">
        <v>3517</v>
      </c>
      <c r="C334" s="84">
        <v>2</v>
      </c>
      <c r="D334" s="118">
        <v>0.0016880798723788442</v>
      </c>
      <c r="E334" s="118">
        <v>2.2783378091719997</v>
      </c>
      <c r="F334" s="84" t="s">
        <v>3546</v>
      </c>
      <c r="G334" s="84" t="b">
        <v>0</v>
      </c>
      <c r="H334" s="84" t="b">
        <v>0</v>
      </c>
      <c r="I334" s="84" t="b">
        <v>0</v>
      </c>
      <c r="J334" s="84" t="b">
        <v>0</v>
      </c>
      <c r="K334" s="84" t="b">
        <v>0</v>
      </c>
      <c r="L334" s="84" t="b">
        <v>0</v>
      </c>
    </row>
    <row r="335" spans="1:12" ht="15">
      <c r="A335" s="84" t="s">
        <v>3517</v>
      </c>
      <c r="B335" s="84" t="s">
        <v>3321</v>
      </c>
      <c r="C335" s="84">
        <v>2</v>
      </c>
      <c r="D335" s="118">
        <v>0.0016880798723788442</v>
      </c>
      <c r="E335" s="118">
        <v>2.5415792439465807</v>
      </c>
      <c r="F335" s="84" t="s">
        <v>3546</v>
      </c>
      <c r="G335" s="84" t="b">
        <v>0</v>
      </c>
      <c r="H335" s="84" t="b">
        <v>0</v>
      </c>
      <c r="I335" s="84" t="b">
        <v>0</v>
      </c>
      <c r="J335" s="84" t="b">
        <v>0</v>
      </c>
      <c r="K335" s="84" t="b">
        <v>0</v>
      </c>
      <c r="L335" s="84" t="b">
        <v>0</v>
      </c>
    </row>
    <row r="336" spans="1:12" ht="15">
      <c r="A336" s="84" t="s">
        <v>3321</v>
      </c>
      <c r="B336" s="84" t="s">
        <v>3342</v>
      </c>
      <c r="C336" s="84">
        <v>2</v>
      </c>
      <c r="D336" s="118">
        <v>0.0016880798723788442</v>
      </c>
      <c r="E336" s="118">
        <v>2.1436392352745433</v>
      </c>
      <c r="F336" s="84" t="s">
        <v>3546</v>
      </c>
      <c r="G336" s="84" t="b">
        <v>0</v>
      </c>
      <c r="H336" s="84" t="b">
        <v>0</v>
      </c>
      <c r="I336" s="84" t="b">
        <v>0</v>
      </c>
      <c r="J336" s="84" t="b">
        <v>0</v>
      </c>
      <c r="K336" s="84" t="b">
        <v>0</v>
      </c>
      <c r="L336" s="84" t="b">
        <v>0</v>
      </c>
    </row>
    <row r="337" spans="1:12" ht="15">
      <c r="A337" s="84" t="s">
        <v>3342</v>
      </c>
      <c r="B337" s="84" t="s">
        <v>3518</v>
      </c>
      <c r="C337" s="84">
        <v>2</v>
      </c>
      <c r="D337" s="118">
        <v>0.0016880798723788442</v>
      </c>
      <c r="E337" s="118">
        <v>2.620760489994206</v>
      </c>
      <c r="F337" s="84" t="s">
        <v>3546</v>
      </c>
      <c r="G337" s="84" t="b">
        <v>0</v>
      </c>
      <c r="H337" s="84" t="b">
        <v>0</v>
      </c>
      <c r="I337" s="84" t="b">
        <v>0</v>
      </c>
      <c r="J337" s="84" t="b">
        <v>0</v>
      </c>
      <c r="K337" s="84" t="b">
        <v>0</v>
      </c>
      <c r="L337" s="84" t="b">
        <v>0</v>
      </c>
    </row>
    <row r="338" spans="1:12" ht="15">
      <c r="A338" s="84" t="s">
        <v>3518</v>
      </c>
      <c r="B338" s="84" t="s">
        <v>3519</v>
      </c>
      <c r="C338" s="84">
        <v>2</v>
      </c>
      <c r="D338" s="118">
        <v>0.0016880798723788442</v>
      </c>
      <c r="E338" s="118">
        <v>3.0187004986662433</v>
      </c>
      <c r="F338" s="84" t="s">
        <v>3546</v>
      </c>
      <c r="G338" s="84" t="b">
        <v>0</v>
      </c>
      <c r="H338" s="84" t="b">
        <v>0</v>
      </c>
      <c r="I338" s="84" t="b">
        <v>0</v>
      </c>
      <c r="J338" s="84" t="b">
        <v>0</v>
      </c>
      <c r="K338" s="84" t="b">
        <v>0</v>
      </c>
      <c r="L338" s="84" t="b">
        <v>0</v>
      </c>
    </row>
    <row r="339" spans="1:12" ht="15">
      <c r="A339" s="84" t="s">
        <v>3519</v>
      </c>
      <c r="B339" s="84" t="s">
        <v>2846</v>
      </c>
      <c r="C339" s="84">
        <v>2</v>
      </c>
      <c r="D339" s="118">
        <v>0.0016880798723788442</v>
      </c>
      <c r="E339" s="118">
        <v>2.0892815729519505</v>
      </c>
      <c r="F339" s="84" t="s">
        <v>3546</v>
      </c>
      <c r="G339" s="84" t="b">
        <v>0</v>
      </c>
      <c r="H339" s="84" t="b">
        <v>0</v>
      </c>
      <c r="I339" s="84" t="b">
        <v>0</v>
      </c>
      <c r="J339" s="84" t="b">
        <v>0</v>
      </c>
      <c r="K339" s="84" t="b">
        <v>0</v>
      </c>
      <c r="L339" s="84" t="b">
        <v>0</v>
      </c>
    </row>
    <row r="340" spans="1:12" ht="15">
      <c r="A340" s="84" t="s">
        <v>2846</v>
      </c>
      <c r="B340" s="84" t="s">
        <v>3520</v>
      </c>
      <c r="C340" s="84">
        <v>2</v>
      </c>
      <c r="D340" s="118">
        <v>0.0016880798723788442</v>
      </c>
      <c r="E340" s="118">
        <v>2.1156105116742996</v>
      </c>
      <c r="F340" s="84" t="s">
        <v>3546</v>
      </c>
      <c r="G340" s="84" t="b">
        <v>0</v>
      </c>
      <c r="H340" s="84" t="b">
        <v>0</v>
      </c>
      <c r="I340" s="84" t="b">
        <v>0</v>
      </c>
      <c r="J340" s="84" t="b">
        <v>1</v>
      </c>
      <c r="K340" s="84" t="b">
        <v>0</v>
      </c>
      <c r="L340" s="84" t="b">
        <v>0</v>
      </c>
    </row>
    <row r="341" spans="1:12" ht="15">
      <c r="A341" s="84" t="s">
        <v>3520</v>
      </c>
      <c r="B341" s="84" t="s">
        <v>3521</v>
      </c>
      <c r="C341" s="84">
        <v>2</v>
      </c>
      <c r="D341" s="118">
        <v>0.0016880798723788442</v>
      </c>
      <c r="E341" s="118">
        <v>3.0187004986662433</v>
      </c>
      <c r="F341" s="84" t="s">
        <v>3546</v>
      </c>
      <c r="G341" s="84" t="b">
        <v>1</v>
      </c>
      <c r="H341" s="84" t="b">
        <v>0</v>
      </c>
      <c r="I341" s="84" t="b">
        <v>0</v>
      </c>
      <c r="J341" s="84" t="b">
        <v>0</v>
      </c>
      <c r="K341" s="84" t="b">
        <v>0</v>
      </c>
      <c r="L341" s="84" t="b">
        <v>0</v>
      </c>
    </row>
    <row r="342" spans="1:12" ht="15">
      <c r="A342" s="84" t="s">
        <v>3521</v>
      </c>
      <c r="B342" s="84" t="s">
        <v>3522</v>
      </c>
      <c r="C342" s="84">
        <v>2</v>
      </c>
      <c r="D342" s="118">
        <v>0.0016880798723788442</v>
      </c>
      <c r="E342" s="118">
        <v>3.0187004986662433</v>
      </c>
      <c r="F342" s="84" t="s">
        <v>3546</v>
      </c>
      <c r="G342" s="84" t="b">
        <v>0</v>
      </c>
      <c r="H342" s="84" t="b">
        <v>0</v>
      </c>
      <c r="I342" s="84" t="b">
        <v>0</v>
      </c>
      <c r="J342" s="84" t="b">
        <v>0</v>
      </c>
      <c r="K342" s="84" t="b">
        <v>0</v>
      </c>
      <c r="L342" s="84" t="b">
        <v>0</v>
      </c>
    </row>
    <row r="343" spans="1:12" ht="15">
      <c r="A343" s="84" t="s">
        <v>3522</v>
      </c>
      <c r="B343" s="84" t="s">
        <v>3523</v>
      </c>
      <c r="C343" s="84">
        <v>2</v>
      </c>
      <c r="D343" s="118">
        <v>0.0016880798723788442</v>
      </c>
      <c r="E343" s="118">
        <v>3.0187004986662433</v>
      </c>
      <c r="F343" s="84" t="s">
        <v>3546</v>
      </c>
      <c r="G343" s="84" t="b">
        <v>0</v>
      </c>
      <c r="H343" s="84" t="b">
        <v>0</v>
      </c>
      <c r="I343" s="84" t="b">
        <v>0</v>
      </c>
      <c r="J343" s="84" t="b">
        <v>0</v>
      </c>
      <c r="K343" s="84" t="b">
        <v>0</v>
      </c>
      <c r="L343" s="84" t="b">
        <v>0</v>
      </c>
    </row>
    <row r="344" spans="1:12" ht="15">
      <c r="A344" s="84" t="s">
        <v>3525</v>
      </c>
      <c r="B344" s="84" t="s">
        <v>2855</v>
      </c>
      <c r="C344" s="84">
        <v>2</v>
      </c>
      <c r="D344" s="118">
        <v>0.0016880798723788442</v>
      </c>
      <c r="E344" s="118">
        <v>2.5415792439465807</v>
      </c>
      <c r="F344" s="84" t="s">
        <v>3546</v>
      </c>
      <c r="G344" s="84" t="b">
        <v>1</v>
      </c>
      <c r="H344" s="84" t="b">
        <v>0</v>
      </c>
      <c r="I344" s="84" t="b">
        <v>0</v>
      </c>
      <c r="J344" s="84" t="b">
        <v>0</v>
      </c>
      <c r="K344" s="84" t="b">
        <v>0</v>
      </c>
      <c r="L344" s="84" t="b">
        <v>0</v>
      </c>
    </row>
    <row r="345" spans="1:12" ht="15">
      <c r="A345" s="84" t="s">
        <v>2855</v>
      </c>
      <c r="B345" s="84" t="s">
        <v>3438</v>
      </c>
      <c r="C345" s="84">
        <v>2</v>
      </c>
      <c r="D345" s="118">
        <v>0.0016880798723788442</v>
      </c>
      <c r="E345" s="118">
        <v>2.3654879848908994</v>
      </c>
      <c r="F345" s="84" t="s">
        <v>3546</v>
      </c>
      <c r="G345" s="84" t="b">
        <v>0</v>
      </c>
      <c r="H345" s="84" t="b">
        <v>0</v>
      </c>
      <c r="I345" s="84" t="b">
        <v>0</v>
      </c>
      <c r="J345" s="84" t="b">
        <v>0</v>
      </c>
      <c r="K345" s="84" t="b">
        <v>0</v>
      </c>
      <c r="L345" s="84" t="b">
        <v>0</v>
      </c>
    </row>
    <row r="346" spans="1:12" ht="15">
      <c r="A346" s="84" t="s">
        <v>3438</v>
      </c>
      <c r="B346" s="84" t="s">
        <v>3387</v>
      </c>
      <c r="C346" s="84">
        <v>2</v>
      </c>
      <c r="D346" s="118">
        <v>0.0016880798723788442</v>
      </c>
      <c r="E346" s="118">
        <v>2.5415792439465807</v>
      </c>
      <c r="F346" s="84" t="s">
        <v>3546</v>
      </c>
      <c r="G346" s="84" t="b">
        <v>0</v>
      </c>
      <c r="H346" s="84" t="b">
        <v>0</v>
      </c>
      <c r="I346" s="84" t="b">
        <v>0</v>
      </c>
      <c r="J346" s="84" t="b">
        <v>0</v>
      </c>
      <c r="K346" s="84" t="b">
        <v>0</v>
      </c>
      <c r="L346" s="84" t="b">
        <v>0</v>
      </c>
    </row>
    <row r="347" spans="1:12" ht="15">
      <c r="A347" s="84" t="s">
        <v>3387</v>
      </c>
      <c r="B347" s="84" t="s">
        <v>3424</v>
      </c>
      <c r="C347" s="84">
        <v>2</v>
      </c>
      <c r="D347" s="118">
        <v>0.0016880798723788442</v>
      </c>
      <c r="E347" s="118">
        <v>2.5415792439465807</v>
      </c>
      <c r="F347" s="84" t="s">
        <v>3546</v>
      </c>
      <c r="G347" s="84" t="b">
        <v>0</v>
      </c>
      <c r="H347" s="84" t="b">
        <v>0</v>
      </c>
      <c r="I347" s="84" t="b">
        <v>0</v>
      </c>
      <c r="J347" s="84" t="b">
        <v>0</v>
      </c>
      <c r="K347" s="84" t="b">
        <v>0</v>
      </c>
      <c r="L347" s="84" t="b">
        <v>0</v>
      </c>
    </row>
    <row r="348" spans="1:12" ht="15">
      <c r="A348" s="84" t="s">
        <v>3424</v>
      </c>
      <c r="B348" s="84" t="s">
        <v>3390</v>
      </c>
      <c r="C348" s="84">
        <v>2</v>
      </c>
      <c r="D348" s="118">
        <v>0.0016880798723788442</v>
      </c>
      <c r="E348" s="118">
        <v>2.6665179805548807</v>
      </c>
      <c r="F348" s="84" t="s">
        <v>3546</v>
      </c>
      <c r="G348" s="84" t="b">
        <v>0</v>
      </c>
      <c r="H348" s="84" t="b">
        <v>0</v>
      </c>
      <c r="I348" s="84" t="b">
        <v>0</v>
      </c>
      <c r="J348" s="84" t="b">
        <v>0</v>
      </c>
      <c r="K348" s="84" t="b">
        <v>0</v>
      </c>
      <c r="L348" s="84" t="b">
        <v>0</v>
      </c>
    </row>
    <row r="349" spans="1:12" ht="15">
      <c r="A349" s="84" t="s">
        <v>3390</v>
      </c>
      <c r="B349" s="84" t="s">
        <v>2838</v>
      </c>
      <c r="C349" s="84">
        <v>2</v>
      </c>
      <c r="D349" s="118">
        <v>0.0016880798723788442</v>
      </c>
      <c r="E349" s="118">
        <v>2.1436392352745433</v>
      </c>
      <c r="F349" s="84" t="s">
        <v>3546</v>
      </c>
      <c r="G349" s="84" t="b">
        <v>0</v>
      </c>
      <c r="H349" s="84" t="b">
        <v>0</v>
      </c>
      <c r="I349" s="84" t="b">
        <v>0</v>
      </c>
      <c r="J349" s="84" t="b">
        <v>0</v>
      </c>
      <c r="K349" s="84" t="b">
        <v>0</v>
      </c>
      <c r="L349" s="84" t="b">
        <v>0</v>
      </c>
    </row>
    <row r="350" spans="1:12" ht="15">
      <c r="A350" s="84" t="s">
        <v>2838</v>
      </c>
      <c r="B350" s="84" t="s">
        <v>300</v>
      </c>
      <c r="C350" s="84">
        <v>2</v>
      </c>
      <c r="D350" s="118">
        <v>0.0016880798723788442</v>
      </c>
      <c r="E350" s="118">
        <v>0.8618485975962322</v>
      </c>
      <c r="F350" s="84" t="s">
        <v>3546</v>
      </c>
      <c r="G350" s="84" t="b">
        <v>0</v>
      </c>
      <c r="H350" s="84" t="b">
        <v>0</v>
      </c>
      <c r="I350" s="84" t="b">
        <v>0</v>
      </c>
      <c r="J350" s="84" t="b">
        <v>0</v>
      </c>
      <c r="K350" s="84" t="b">
        <v>0</v>
      </c>
      <c r="L350" s="84" t="b">
        <v>0</v>
      </c>
    </row>
    <row r="351" spans="1:12" ht="15">
      <c r="A351" s="84" t="s">
        <v>300</v>
      </c>
      <c r="B351" s="84" t="s">
        <v>3303</v>
      </c>
      <c r="C351" s="84">
        <v>2</v>
      </c>
      <c r="D351" s="118">
        <v>0.0016880798723788442</v>
      </c>
      <c r="E351" s="118">
        <v>1.036429265626675</v>
      </c>
      <c r="F351" s="84" t="s">
        <v>3546</v>
      </c>
      <c r="G351" s="84" t="b">
        <v>0</v>
      </c>
      <c r="H351" s="84" t="b">
        <v>0</v>
      </c>
      <c r="I351" s="84" t="b">
        <v>0</v>
      </c>
      <c r="J351" s="84" t="b">
        <v>0</v>
      </c>
      <c r="K351" s="84" t="b">
        <v>0</v>
      </c>
      <c r="L351" s="84" t="b">
        <v>0</v>
      </c>
    </row>
    <row r="352" spans="1:12" ht="15">
      <c r="A352" s="84" t="s">
        <v>393</v>
      </c>
      <c r="B352" s="84" t="s">
        <v>392</v>
      </c>
      <c r="C352" s="84">
        <v>2</v>
      </c>
      <c r="D352" s="118">
        <v>0.0016880798723788442</v>
      </c>
      <c r="E352" s="118">
        <v>3.0187004986662433</v>
      </c>
      <c r="F352" s="84" t="s">
        <v>3546</v>
      </c>
      <c r="G352" s="84" t="b">
        <v>0</v>
      </c>
      <c r="H352" s="84" t="b">
        <v>0</v>
      </c>
      <c r="I352" s="84" t="b">
        <v>0</v>
      </c>
      <c r="J352" s="84" t="b">
        <v>0</v>
      </c>
      <c r="K352" s="84" t="b">
        <v>0</v>
      </c>
      <c r="L352" s="84" t="b">
        <v>0</v>
      </c>
    </row>
    <row r="353" spans="1:12" ht="15">
      <c r="A353" s="84" t="s">
        <v>392</v>
      </c>
      <c r="B353" s="84" t="s">
        <v>391</v>
      </c>
      <c r="C353" s="84">
        <v>2</v>
      </c>
      <c r="D353" s="118">
        <v>0.0016880798723788442</v>
      </c>
      <c r="E353" s="118">
        <v>3.0187004986662433</v>
      </c>
      <c r="F353" s="84" t="s">
        <v>3546</v>
      </c>
      <c r="G353" s="84" t="b">
        <v>0</v>
      </c>
      <c r="H353" s="84" t="b">
        <v>0</v>
      </c>
      <c r="I353" s="84" t="b">
        <v>0</v>
      </c>
      <c r="J353" s="84" t="b">
        <v>0</v>
      </c>
      <c r="K353" s="84" t="b">
        <v>0</v>
      </c>
      <c r="L353" s="84" t="b">
        <v>0</v>
      </c>
    </row>
    <row r="354" spans="1:12" ht="15">
      <c r="A354" s="84" t="s">
        <v>391</v>
      </c>
      <c r="B354" s="84" t="s">
        <v>232</v>
      </c>
      <c r="C354" s="84">
        <v>2</v>
      </c>
      <c r="D354" s="118">
        <v>0.0016880798723788442</v>
      </c>
      <c r="E354" s="118">
        <v>3.0187004986662433</v>
      </c>
      <c r="F354" s="84" t="s">
        <v>3546</v>
      </c>
      <c r="G354" s="84" t="b">
        <v>0</v>
      </c>
      <c r="H354" s="84" t="b">
        <v>0</v>
      </c>
      <c r="I354" s="84" t="b">
        <v>0</v>
      </c>
      <c r="J354" s="84" t="b">
        <v>0</v>
      </c>
      <c r="K354" s="84" t="b">
        <v>0</v>
      </c>
      <c r="L354" s="84" t="b">
        <v>0</v>
      </c>
    </row>
    <row r="355" spans="1:12" ht="15">
      <c r="A355" s="84" t="s">
        <v>232</v>
      </c>
      <c r="B355" s="84" t="s">
        <v>390</v>
      </c>
      <c r="C355" s="84">
        <v>2</v>
      </c>
      <c r="D355" s="118">
        <v>0.0016880798723788442</v>
      </c>
      <c r="E355" s="118">
        <v>2.842609239610562</v>
      </c>
      <c r="F355" s="84" t="s">
        <v>3546</v>
      </c>
      <c r="G355" s="84" t="b">
        <v>0</v>
      </c>
      <c r="H355" s="84" t="b">
        <v>0</v>
      </c>
      <c r="I355" s="84" t="b">
        <v>0</v>
      </c>
      <c r="J355" s="84" t="b">
        <v>0</v>
      </c>
      <c r="K355" s="84" t="b">
        <v>0</v>
      </c>
      <c r="L355" s="84" t="b">
        <v>0</v>
      </c>
    </row>
    <row r="356" spans="1:12" ht="15">
      <c r="A356" s="84" t="s">
        <v>390</v>
      </c>
      <c r="B356" s="84" t="s">
        <v>389</v>
      </c>
      <c r="C356" s="84">
        <v>2</v>
      </c>
      <c r="D356" s="118">
        <v>0.0016880798723788442</v>
      </c>
      <c r="E356" s="118">
        <v>2.842609239610562</v>
      </c>
      <c r="F356" s="84" t="s">
        <v>3546</v>
      </c>
      <c r="G356" s="84" t="b">
        <v>0</v>
      </c>
      <c r="H356" s="84" t="b">
        <v>0</v>
      </c>
      <c r="I356" s="84" t="b">
        <v>0</v>
      </c>
      <c r="J356" s="84" t="b">
        <v>0</v>
      </c>
      <c r="K356" s="84" t="b">
        <v>0</v>
      </c>
      <c r="L356" s="84" t="b">
        <v>0</v>
      </c>
    </row>
    <row r="357" spans="1:12" ht="15">
      <c r="A357" s="84" t="s">
        <v>389</v>
      </c>
      <c r="B357" s="84" t="s">
        <v>388</v>
      </c>
      <c r="C357" s="84">
        <v>2</v>
      </c>
      <c r="D357" s="118">
        <v>0.0016880798723788442</v>
      </c>
      <c r="E357" s="118">
        <v>3.0187004986662433</v>
      </c>
      <c r="F357" s="84" t="s">
        <v>3546</v>
      </c>
      <c r="G357" s="84" t="b">
        <v>0</v>
      </c>
      <c r="H357" s="84" t="b">
        <v>0</v>
      </c>
      <c r="I357" s="84" t="b">
        <v>0</v>
      </c>
      <c r="J357" s="84" t="b">
        <v>0</v>
      </c>
      <c r="K357" s="84" t="b">
        <v>0</v>
      </c>
      <c r="L357" s="84" t="b">
        <v>0</v>
      </c>
    </row>
    <row r="358" spans="1:12" ht="15">
      <c r="A358" s="84" t="s">
        <v>388</v>
      </c>
      <c r="B358" s="84" t="s">
        <v>387</v>
      </c>
      <c r="C358" s="84">
        <v>2</v>
      </c>
      <c r="D358" s="118">
        <v>0.0016880798723788442</v>
      </c>
      <c r="E358" s="118">
        <v>3.0187004986662433</v>
      </c>
      <c r="F358" s="84" t="s">
        <v>3546</v>
      </c>
      <c r="G358" s="84" t="b">
        <v>0</v>
      </c>
      <c r="H358" s="84" t="b">
        <v>0</v>
      </c>
      <c r="I358" s="84" t="b">
        <v>0</v>
      </c>
      <c r="J358" s="84" t="b">
        <v>0</v>
      </c>
      <c r="K358" s="84" t="b">
        <v>0</v>
      </c>
      <c r="L358" s="84" t="b">
        <v>0</v>
      </c>
    </row>
    <row r="359" spans="1:12" ht="15">
      <c r="A359" s="84" t="s">
        <v>2842</v>
      </c>
      <c r="B359" s="84" t="s">
        <v>3347</v>
      </c>
      <c r="C359" s="84">
        <v>2</v>
      </c>
      <c r="D359" s="118">
        <v>0.0016880798723788442</v>
      </c>
      <c r="E359" s="118">
        <v>1.6665179805548809</v>
      </c>
      <c r="F359" s="84" t="s">
        <v>3546</v>
      </c>
      <c r="G359" s="84" t="b">
        <v>0</v>
      </c>
      <c r="H359" s="84" t="b">
        <v>0</v>
      </c>
      <c r="I359" s="84" t="b">
        <v>0</v>
      </c>
      <c r="J359" s="84" t="b">
        <v>0</v>
      </c>
      <c r="K359" s="84" t="b">
        <v>0</v>
      </c>
      <c r="L359" s="84" t="b">
        <v>0</v>
      </c>
    </row>
    <row r="360" spans="1:12" ht="15">
      <c r="A360" s="84" t="s">
        <v>3347</v>
      </c>
      <c r="B360" s="84" t="s">
        <v>2879</v>
      </c>
      <c r="C360" s="84">
        <v>2</v>
      </c>
      <c r="D360" s="118">
        <v>0.0016880798723788442</v>
      </c>
      <c r="E360" s="118">
        <v>2.0187004986662433</v>
      </c>
      <c r="F360" s="84" t="s">
        <v>3546</v>
      </c>
      <c r="G360" s="84" t="b">
        <v>0</v>
      </c>
      <c r="H360" s="84" t="b">
        <v>0</v>
      </c>
      <c r="I360" s="84" t="b">
        <v>0</v>
      </c>
      <c r="J360" s="84" t="b">
        <v>0</v>
      </c>
      <c r="K360" s="84" t="b">
        <v>0</v>
      </c>
      <c r="L360" s="84" t="b">
        <v>0</v>
      </c>
    </row>
    <row r="361" spans="1:12" ht="15">
      <c r="A361" s="84" t="s">
        <v>2880</v>
      </c>
      <c r="B361" s="84" t="s">
        <v>3527</v>
      </c>
      <c r="C361" s="84">
        <v>2</v>
      </c>
      <c r="D361" s="118">
        <v>0.0016880798723788442</v>
      </c>
      <c r="E361" s="118">
        <v>3.0187004986662433</v>
      </c>
      <c r="F361" s="84" t="s">
        <v>3546</v>
      </c>
      <c r="G361" s="84" t="b">
        <v>0</v>
      </c>
      <c r="H361" s="84" t="b">
        <v>0</v>
      </c>
      <c r="I361" s="84" t="b">
        <v>0</v>
      </c>
      <c r="J361" s="84" t="b">
        <v>0</v>
      </c>
      <c r="K361" s="84" t="b">
        <v>0</v>
      </c>
      <c r="L361" s="84" t="b">
        <v>0</v>
      </c>
    </row>
    <row r="362" spans="1:12" ht="15">
      <c r="A362" s="84" t="s">
        <v>3528</v>
      </c>
      <c r="B362" s="84" t="s">
        <v>3379</v>
      </c>
      <c r="C362" s="84">
        <v>2</v>
      </c>
      <c r="D362" s="118">
        <v>0.0016880798723788442</v>
      </c>
      <c r="E362" s="118">
        <v>2.717670503002262</v>
      </c>
      <c r="F362" s="84" t="s">
        <v>3546</v>
      </c>
      <c r="G362" s="84" t="b">
        <v>0</v>
      </c>
      <c r="H362" s="84" t="b">
        <v>0</v>
      </c>
      <c r="I362" s="84" t="b">
        <v>0</v>
      </c>
      <c r="J362" s="84" t="b">
        <v>0</v>
      </c>
      <c r="K362" s="84" t="b">
        <v>0</v>
      </c>
      <c r="L362" s="84" t="b">
        <v>0</v>
      </c>
    </row>
    <row r="363" spans="1:12" ht="15">
      <c r="A363" s="84" t="s">
        <v>3379</v>
      </c>
      <c r="B363" s="84" t="s">
        <v>3439</v>
      </c>
      <c r="C363" s="84">
        <v>2</v>
      </c>
      <c r="D363" s="118">
        <v>0.0016880798723788442</v>
      </c>
      <c r="E363" s="118">
        <v>2.5415792439465807</v>
      </c>
      <c r="F363" s="84" t="s">
        <v>3546</v>
      </c>
      <c r="G363" s="84" t="b">
        <v>0</v>
      </c>
      <c r="H363" s="84" t="b">
        <v>0</v>
      </c>
      <c r="I363" s="84" t="b">
        <v>0</v>
      </c>
      <c r="J363" s="84" t="b">
        <v>0</v>
      </c>
      <c r="K363" s="84" t="b">
        <v>0</v>
      </c>
      <c r="L363" s="84" t="b">
        <v>0</v>
      </c>
    </row>
    <row r="364" spans="1:12" ht="15">
      <c r="A364" s="84" t="s">
        <v>3439</v>
      </c>
      <c r="B364" s="84" t="s">
        <v>3413</v>
      </c>
      <c r="C364" s="84">
        <v>2</v>
      </c>
      <c r="D364" s="118">
        <v>0.0016880798723788442</v>
      </c>
      <c r="E364" s="118">
        <v>2.6665179805548807</v>
      </c>
      <c r="F364" s="84" t="s">
        <v>3546</v>
      </c>
      <c r="G364" s="84" t="b">
        <v>0</v>
      </c>
      <c r="H364" s="84" t="b">
        <v>0</v>
      </c>
      <c r="I364" s="84" t="b">
        <v>0</v>
      </c>
      <c r="J364" s="84" t="b">
        <v>0</v>
      </c>
      <c r="K364" s="84" t="b">
        <v>0</v>
      </c>
      <c r="L364" s="84" t="b">
        <v>0</v>
      </c>
    </row>
    <row r="365" spans="1:12" ht="15">
      <c r="A365" s="84" t="s">
        <v>3413</v>
      </c>
      <c r="B365" s="84" t="s">
        <v>3440</v>
      </c>
      <c r="C365" s="84">
        <v>2</v>
      </c>
      <c r="D365" s="118">
        <v>0.0016880798723788442</v>
      </c>
      <c r="E365" s="118">
        <v>2.6665179805548807</v>
      </c>
      <c r="F365" s="84" t="s">
        <v>3546</v>
      </c>
      <c r="G365" s="84" t="b">
        <v>0</v>
      </c>
      <c r="H365" s="84" t="b">
        <v>0</v>
      </c>
      <c r="I365" s="84" t="b">
        <v>0</v>
      </c>
      <c r="J365" s="84" t="b">
        <v>0</v>
      </c>
      <c r="K365" s="84" t="b">
        <v>0</v>
      </c>
      <c r="L365" s="84" t="b">
        <v>0</v>
      </c>
    </row>
    <row r="366" spans="1:12" ht="15">
      <c r="A366" s="84" t="s">
        <v>3440</v>
      </c>
      <c r="B366" s="84" t="s">
        <v>3302</v>
      </c>
      <c r="C366" s="84">
        <v>2</v>
      </c>
      <c r="D366" s="118">
        <v>0.0016880798723788442</v>
      </c>
      <c r="E366" s="118">
        <v>2.2405492482826</v>
      </c>
      <c r="F366" s="84" t="s">
        <v>3546</v>
      </c>
      <c r="G366" s="84" t="b">
        <v>0</v>
      </c>
      <c r="H366" s="84" t="b">
        <v>0</v>
      </c>
      <c r="I366" s="84" t="b">
        <v>0</v>
      </c>
      <c r="J366" s="84" t="b">
        <v>0</v>
      </c>
      <c r="K366" s="84" t="b">
        <v>0</v>
      </c>
      <c r="L366" s="84" t="b">
        <v>0</v>
      </c>
    </row>
    <row r="367" spans="1:12" ht="15">
      <c r="A367" s="84" t="s">
        <v>3302</v>
      </c>
      <c r="B367" s="84" t="s">
        <v>3529</v>
      </c>
      <c r="C367" s="84">
        <v>2</v>
      </c>
      <c r="D367" s="118">
        <v>0.0016880798723788442</v>
      </c>
      <c r="E367" s="118">
        <v>2.416640507338281</v>
      </c>
      <c r="F367" s="84" t="s">
        <v>3546</v>
      </c>
      <c r="G367" s="84" t="b">
        <v>0</v>
      </c>
      <c r="H367" s="84" t="b">
        <v>0</v>
      </c>
      <c r="I367" s="84" t="b">
        <v>0</v>
      </c>
      <c r="J367" s="84" t="b">
        <v>0</v>
      </c>
      <c r="K367" s="84" t="b">
        <v>0</v>
      </c>
      <c r="L367" s="84" t="b">
        <v>0</v>
      </c>
    </row>
    <row r="368" spans="1:12" ht="15">
      <c r="A368" s="84" t="s">
        <v>3529</v>
      </c>
      <c r="B368" s="84" t="s">
        <v>3530</v>
      </c>
      <c r="C368" s="84">
        <v>2</v>
      </c>
      <c r="D368" s="118">
        <v>0.0016880798723788442</v>
      </c>
      <c r="E368" s="118">
        <v>3.0187004986662433</v>
      </c>
      <c r="F368" s="84" t="s">
        <v>3546</v>
      </c>
      <c r="G368" s="84" t="b">
        <v>0</v>
      </c>
      <c r="H368" s="84" t="b">
        <v>0</v>
      </c>
      <c r="I368" s="84" t="b">
        <v>0</v>
      </c>
      <c r="J368" s="84" t="b">
        <v>0</v>
      </c>
      <c r="K368" s="84" t="b">
        <v>0</v>
      </c>
      <c r="L368" s="84" t="b">
        <v>0</v>
      </c>
    </row>
    <row r="369" spans="1:12" ht="15">
      <c r="A369" s="84" t="s">
        <v>3530</v>
      </c>
      <c r="B369" s="84" t="s">
        <v>3531</v>
      </c>
      <c r="C369" s="84">
        <v>2</v>
      </c>
      <c r="D369" s="118">
        <v>0.0016880798723788442</v>
      </c>
      <c r="E369" s="118">
        <v>3.0187004986662433</v>
      </c>
      <c r="F369" s="84" t="s">
        <v>3546</v>
      </c>
      <c r="G369" s="84" t="b">
        <v>0</v>
      </c>
      <c r="H369" s="84" t="b">
        <v>0</v>
      </c>
      <c r="I369" s="84" t="b">
        <v>0</v>
      </c>
      <c r="J369" s="84" t="b">
        <v>0</v>
      </c>
      <c r="K369" s="84" t="b">
        <v>0</v>
      </c>
      <c r="L369" s="84" t="b">
        <v>0</v>
      </c>
    </row>
    <row r="370" spans="1:12" ht="15">
      <c r="A370" s="84" t="s">
        <v>225</v>
      </c>
      <c r="B370" s="84" t="s">
        <v>385</v>
      </c>
      <c r="C370" s="84">
        <v>2</v>
      </c>
      <c r="D370" s="118">
        <v>0.0016880798723788442</v>
      </c>
      <c r="E370" s="118">
        <v>2.842609239610562</v>
      </c>
      <c r="F370" s="84" t="s">
        <v>3546</v>
      </c>
      <c r="G370" s="84" t="b">
        <v>0</v>
      </c>
      <c r="H370" s="84" t="b">
        <v>0</v>
      </c>
      <c r="I370" s="84" t="b">
        <v>0</v>
      </c>
      <c r="J370" s="84" t="b">
        <v>0</v>
      </c>
      <c r="K370" s="84" t="b">
        <v>0</v>
      </c>
      <c r="L370" s="84" t="b">
        <v>0</v>
      </c>
    </row>
    <row r="371" spans="1:12" ht="15">
      <c r="A371" s="84" t="s">
        <v>378</v>
      </c>
      <c r="B371" s="84" t="s">
        <v>3532</v>
      </c>
      <c r="C371" s="84">
        <v>2</v>
      </c>
      <c r="D371" s="118">
        <v>0.0016880798723788442</v>
      </c>
      <c r="E371" s="118">
        <v>2.842609239610562</v>
      </c>
      <c r="F371" s="84" t="s">
        <v>3546</v>
      </c>
      <c r="G371" s="84" t="b">
        <v>0</v>
      </c>
      <c r="H371" s="84" t="b">
        <v>0</v>
      </c>
      <c r="I371" s="84" t="b">
        <v>0</v>
      </c>
      <c r="J371" s="84" t="b">
        <v>0</v>
      </c>
      <c r="K371" s="84" t="b">
        <v>0</v>
      </c>
      <c r="L371" s="84" t="b">
        <v>0</v>
      </c>
    </row>
    <row r="372" spans="1:12" ht="15">
      <c r="A372" s="84" t="s">
        <v>3533</v>
      </c>
      <c r="B372" s="84" t="s">
        <v>3534</v>
      </c>
      <c r="C372" s="84">
        <v>2</v>
      </c>
      <c r="D372" s="118">
        <v>0.0016880798723788442</v>
      </c>
      <c r="E372" s="118">
        <v>3.0187004986662433</v>
      </c>
      <c r="F372" s="84" t="s">
        <v>3546</v>
      </c>
      <c r="G372" s="84" t="b">
        <v>1</v>
      </c>
      <c r="H372" s="84" t="b">
        <v>0</v>
      </c>
      <c r="I372" s="84" t="b">
        <v>0</v>
      </c>
      <c r="J372" s="84" t="b">
        <v>0</v>
      </c>
      <c r="K372" s="84" t="b">
        <v>0</v>
      </c>
      <c r="L372" s="84" t="b">
        <v>0</v>
      </c>
    </row>
    <row r="373" spans="1:12" ht="15">
      <c r="A373" s="84" t="s">
        <v>3534</v>
      </c>
      <c r="B373" s="84" t="s">
        <v>3535</v>
      </c>
      <c r="C373" s="84">
        <v>2</v>
      </c>
      <c r="D373" s="118">
        <v>0.0016880798723788442</v>
      </c>
      <c r="E373" s="118">
        <v>3.0187004986662433</v>
      </c>
      <c r="F373" s="84" t="s">
        <v>3546</v>
      </c>
      <c r="G373" s="84" t="b">
        <v>0</v>
      </c>
      <c r="H373" s="84" t="b">
        <v>0</v>
      </c>
      <c r="I373" s="84" t="b">
        <v>0</v>
      </c>
      <c r="J373" s="84" t="b">
        <v>0</v>
      </c>
      <c r="K373" s="84" t="b">
        <v>0</v>
      </c>
      <c r="L373" s="84" t="b">
        <v>0</v>
      </c>
    </row>
    <row r="374" spans="1:12" ht="15">
      <c r="A374" s="84" t="s">
        <v>3535</v>
      </c>
      <c r="B374" s="84" t="s">
        <v>2800</v>
      </c>
      <c r="C374" s="84">
        <v>2</v>
      </c>
      <c r="D374" s="118">
        <v>0.0016880798723788442</v>
      </c>
      <c r="E374" s="118">
        <v>1.9217904856581869</v>
      </c>
      <c r="F374" s="84" t="s">
        <v>3546</v>
      </c>
      <c r="G374" s="84" t="b">
        <v>0</v>
      </c>
      <c r="H374" s="84" t="b">
        <v>0</v>
      </c>
      <c r="I374" s="84" t="b">
        <v>0</v>
      </c>
      <c r="J374" s="84" t="b">
        <v>0</v>
      </c>
      <c r="K374" s="84" t="b">
        <v>0</v>
      </c>
      <c r="L374" s="84" t="b">
        <v>0</v>
      </c>
    </row>
    <row r="375" spans="1:12" ht="15">
      <c r="A375" s="84" t="s">
        <v>3337</v>
      </c>
      <c r="B375" s="84" t="s">
        <v>3536</v>
      </c>
      <c r="C375" s="84">
        <v>2</v>
      </c>
      <c r="D375" s="118">
        <v>0.0016880798723788442</v>
      </c>
      <c r="E375" s="118">
        <v>2.5415792439465807</v>
      </c>
      <c r="F375" s="84" t="s">
        <v>3546</v>
      </c>
      <c r="G375" s="84" t="b">
        <v>0</v>
      </c>
      <c r="H375" s="84" t="b">
        <v>0</v>
      </c>
      <c r="I375" s="84" t="b">
        <v>0</v>
      </c>
      <c r="J375" s="84" t="b">
        <v>0</v>
      </c>
      <c r="K375" s="84" t="b">
        <v>0</v>
      </c>
      <c r="L375" s="84" t="b">
        <v>0</v>
      </c>
    </row>
    <row r="376" spans="1:12" ht="15">
      <c r="A376" s="84" t="s">
        <v>3537</v>
      </c>
      <c r="B376" s="84" t="s">
        <v>3538</v>
      </c>
      <c r="C376" s="84">
        <v>2</v>
      </c>
      <c r="D376" s="118">
        <v>0.0016880798723788442</v>
      </c>
      <c r="E376" s="118">
        <v>3.0187004986662433</v>
      </c>
      <c r="F376" s="84" t="s">
        <v>3546</v>
      </c>
      <c r="G376" s="84" t="b">
        <v>1</v>
      </c>
      <c r="H376" s="84" t="b">
        <v>0</v>
      </c>
      <c r="I376" s="84" t="b">
        <v>0</v>
      </c>
      <c r="J376" s="84" t="b">
        <v>0</v>
      </c>
      <c r="K376" s="84" t="b">
        <v>0</v>
      </c>
      <c r="L376" s="84" t="b">
        <v>0</v>
      </c>
    </row>
    <row r="377" spans="1:12" ht="15">
      <c r="A377" s="84" t="s">
        <v>3538</v>
      </c>
      <c r="B377" s="84" t="s">
        <v>3539</v>
      </c>
      <c r="C377" s="84">
        <v>2</v>
      </c>
      <c r="D377" s="118">
        <v>0.0016880798723788442</v>
      </c>
      <c r="E377" s="118">
        <v>3.0187004986662433</v>
      </c>
      <c r="F377" s="84" t="s">
        <v>3546</v>
      </c>
      <c r="G377" s="84" t="b">
        <v>0</v>
      </c>
      <c r="H377" s="84" t="b">
        <v>0</v>
      </c>
      <c r="I377" s="84" t="b">
        <v>0</v>
      </c>
      <c r="J377" s="84" t="b">
        <v>0</v>
      </c>
      <c r="K377" s="84" t="b">
        <v>0</v>
      </c>
      <c r="L377" s="84" t="b">
        <v>0</v>
      </c>
    </row>
    <row r="378" spans="1:12" ht="15">
      <c r="A378" s="84" t="s">
        <v>3539</v>
      </c>
      <c r="B378" s="84" t="s">
        <v>3540</v>
      </c>
      <c r="C378" s="84">
        <v>2</v>
      </c>
      <c r="D378" s="118">
        <v>0.0016880798723788442</v>
      </c>
      <c r="E378" s="118">
        <v>3.0187004986662433</v>
      </c>
      <c r="F378" s="84" t="s">
        <v>3546</v>
      </c>
      <c r="G378" s="84" t="b">
        <v>0</v>
      </c>
      <c r="H378" s="84" t="b">
        <v>0</v>
      </c>
      <c r="I378" s="84" t="b">
        <v>0</v>
      </c>
      <c r="J378" s="84" t="b">
        <v>0</v>
      </c>
      <c r="K378" s="84" t="b">
        <v>0</v>
      </c>
      <c r="L378" s="84" t="b">
        <v>0</v>
      </c>
    </row>
    <row r="379" spans="1:12" ht="15">
      <c r="A379" s="84" t="s">
        <v>3540</v>
      </c>
      <c r="B379" s="84" t="s">
        <v>2848</v>
      </c>
      <c r="C379" s="84">
        <v>2</v>
      </c>
      <c r="D379" s="118">
        <v>0.0016880798723788442</v>
      </c>
      <c r="E379" s="118">
        <v>2.0187004986662433</v>
      </c>
      <c r="F379" s="84" t="s">
        <v>3546</v>
      </c>
      <c r="G379" s="84" t="b">
        <v>0</v>
      </c>
      <c r="H379" s="84" t="b">
        <v>0</v>
      </c>
      <c r="I379" s="84" t="b">
        <v>0</v>
      </c>
      <c r="J379" s="84" t="b">
        <v>1</v>
      </c>
      <c r="K379" s="84" t="b">
        <v>0</v>
      </c>
      <c r="L379" s="84" t="b">
        <v>0</v>
      </c>
    </row>
    <row r="380" spans="1:12" ht="15">
      <c r="A380" s="84" t="s">
        <v>3336</v>
      </c>
      <c r="B380" s="84" t="s">
        <v>3541</v>
      </c>
      <c r="C380" s="84">
        <v>2</v>
      </c>
      <c r="D380" s="118">
        <v>0.0016880798723788442</v>
      </c>
      <c r="E380" s="118">
        <v>2.5415792439465807</v>
      </c>
      <c r="F380" s="84" t="s">
        <v>3546</v>
      </c>
      <c r="G380" s="84" t="b">
        <v>0</v>
      </c>
      <c r="H380" s="84" t="b">
        <v>0</v>
      </c>
      <c r="I380" s="84" t="b">
        <v>0</v>
      </c>
      <c r="J380" s="84" t="b">
        <v>0</v>
      </c>
      <c r="K380" s="84" t="b">
        <v>0</v>
      </c>
      <c r="L380" s="84" t="b">
        <v>0</v>
      </c>
    </row>
    <row r="381" spans="1:12" ht="15">
      <c r="A381" s="84" t="s">
        <v>3541</v>
      </c>
      <c r="B381" s="84" t="s">
        <v>3287</v>
      </c>
      <c r="C381" s="84">
        <v>2</v>
      </c>
      <c r="D381" s="118">
        <v>0.0016880798723788442</v>
      </c>
      <c r="E381" s="118">
        <v>2.2783378091719997</v>
      </c>
      <c r="F381" s="84" t="s">
        <v>3546</v>
      </c>
      <c r="G381" s="84" t="b">
        <v>0</v>
      </c>
      <c r="H381" s="84" t="b">
        <v>0</v>
      </c>
      <c r="I381" s="84" t="b">
        <v>0</v>
      </c>
      <c r="J381" s="84" t="b">
        <v>0</v>
      </c>
      <c r="K381" s="84" t="b">
        <v>0</v>
      </c>
      <c r="L381" s="84" t="b">
        <v>0</v>
      </c>
    </row>
    <row r="382" spans="1:12" ht="15">
      <c r="A382" s="84" t="s">
        <v>3287</v>
      </c>
      <c r="B382" s="84" t="s">
        <v>3542</v>
      </c>
      <c r="C382" s="84">
        <v>2</v>
      </c>
      <c r="D382" s="118">
        <v>0.0016880798723788442</v>
      </c>
      <c r="E382" s="118">
        <v>2.2783378091719997</v>
      </c>
      <c r="F382" s="84" t="s">
        <v>3546</v>
      </c>
      <c r="G382" s="84" t="b">
        <v>0</v>
      </c>
      <c r="H382" s="84" t="b">
        <v>0</v>
      </c>
      <c r="I382" s="84" t="b">
        <v>0</v>
      </c>
      <c r="J382" s="84" t="b">
        <v>0</v>
      </c>
      <c r="K382" s="84" t="b">
        <v>0</v>
      </c>
      <c r="L382" s="84" t="b">
        <v>0</v>
      </c>
    </row>
    <row r="383" spans="1:12" ht="15">
      <c r="A383" s="84" t="s">
        <v>3542</v>
      </c>
      <c r="B383" s="84" t="s">
        <v>3543</v>
      </c>
      <c r="C383" s="84">
        <v>2</v>
      </c>
      <c r="D383" s="118">
        <v>0.0016880798723788442</v>
      </c>
      <c r="E383" s="118">
        <v>3.0187004986662433</v>
      </c>
      <c r="F383" s="84" t="s">
        <v>3546</v>
      </c>
      <c r="G383" s="84" t="b">
        <v>0</v>
      </c>
      <c r="H383" s="84" t="b">
        <v>0</v>
      </c>
      <c r="I383" s="84" t="b">
        <v>0</v>
      </c>
      <c r="J383" s="84" t="b">
        <v>0</v>
      </c>
      <c r="K383" s="84" t="b">
        <v>0</v>
      </c>
      <c r="L383" s="84" t="b">
        <v>0</v>
      </c>
    </row>
    <row r="384" spans="1:12" ht="15">
      <c r="A384" s="84" t="s">
        <v>393</v>
      </c>
      <c r="B384" s="84" t="s">
        <v>392</v>
      </c>
      <c r="C384" s="84">
        <v>2</v>
      </c>
      <c r="D384" s="118">
        <v>0</v>
      </c>
      <c r="E384" s="118">
        <v>1.5622928644564746</v>
      </c>
      <c r="F384" s="84" t="s">
        <v>2693</v>
      </c>
      <c r="G384" s="84" t="b">
        <v>0</v>
      </c>
      <c r="H384" s="84" t="b">
        <v>0</v>
      </c>
      <c r="I384" s="84" t="b">
        <v>0</v>
      </c>
      <c r="J384" s="84" t="b">
        <v>0</v>
      </c>
      <c r="K384" s="84" t="b">
        <v>0</v>
      </c>
      <c r="L384" s="84" t="b">
        <v>0</v>
      </c>
    </row>
    <row r="385" spans="1:12" ht="15">
      <c r="A385" s="84" t="s">
        <v>392</v>
      </c>
      <c r="B385" s="84" t="s">
        <v>391</v>
      </c>
      <c r="C385" s="84">
        <v>2</v>
      </c>
      <c r="D385" s="118">
        <v>0</v>
      </c>
      <c r="E385" s="118">
        <v>1.5622928644564746</v>
      </c>
      <c r="F385" s="84" t="s">
        <v>2693</v>
      </c>
      <c r="G385" s="84" t="b">
        <v>0</v>
      </c>
      <c r="H385" s="84" t="b">
        <v>0</v>
      </c>
      <c r="I385" s="84" t="b">
        <v>0</v>
      </c>
      <c r="J385" s="84" t="b">
        <v>0</v>
      </c>
      <c r="K385" s="84" t="b">
        <v>0</v>
      </c>
      <c r="L385" s="84" t="b">
        <v>0</v>
      </c>
    </row>
    <row r="386" spans="1:12" ht="15">
      <c r="A386" s="84" t="s">
        <v>391</v>
      </c>
      <c r="B386" s="84" t="s">
        <v>232</v>
      </c>
      <c r="C386" s="84">
        <v>2</v>
      </c>
      <c r="D386" s="118">
        <v>0</v>
      </c>
      <c r="E386" s="118">
        <v>1.5622928644564746</v>
      </c>
      <c r="F386" s="84" t="s">
        <v>2693</v>
      </c>
      <c r="G386" s="84" t="b">
        <v>0</v>
      </c>
      <c r="H386" s="84" t="b">
        <v>0</v>
      </c>
      <c r="I386" s="84" t="b">
        <v>0</v>
      </c>
      <c r="J386" s="84" t="b">
        <v>0</v>
      </c>
      <c r="K386" s="84" t="b">
        <v>0</v>
      </c>
      <c r="L386" s="84" t="b">
        <v>0</v>
      </c>
    </row>
    <row r="387" spans="1:12" ht="15">
      <c r="A387" s="84" t="s">
        <v>232</v>
      </c>
      <c r="B387" s="84" t="s">
        <v>390</v>
      </c>
      <c r="C387" s="84">
        <v>2</v>
      </c>
      <c r="D387" s="118">
        <v>0</v>
      </c>
      <c r="E387" s="118">
        <v>1.3862016054007935</v>
      </c>
      <c r="F387" s="84" t="s">
        <v>2693</v>
      </c>
      <c r="G387" s="84" t="b">
        <v>0</v>
      </c>
      <c r="H387" s="84" t="b">
        <v>0</v>
      </c>
      <c r="I387" s="84" t="b">
        <v>0</v>
      </c>
      <c r="J387" s="84" t="b">
        <v>0</v>
      </c>
      <c r="K387" s="84" t="b">
        <v>0</v>
      </c>
      <c r="L387" s="84" t="b">
        <v>0</v>
      </c>
    </row>
    <row r="388" spans="1:12" ht="15">
      <c r="A388" s="84" t="s">
        <v>390</v>
      </c>
      <c r="B388" s="84" t="s">
        <v>389</v>
      </c>
      <c r="C388" s="84">
        <v>2</v>
      </c>
      <c r="D388" s="118">
        <v>0</v>
      </c>
      <c r="E388" s="118">
        <v>1.3862016054007935</v>
      </c>
      <c r="F388" s="84" t="s">
        <v>2693</v>
      </c>
      <c r="G388" s="84" t="b">
        <v>0</v>
      </c>
      <c r="H388" s="84" t="b">
        <v>0</v>
      </c>
      <c r="I388" s="84" t="b">
        <v>0</v>
      </c>
      <c r="J388" s="84" t="b">
        <v>0</v>
      </c>
      <c r="K388" s="84" t="b">
        <v>0</v>
      </c>
      <c r="L388" s="84" t="b">
        <v>0</v>
      </c>
    </row>
    <row r="389" spans="1:12" ht="15">
      <c r="A389" s="84" t="s">
        <v>389</v>
      </c>
      <c r="B389" s="84" t="s">
        <v>388</v>
      </c>
      <c r="C389" s="84">
        <v>2</v>
      </c>
      <c r="D389" s="118">
        <v>0</v>
      </c>
      <c r="E389" s="118">
        <v>1.5622928644564746</v>
      </c>
      <c r="F389" s="84" t="s">
        <v>2693</v>
      </c>
      <c r="G389" s="84" t="b">
        <v>0</v>
      </c>
      <c r="H389" s="84" t="b">
        <v>0</v>
      </c>
      <c r="I389" s="84" t="b">
        <v>0</v>
      </c>
      <c r="J389" s="84" t="b">
        <v>0</v>
      </c>
      <c r="K389" s="84" t="b">
        <v>0</v>
      </c>
      <c r="L389" s="84" t="b">
        <v>0</v>
      </c>
    </row>
    <row r="390" spans="1:12" ht="15">
      <c r="A390" s="84" t="s">
        <v>388</v>
      </c>
      <c r="B390" s="84" t="s">
        <v>387</v>
      </c>
      <c r="C390" s="84">
        <v>2</v>
      </c>
      <c r="D390" s="118">
        <v>0</v>
      </c>
      <c r="E390" s="118">
        <v>1.5622928644564746</v>
      </c>
      <c r="F390" s="84" t="s">
        <v>2693</v>
      </c>
      <c r="G390" s="84" t="b">
        <v>0</v>
      </c>
      <c r="H390" s="84" t="b">
        <v>0</v>
      </c>
      <c r="I390" s="84" t="b">
        <v>0</v>
      </c>
      <c r="J390" s="84" t="b">
        <v>0</v>
      </c>
      <c r="K390" s="84" t="b">
        <v>0</v>
      </c>
      <c r="L390" s="84" t="b">
        <v>0</v>
      </c>
    </row>
    <row r="391" spans="1:12" ht="15">
      <c r="A391" s="84" t="s">
        <v>2833</v>
      </c>
      <c r="B391" s="84" t="s">
        <v>2834</v>
      </c>
      <c r="C391" s="84">
        <v>13</v>
      </c>
      <c r="D391" s="118">
        <v>0.01336646924219436</v>
      </c>
      <c r="E391" s="118">
        <v>1.4661258704181992</v>
      </c>
      <c r="F391" s="84" t="s">
        <v>2694</v>
      </c>
      <c r="G391" s="84" t="b">
        <v>0</v>
      </c>
      <c r="H391" s="84" t="b">
        <v>0</v>
      </c>
      <c r="I391" s="84" t="b">
        <v>0</v>
      </c>
      <c r="J391" s="84" t="b">
        <v>0</v>
      </c>
      <c r="K391" s="84" t="b">
        <v>0</v>
      </c>
      <c r="L391" s="84" t="b">
        <v>0</v>
      </c>
    </row>
    <row r="392" spans="1:12" ht="15">
      <c r="A392" s="84" t="s">
        <v>300</v>
      </c>
      <c r="B392" s="84" t="s">
        <v>2839</v>
      </c>
      <c r="C392" s="84">
        <v>8</v>
      </c>
      <c r="D392" s="118">
        <v>0.008745494348879225</v>
      </c>
      <c r="E392" s="118">
        <v>1.5616975326539935</v>
      </c>
      <c r="F392" s="84" t="s">
        <v>2694</v>
      </c>
      <c r="G392" s="84" t="b">
        <v>0</v>
      </c>
      <c r="H392" s="84" t="b">
        <v>0</v>
      </c>
      <c r="I392" s="84" t="b">
        <v>0</v>
      </c>
      <c r="J392" s="84" t="b">
        <v>0</v>
      </c>
      <c r="K392" s="84" t="b">
        <v>0</v>
      </c>
      <c r="L392" s="84" t="b">
        <v>0</v>
      </c>
    </row>
    <row r="393" spans="1:12" ht="15">
      <c r="A393" s="84" t="s">
        <v>2839</v>
      </c>
      <c r="B393" s="84" t="s">
        <v>301</v>
      </c>
      <c r="C393" s="84">
        <v>7</v>
      </c>
      <c r="D393" s="118">
        <v>0.008168119027751924</v>
      </c>
      <c r="E393" s="118">
        <v>1.8627275283179747</v>
      </c>
      <c r="F393" s="84" t="s">
        <v>2694</v>
      </c>
      <c r="G393" s="84" t="b">
        <v>0</v>
      </c>
      <c r="H393" s="84" t="b">
        <v>0</v>
      </c>
      <c r="I393" s="84" t="b">
        <v>0</v>
      </c>
      <c r="J393" s="84" t="b">
        <v>0</v>
      </c>
      <c r="K393" s="84" t="b">
        <v>0</v>
      </c>
      <c r="L393" s="84" t="b">
        <v>0</v>
      </c>
    </row>
    <row r="394" spans="1:12" ht="15">
      <c r="A394" s="84" t="s">
        <v>301</v>
      </c>
      <c r="B394" s="84" t="s">
        <v>2835</v>
      </c>
      <c r="C394" s="84">
        <v>7</v>
      </c>
      <c r="D394" s="118">
        <v>0.008168119027751924</v>
      </c>
      <c r="E394" s="118">
        <v>1.7487841760111378</v>
      </c>
      <c r="F394" s="84" t="s">
        <v>2694</v>
      </c>
      <c r="G394" s="84" t="b">
        <v>0</v>
      </c>
      <c r="H394" s="84" t="b">
        <v>0</v>
      </c>
      <c r="I394" s="84" t="b">
        <v>0</v>
      </c>
      <c r="J394" s="84" t="b">
        <v>0</v>
      </c>
      <c r="K394" s="84" t="b">
        <v>0</v>
      </c>
      <c r="L394" s="84" t="b">
        <v>0</v>
      </c>
    </row>
    <row r="395" spans="1:12" ht="15">
      <c r="A395" s="84" t="s">
        <v>2835</v>
      </c>
      <c r="B395" s="84" t="s">
        <v>2841</v>
      </c>
      <c r="C395" s="84">
        <v>7</v>
      </c>
      <c r="D395" s="118">
        <v>0.008168119027751924</v>
      </c>
      <c r="E395" s="118">
        <v>1.6907922290334512</v>
      </c>
      <c r="F395" s="84" t="s">
        <v>2694</v>
      </c>
      <c r="G395" s="84" t="b">
        <v>0</v>
      </c>
      <c r="H395" s="84" t="b">
        <v>0</v>
      </c>
      <c r="I395" s="84" t="b">
        <v>0</v>
      </c>
      <c r="J395" s="84" t="b">
        <v>0</v>
      </c>
      <c r="K395" s="84" t="b">
        <v>0</v>
      </c>
      <c r="L395" s="84" t="b">
        <v>0</v>
      </c>
    </row>
    <row r="396" spans="1:12" ht="15">
      <c r="A396" s="84" t="s">
        <v>2841</v>
      </c>
      <c r="B396" s="84" t="s">
        <v>3306</v>
      </c>
      <c r="C396" s="84">
        <v>7</v>
      </c>
      <c r="D396" s="118">
        <v>0.008168119027751924</v>
      </c>
      <c r="E396" s="118">
        <v>1.959637541326031</v>
      </c>
      <c r="F396" s="84" t="s">
        <v>2694</v>
      </c>
      <c r="G396" s="84" t="b">
        <v>0</v>
      </c>
      <c r="H396" s="84" t="b">
        <v>0</v>
      </c>
      <c r="I396" s="84" t="b">
        <v>0</v>
      </c>
      <c r="J396" s="84" t="b">
        <v>0</v>
      </c>
      <c r="K396" s="84" t="b">
        <v>0</v>
      </c>
      <c r="L396" s="84" t="b">
        <v>0</v>
      </c>
    </row>
    <row r="397" spans="1:12" ht="15">
      <c r="A397" s="84" t="s">
        <v>3306</v>
      </c>
      <c r="B397" s="84" t="s">
        <v>3307</v>
      </c>
      <c r="C397" s="84">
        <v>7</v>
      </c>
      <c r="D397" s="118">
        <v>0.008168119027751924</v>
      </c>
      <c r="E397" s="118">
        <v>2.017629488303718</v>
      </c>
      <c r="F397" s="84" t="s">
        <v>2694</v>
      </c>
      <c r="G397" s="84" t="b">
        <v>0</v>
      </c>
      <c r="H397" s="84" t="b">
        <v>0</v>
      </c>
      <c r="I397" s="84" t="b">
        <v>0</v>
      </c>
      <c r="J397" s="84" t="b">
        <v>0</v>
      </c>
      <c r="K397" s="84" t="b">
        <v>0</v>
      </c>
      <c r="L397" s="84" t="b">
        <v>0</v>
      </c>
    </row>
    <row r="398" spans="1:12" ht="15">
      <c r="A398" s="84" t="s">
        <v>3307</v>
      </c>
      <c r="B398" s="84" t="s">
        <v>2869</v>
      </c>
      <c r="C398" s="84">
        <v>7</v>
      </c>
      <c r="D398" s="118">
        <v>0.008168119027751924</v>
      </c>
      <c r="E398" s="118">
        <v>2.017629488303718</v>
      </c>
      <c r="F398" s="84" t="s">
        <v>2694</v>
      </c>
      <c r="G398" s="84" t="b">
        <v>0</v>
      </c>
      <c r="H398" s="84" t="b">
        <v>0</v>
      </c>
      <c r="I398" s="84" t="b">
        <v>0</v>
      </c>
      <c r="J398" s="84" t="b">
        <v>0</v>
      </c>
      <c r="K398" s="84" t="b">
        <v>0</v>
      </c>
      <c r="L398" s="84" t="b">
        <v>0</v>
      </c>
    </row>
    <row r="399" spans="1:12" ht="15">
      <c r="A399" s="84" t="s">
        <v>2869</v>
      </c>
      <c r="B399" s="84" t="s">
        <v>3299</v>
      </c>
      <c r="C399" s="84">
        <v>7</v>
      </c>
      <c r="D399" s="118">
        <v>0.008168119027751924</v>
      </c>
      <c r="E399" s="118">
        <v>1.959637541326031</v>
      </c>
      <c r="F399" s="84" t="s">
        <v>2694</v>
      </c>
      <c r="G399" s="84" t="b">
        <v>0</v>
      </c>
      <c r="H399" s="84" t="b">
        <v>0</v>
      </c>
      <c r="I399" s="84" t="b">
        <v>0</v>
      </c>
      <c r="J399" s="84" t="b">
        <v>0</v>
      </c>
      <c r="K399" s="84" t="b">
        <v>0</v>
      </c>
      <c r="L399" s="84" t="b">
        <v>0</v>
      </c>
    </row>
    <row r="400" spans="1:12" ht="15">
      <c r="A400" s="84" t="s">
        <v>3299</v>
      </c>
      <c r="B400" s="84" t="s">
        <v>3308</v>
      </c>
      <c r="C400" s="84">
        <v>7</v>
      </c>
      <c r="D400" s="118">
        <v>0.008168119027751924</v>
      </c>
      <c r="E400" s="118">
        <v>1.959637541326031</v>
      </c>
      <c r="F400" s="84" t="s">
        <v>2694</v>
      </c>
      <c r="G400" s="84" t="b">
        <v>0</v>
      </c>
      <c r="H400" s="84" t="b">
        <v>0</v>
      </c>
      <c r="I400" s="84" t="b">
        <v>0</v>
      </c>
      <c r="J400" s="84" t="b">
        <v>0</v>
      </c>
      <c r="K400" s="84" t="b">
        <v>0</v>
      </c>
      <c r="L400" s="84" t="b">
        <v>0</v>
      </c>
    </row>
    <row r="401" spans="1:12" ht="15">
      <c r="A401" s="84" t="s">
        <v>3308</v>
      </c>
      <c r="B401" s="84" t="s">
        <v>3309</v>
      </c>
      <c r="C401" s="84">
        <v>7</v>
      </c>
      <c r="D401" s="118">
        <v>0.008168119027751924</v>
      </c>
      <c r="E401" s="118">
        <v>2.017629488303718</v>
      </c>
      <c r="F401" s="84" t="s">
        <v>2694</v>
      </c>
      <c r="G401" s="84" t="b">
        <v>0</v>
      </c>
      <c r="H401" s="84" t="b">
        <v>0</v>
      </c>
      <c r="I401" s="84" t="b">
        <v>0</v>
      </c>
      <c r="J401" s="84" t="b">
        <v>0</v>
      </c>
      <c r="K401" s="84" t="b">
        <v>0</v>
      </c>
      <c r="L401" s="84" t="b">
        <v>0</v>
      </c>
    </row>
    <row r="402" spans="1:12" ht="15">
      <c r="A402" s="84" t="s">
        <v>3291</v>
      </c>
      <c r="B402" s="84" t="s">
        <v>3296</v>
      </c>
      <c r="C402" s="84">
        <v>6</v>
      </c>
      <c r="D402" s="118">
        <v>0.007511639719283052</v>
      </c>
      <c r="E402" s="118">
        <v>2.084576277934331</v>
      </c>
      <c r="F402" s="84" t="s">
        <v>2694</v>
      </c>
      <c r="G402" s="84" t="b">
        <v>0</v>
      </c>
      <c r="H402" s="84" t="b">
        <v>0</v>
      </c>
      <c r="I402" s="84" t="b">
        <v>0</v>
      </c>
      <c r="J402" s="84" t="b">
        <v>0</v>
      </c>
      <c r="K402" s="84" t="b">
        <v>0</v>
      </c>
      <c r="L402" s="84" t="b">
        <v>0</v>
      </c>
    </row>
    <row r="403" spans="1:12" ht="15">
      <c r="A403" s="84" t="s">
        <v>3309</v>
      </c>
      <c r="B403" s="84" t="s">
        <v>3025</v>
      </c>
      <c r="C403" s="84">
        <v>6</v>
      </c>
      <c r="D403" s="118">
        <v>0.007511639719283052</v>
      </c>
      <c r="E403" s="118">
        <v>2.017629488303718</v>
      </c>
      <c r="F403" s="84" t="s">
        <v>2694</v>
      </c>
      <c r="G403" s="84" t="b">
        <v>0</v>
      </c>
      <c r="H403" s="84" t="b">
        <v>0</v>
      </c>
      <c r="I403" s="84" t="b">
        <v>0</v>
      </c>
      <c r="J403" s="84" t="b">
        <v>0</v>
      </c>
      <c r="K403" s="84" t="b">
        <v>0</v>
      </c>
      <c r="L403" s="84" t="b">
        <v>0</v>
      </c>
    </row>
    <row r="404" spans="1:12" ht="15">
      <c r="A404" s="84" t="s">
        <v>2846</v>
      </c>
      <c r="B404" s="84" t="s">
        <v>3297</v>
      </c>
      <c r="C404" s="84">
        <v>5</v>
      </c>
      <c r="D404" s="118">
        <v>0.0067627572377822005</v>
      </c>
      <c r="E404" s="118">
        <v>1.938448242256093</v>
      </c>
      <c r="F404" s="84" t="s">
        <v>2694</v>
      </c>
      <c r="G404" s="84" t="b">
        <v>0</v>
      </c>
      <c r="H404" s="84" t="b">
        <v>0</v>
      </c>
      <c r="I404" s="84" t="b">
        <v>0</v>
      </c>
      <c r="J404" s="84" t="b">
        <v>0</v>
      </c>
      <c r="K404" s="84" t="b">
        <v>0</v>
      </c>
      <c r="L404" s="84" t="b">
        <v>0</v>
      </c>
    </row>
    <row r="405" spans="1:12" ht="15">
      <c r="A405" s="84" t="s">
        <v>3297</v>
      </c>
      <c r="B405" s="84" t="s">
        <v>3310</v>
      </c>
      <c r="C405" s="84">
        <v>5</v>
      </c>
      <c r="D405" s="118">
        <v>0.0067627572377822005</v>
      </c>
      <c r="E405" s="118">
        <v>2.017629488303718</v>
      </c>
      <c r="F405" s="84" t="s">
        <v>2694</v>
      </c>
      <c r="G405" s="84" t="b">
        <v>0</v>
      </c>
      <c r="H405" s="84" t="b">
        <v>0</v>
      </c>
      <c r="I405" s="84" t="b">
        <v>0</v>
      </c>
      <c r="J405" s="84" t="b">
        <v>0</v>
      </c>
      <c r="K405" s="84" t="b">
        <v>0</v>
      </c>
      <c r="L405" s="84" t="b">
        <v>0</v>
      </c>
    </row>
    <row r="406" spans="1:12" ht="15">
      <c r="A406" s="84" t="s">
        <v>3310</v>
      </c>
      <c r="B406" s="84" t="s">
        <v>3311</v>
      </c>
      <c r="C406" s="84">
        <v>5</v>
      </c>
      <c r="D406" s="118">
        <v>0.0067627572377822005</v>
      </c>
      <c r="E406" s="118">
        <v>2.163757523981956</v>
      </c>
      <c r="F406" s="84" t="s">
        <v>2694</v>
      </c>
      <c r="G406" s="84" t="b">
        <v>0</v>
      </c>
      <c r="H406" s="84" t="b">
        <v>0</v>
      </c>
      <c r="I406" s="84" t="b">
        <v>0</v>
      </c>
      <c r="J406" s="84" t="b">
        <v>0</v>
      </c>
      <c r="K406" s="84" t="b">
        <v>0</v>
      </c>
      <c r="L406" s="84" t="b">
        <v>0</v>
      </c>
    </row>
    <row r="407" spans="1:12" ht="15">
      <c r="A407" s="84" t="s">
        <v>3311</v>
      </c>
      <c r="B407" s="84" t="s">
        <v>3312</v>
      </c>
      <c r="C407" s="84">
        <v>5</v>
      </c>
      <c r="D407" s="118">
        <v>0.0067627572377822005</v>
      </c>
      <c r="E407" s="118">
        <v>2.163757523981956</v>
      </c>
      <c r="F407" s="84" t="s">
        <v>2694</v>
      </c>
      <c r="G407" s="84" t="b">
        <v>0</v>
      </c>
      <c r="H407" s="84" t="b">
        <v>0</v>
      </c>
      <c r="I407" s="84" t="b">
        <v>0</v>
      </c>
      <c r="J407" s="84" t="b">
        <v>0</v>
      </c>
      <c r="K407" s="84" t="b">
        <v>0</v>
      </c>
      <c r="L407" s="84" t="b">
        <v>0</v>
      </c>
    </row>
    <row r="408" spans="1:12" ht="15">
      <c r="A408" s="84" t="s">
        <v>3312</v>
      </c>
      <c r="B408" s="84" t="s">
        <v>3286</v>
      </c>
      <c r="C408" s="84">
        <v>5</v>
      </c>
      <c r="D408" s="118">
        <v>0.0067627572377822005</v>
      </c>
      <c r="E408" s="118">
        <v>2.017629488303718</v>
      </c>
      <c r="F408" s="84" t="s">
        <v>2694</v>
      </c>
      <c r="G408" s="84" t="b">
        <v>0</v>
      </c>
      <c r="H408" s="84" t="b">
        <v>0</v>
      </c>
      <c r="I408" s="84" t="b">
        <v>0</v>
      </c>
      <c r="J408" s="84" t="b">
        <v>0</v>
      </c>
      <c r="K408" s="84" t="b">
        <v>0</v>
      </c>
      <c r="L408" s="84" t="b">
        <v>0</v>
      </c>
    </row>
    <row r="409" spans="1:12" ht="15">
      <c r="A409" s="84" t="s">
        <v>2848</v>
      </c>
      <c r="B409" s="84" t="s">
        <v>2800</v>
      </c>
      <c r="C409" s="84">
        <v>5</v>
      </c>
      <c r="D409" s="118">
        <v>0.007378449823602127</v>
      </c>
      <c r="E409" s="118">
        <v>1.9084850188786497</v>
      </c>
      <c r="F409" s="84" t="s">
        <v>2694</v>
      </c>
      <c r="G409" s="84" t="b">
        <v>1</v>
      </c>
      <c r="H409" s="84" t="b">
        <v>0</v>
      </c>
      <c r="I409" s="84" t="b">
        <v>0</v>
      </c>
      <c r="J409" s="84" t="b">
        <v>0</v>
      </c>
      <c r="K409" s="84" t="b">
        <v>0</v>
      </c>
      <c r="L409" s="84" t="b">
        <v>0</v>
      </c>
    </row>
    <row r="410" spans="1:12" ht="15">
      <c r="A410" s="84" t="s">
        <v>2800</v>
      </c>
      <c r="B410" s="84" t="s">
        <v>3336</v>
      </c>
      <c r="C410" s="84">
        <v>5</v>
      </c>
      <c r="D410" s="118">
        <v>0.007378449823602127</v>
      </c>
      <c r="E410" s="118">
        <v>1.7835462822703498</v>
      </c>
      <c r="F410" s="84" t="s">
        <v>2694</v>
      </c>
      <c r="G410" s="84" t="b">
        <v>0</v>
      </c>
      <c r="H410" s="84" t="b">
        <v>0</v>
      </c>
      <c r="I410" s="84" t="b">
        <v>0</v>
      </c>
      <c r="J410" s="84" t="b">
        <v>0</v>
      </c>
      <c r="K410" s="84" t="b">
        <v>0</v>
      </c>
      <c r="L410" s="84" t="b">
        <v>0</v>
      </c>
    </row>
    <row r="411" spans="1:12" ht="15">
      <c r="A411" s="84" t="s">
        <v>2834</v>
      </c>
      <c r="B411" s="84" t="s">
        <v>3291</v>
      </c>
      <c r="C411" s="84">
        <v>5</v>
      </c>
      <c r="D411" s="118">
        <v>0.0067627572377822005</v>
      </c>
      <c r="E411" s="118">
        <v>1.579426299614425</v>
      </c>
      <c r="F411" s="84" t="s">
        <v>2694</v>
      </c>
      <c r="G411" s="84" t="b">
        <v>0</v>
      </c>
      <c r="H411" s="84" t="b">
        <v>0</v>
      </c>
      <c r="I411" s="84" t="b">
        <v>0</v>
      </c>
      <c r="J411" s="84" t="b">
        <v>0</v>
      </c>
      <c r="K411" s="84" t="b">
        <v>0</v>
      </c>
      <c r="L411" s="84" t="b">
        <v>0</v>
      </c>
    </row>
    <row r="412" spans="1:12" ht="15">
      <c r="A412" s="84" t="s">
        <v>2833</v>
      </c>
      <c r="B412" s="84" t="s">
        <v>3285</v>
      </c>
      <c r="C412" s="84">
        <v>4</v>
      </c>
      <c r="D412" s="118">
        <v>0.005902759858881702</v>
      </c>
      <c r="E412" s="118">
        <v>1.6074550232146685</v>
      </c>
      <c r="F412" s="84" t="s">
        <v>2694</v>
      </c>
      <c r="G412" s="84" t="b">
        <v>0</v>
      </c>
      <c r="H412" s="84" t="b">
        <v>0</v>
      </c>
      <c r="I412" s="84" t="b">
        <v>0</v>
      </c>
      <c r="J412" s="84" t="b">
        <v>0</v>
      </c>
      <c r="K412" s="84" t="b">
        <v>0</v>
      </c>
      <c r="L412" s="84" t="b">
        <v>0</v>
      </c>
    </row>
    <row r="413" spans="1:12" ht="15">
      <c r="A413" s="84" t="s">
        <v>3286</v>
      </c>
      <c r="B413" s="84" t="s">
        <v>3389</v>
      </c>
      <c r="C413" s="84">
        <v>4</v>
      </c>
      <c r="D413" s="118">
        <v>0.005902759858881702</v>
      </c>
      <c r="E413" s="118">
        <v>2.084576277934331</v>
      </c>
      <c r="F413" s="84" t="s">
        <v>2694</v>
      </c>
      <c r="G413" s="84" t="b">
        <v>0</v>
      </c>
      <c r="H413" s="84" t="b">
        <v>0</v>
      </c>
      <c r="I413" s="84" t="b">
        <v>0</v>
      </c>
      <c r="J413" s="84" t="b">
        <v>0</v>
      </c>
      <c r="K413" s="84" t="b">
        <v>0</v>
      </c>
      <c r="L413" s="84" t="b">
        <v>0</v>
      </c>
    </row>
    <row r="414" spans="1:12" ht="15">
      <c r="A414" s="84" t="s">
        <v>3389</v>
      </c>
      <c r="B414" s="84" t="s">
        <v>2840</v>
      </c>
      <c r="C414" s="84">
        <v>4</v>
      </c>
      <c r="D414" s="118">
        <v>0.005902759858881702</v>
      </c>
      <c r="E414" s="118">
        <v>1.9596375413260312</v>
      </c>
      <c r="F414" s="84" t="s">
        <v>2694</v>
      </c>
      <c r="G414" s="84" t="b">
        <v>0</v>
      </c>
      <c r="H414" s="84" t="b">
        <v>0</v>
      </c>
      <c r="I414" s="84" t="b">
        <v>0</v>
      </c>
      <c r="J414" s="84" t="b">
        <v>0</v>
      </c>
      <c r="K414" s="84" t="b">
        <v>0</v>
      </c>
      <c r="L414" s="84" t="b">
        <v>0</v>
      </c>
    </row>
    <row r="415" spans="1:12" ht="15">
      <c r="A415" s="84" t="s">
        <v>2840</v>
      </c>
      <c r="B415" s="84" t="s">
        <v>3339</v>
      </c>
      <c r="C415" s="84">
        <v>4</v>
      </c>
      <c r="D415" s="118">
        <v>0.005902759858881702</v>
      </c>
      <c r="E415" s="118">
        <v>2.017629488303718</v>
      </c>
      <c r="F415" s="84" t="s">
        <v>2694</v>
      </c>
      <c r="G415" s="84" t="b">
        <v>0</v>
      </c>
      <c r="H415" s="84" t="b">
        <v>0</v>
      </c>
      <c r="I415" s="84" t="b">
        <v>0</v>
      </c>
      <c r="J415" s="84" t="b">
        <v>0</v>
      </c>
      <c r="K415" s="84" t="b">
        <v>0</v>
      </c>
      <c r="L415" s="84" t="b">
        <v>0</v>
      </c>
    </row>
    <row r="416" spans="1:12" ht="15">
      <c r="A416" s="84" t="s">
        <v>300</v>
      </c>
      <c r="B416" s="84" t="s">
        <v>2838</v>
      </c>
      <c r="C416" s="84">
        <v>4</v>
      </c>
      <c r="D416" s="118">
        <v>0.005902759858881702</v>
      </c>
      <c r="E416" s="118">
        <v>1.2606675369900122</v>
      </c>
      <c r="F416" s="84" t="s">
        <v>2694</v>
      </c>
      <c r="G416" s="84" t="b">
        <v>0</v>
      </c>
      <c r="H416" s="84" t="b">
        <v>0</v>
      </c>
      <c r="I416" s="84" t="b">
        <v>0</v>
      </c>
      <c r="J416" s="84" t="b">
        <v>0</v>
      </c>
      <c r="K416" s="84" t="b">
        <v>0</v>
      </c>
      <c r="L416" s="84" t="b">
        <v>0</v>
      </c>
    </row>
    <row r="417" spans="1:12" ht="15">
      <c r="A417" s="84" t="s">
        <v>3296</v>
      </c>
      <c r="B417" s="84" t="s">
        <v>3304</v>
      </c>
      <c r="C417" s="84">
        <v>4</v>
      </c>
      <c r="D417" s="118">
        <v>0.005902759858881702</v>
      </c>
      <c r="E417" s="118">
        <v>2.0668475109738993</v>
      </c>
      <c r="F417" s="84" t="s">
        <v>2694</v>
      </c>
      <c r="G417" s="84" t="b">
        <v>0</v>
      </c>
      <c r="H417" s="84" t="b">
        <v>0</v>
      </c>
      <c r="I417" s="84" t="b">
        <v>0</v>
      </c>
      <c r="J417" s="84" t="b">
        <v>1</v>
      </c>
      <c r="K417" s="84" t="b">
        <v>0</v>
      </c>
      <c r="L417" s="84" t="b">
        <v>0</v>
      </c>
    </row>
    <row r="418" spans="1:12" ht="15">
      <c r="A418" s="84" t="s">
        <v>3304</v>
      </c>
      <c r="B418" s="84" t="s">
        <v>3388</v>
      </c>
      <c r="C418" s="84">
        <v>4</v>
      </c>
      <c r="D418" s="118">
        <v>0.005902759858881702</v>
      </c>
      <c r="E418" s="118">
        <v>2.163757523981956</v>
      </c>
      <c r="F418" s="84" t="s">
        <v>2694</v>
      </c>
      <c r="G418" s="84" t="b">
        <v>1</v>
      </c>
      <c r="H418" s="84" t="b">
        <v>0</v>
      </c>
      <c r="I418" s="84" t="b">
        <v>0</v>
      </c>
      <c r="J418" s="84" t="b">
        <v>0</v>
      </c>
      <c r="K418" s="84" t="b">
        <v>0</v>
      </c>
      <c r="L418" s="84" t="b">
        <v>0</v>
      </c>
    </row>
    <row r="419" spans="1:12" ht="15">
      <c r="A419" s="84" t="s">
        <v>3388</v>
      </c>
      <c r="B419" s="84" t="s">
        <v>2833</v>
      </c>
      <c r="C419" s="84">
        <v>4</v>
      </c>
      <c r="D419" s="118">
        <v>0.005902759858881702</v>
      </c>
      <c r="E419" s="118">
        <v>1.6866362692622934</v>
      </c>
      <c r="F419" s="84" t="s">
        <v>2694</v>
      </c>
      <c r="G419" s="84" t="b">
        <v>0</v>
      </c>
      <c r="H419" s="84" t="b">
        <v>0</v>
      </c>
      <c r="I419" s="84" t="b">
        <v>0</v>
      </c>
      <c r="J419" s="84" t="b">
        <v>0</v>
      </c>
      <c r="K419" s="84" t="b">
        <v>0</v>
      </c>
      <c r="L419" s="84" t="b">
        <v>0</v>
      </c>
    </row>
    <row r="420" spans="1:12" ht="15">
      <c r="A420" s="84" t="s">
        <v>2834</v>
      </c>
      <c r="B420" s="84" t="s">
        <v>3287</v>
      </c>
      <c r="C420" s="84">
        <v>4</v>
      </c>
      <c r="D420" s="118">
        <v>0.005902759858881702</v>
      </c>
      <c r="E420" s="118">
        <v>1.4825162866063686</v>
      </c>
      <c r="F420" s="84" t="s">
        <v>2694</v>
      </c>
      <c r="G420" s="84" t="b">
        <v>0</v>
      </c>
      <c r="H420" s="84" t="b">
        <v>0</v>
      </c>
      <c r="I420" s="84" t="b">
        <v>0</v>
      </c>
      <c r="J420" s="84" t="b">
        <v>0</v>
      </c>
      <c r="K420" s="84" t="b">
        <v>0</v>
      </c>
      <c r="L420" s="84" t="b">
        <v>0</v>
      </c>
    </row>
    <row r="421" spans="1:12" ht="15">
      <c r="A421" s="84" t="s">
        <v>3287</v>
      </c>
      <c r="B421" s="84" t="s">
        <v>3319</v>
      </c>
      <c r="C421" s="84">
        <v>4</v>
      </c>
      <c r="D421" s="118">
        <v>0.005902759858881702</v>
      </c>
      <c r="E421" s="118">
        <v>1.9876662649262746</v>
      </c>
      <c r="F421" s="84" t="s">
        <v>2694</v>
      </c>
      <c r="G421" s="84" t="b">
        <v>0</v>
      </c>
      <c r="H421" s="84" t="b">
        <v>0</v>
      </c>
      <c r="I421" s="84" t="b">
        <v>0</v>
      </c>
      <c r="J421" s="84" t="b">
        <v>0</v>
      </c>
      <c r="K421" s="84" t="b">
        <v>0</v>
      </c>
      <c r="L421" s="84" t="b">
        <v>0</v>
      </c>
    </row>
    <row r="422" spans="1:12" ht="15">
      <c r="A422" s="84" t="s">
        <v>3319</v>
      </c>
      <c r="B422" s="84" t="s">
        <v>300</v>
      </c>
      <c r="C422" s="84">
        <v>4</v>
      </c>
      <c r="D422" s="118">
        <v>0.005902759858881702</v>
      </c>
      <c r="E422" s="118">
        <v>1.7244248301516931</v>
      </c>
      <c r="F422" s="84" t="s">
        <v>2694</v>
      </c>
      <c r="G422" s="84" t="b">
        <v>0</v>
      </c>
      <c r="H422" s="84" t="b">
        <v>0</v>
      </c>
      <c r="I422" s="84" t="b">
        <v>0</v>
      </c>
      <c r="J422" s="84" t="b">
        <v>0</v>
      </c>
      <c r="K422" s="84" t="b">
        <v>0</v>
      </c>
      <c r="L422" s="84" t="b">
        <v>0</v>
      </c>
    </row>
    <row r="423" spans="1:12" ht="15">
      <c r="A423" s="84" t="s">
        <v>3418</v>
      </c>
      <c r="B423" s="84" t="s">
        <v>3419</v>
      </c>
      <c r="C423" s="84">
        <v>3</v>
      </c>
      <c r="D423" s="118">
        <v>0.004903329372973093</v>
      </c>
      <c r="E423" s="118">
        <v>2.385606273598312</v>
      </c>
      <c r="F423" s="84" t="s">
        <v>2694</v>
      </c>
      <c r="G423" s="84" t="b">
        <v>0</v>
      </c>
      <c r="H423" s="84" t="b">
        <v>0</v>
      </c>
      <c r="I423" s="84" t="b">
        <v>0</v>
      </c>
      <c r="J423" s="84" t="b">
        <v>0</v>
      </c>
      <c r="K423" s="84" t="b">
        <v>0</v>
      </c>
      <c r="L423" s="84" t="b">
        <v>0</v>
      </c>
    </row>
    <row r="424" spans="1:12" ht="15">
      <c r="A424" s="84" t="s">
        <v>2839</v>
      </c>
      <c r="B424" s="84" t="s">
        <v>299</v>
      </c>
      <c r="C424" s="84">
        <v>3</v>
      </c>
      <c r="D424" s="118">
        <v>0.004903329372973093</v>
      </c>
      <c r="E424" s="118">
        <v>1.8627275283179747</v>
      </c>
      <c r="F424" s="84" t="s">
        <v>2694</v>
      </c>
      <c r="G424" s="84" t="b">
        <v>0</v>
      </c>
      <c r="H424" s="84" t="b">
        <v>0</v>
      </c>
      <c r="I424" s="84" t="b">
        <v>0</v>
      </c>
      <c r="J424" s="84" t="b">
        <v>0</v>
      </c>
      <c r="K424" s="84" t="b">
        <v>0</v>
      </c>
      <c r="L424" s="84" t="b">
        <v>0</v>
      </c>
    </row>
    <row r="425" spans="1:12" ht="15">
      <c r="A425" s="84" t="s">
        <v>299</v>
      </c>
      <c r="B425" s="84" t="s">
        <v>2835</v>
      </c>
      <c r="C425" s="84">
        <v>3</v>
      </c>
      <c r="D425" s="118">
        <v>0.004903329372973093</v>
      </c>
      <c r="E425" s="118">
        <v>1.7487841760111378</v>
      </c>
      <c r="F425" s="84" t="s">
        <v>2694</v>
      </c>
      <c r="G425" s="84" t="b">
        <v>0</v>
      </c>
      <c r="H425" s="84" t="b">
        <v>0</v>
      </c>
      <c r="I425" s="84" t="b">
        <v>0</v>
      </c>
      <c r="J425" s="84" t="b">
        <v>0</v>
      </c>
      <c r="K425" s="84" t="b">
        <v>0</v>
      </c>
      <c r="L425" s="84" t="b">
        <v>0</v>
      </c>
    </row>
    <row r="426" spans="1:12" ht="15">
      <c r="A426" s="84" t="s">
        <v>2835</v>
      </c>
      <c r="B426" s="84" t="s">
        <v>3340</v>
      </c>
      <c r="C426" s="84">
        <v>3</v>
      </c>
      <c r="D426" s="118">
        <v>0.004903329372973093</v>
      </c>
      <c r="E426" s="118">
        <v>1.5269354263947816</v>
      </c>
      <c r="F426" s="84" t="s">
        <v>2694</v>
      </c>
      <c r="G426" s="84" t="b">
        <v>0</v>
      </c>
      <c r="H426" s="84" t="b">
        <v>0</v>
      </c>
      <c r="I426" s="84" t="b">
        <v>0</v>
      </c>
      <c r="J426" s="84" t="b">
        <v>0</v>
      </c>
      <c r="K426" s="84" t="b">
        <v>0</v>
      </c>
      <c r="L426" s="84" t="b">
        <v>0</v>
      </c>
    </row>
    <row r="427" spans="1:12" ht="15">
      <c r="A427" s="84" t="s">
        <v>3340</v>
      </c>
      <c r="B427" s="84" t="s">
        <v>3434</v>
      </c>
      <c r="C427" s="84">
        <v>3</v>
      </c>
      <c r="D427" s="118">
        <v>0.004903329372973093</v>
      </c>
      <c r="E427" s="118">
        <v>2.260667536990012</v>
      </c>
      <c r="F427" s="84" t="s">
        <v>2694</v>
      </c>
      <c r="G427" s="84" t="b">
        <v>0</v>
      </c>
      <c r="H427" s="84" t="b">
        <v>0</v>
      </c>
      <c r="I427" s="84" t="b">
        <v>0</v>
      </c>
      <c r="J427" s="84" t="b">
        <v>0</v>
      </c>
      <c r="K427" s="84" t="b">
        <v>0</v>
      </c>
      <c r="L427" s="84" t="b">
        <v>0</v>
      </c>
    </row>
    <row r="428" spans="1:12" ht="15">
      <c r="A428" s="84" t="s">
        <v>3434</v>
      </c>
      <c r="B428" s="84" t="s">
        <v>3435</v>
      </c>
      <c r="C428" s="84">
        <v>3</v>
      </c>
      <c r="D428" s="118">
        <v>0.004903329372973093</v>
      </c>
      <c r="E428" s="118">
        <v>2.385606273598312</v>
      </c>
      <c r="F428" s="84" t="s">
        <v>2694</v>
      </c>
      <c r="G428" s="84" t="b">
        <v>0</v>
      </c>
      <c r="H428" s="84" t="b">
        <v>0</v>
      </c>
      <c r="I428" s="84" t="b">
        <v>0</v>
      </c>
      <c r="J428" s="84" t="b">
        <v>0</v>
      </c>
      <c r="K428" s="84" t="b">
        <v>0</v>
      </c>
      <c r="L428" s="84" t="b">
        <v>0</v>
      </c>
    </row>
    <row r="429" spans="1:12" ht="15">
      <c r="A429" s="84" t="s">
        <v>3435</v>
      </c>
      <c r="B429" s="84" t="s">
        <v>2875</v>
      </c>
      <c r="C429" s="84">
        <v>3</v>
      </c>
      <c r="D429" s="118">
        <v>0.004903329372973093</v>
      </c>
      <c r="E429" s="118">
        <v>2.385606273598312</v>
      </c>
      <c r="F429" s="84" t="s">
        <v>2694</v>
      </c>
      <c r="G429" s="84" t="b">
        <v>0</v>
      </c>
      <c r="H429" s="84" t="b">
        <v>0</v>
      </c>
      <c r="I429" s="84" t="b">
        <v>0</v>
      </c>
      <c r="J429" s="84" t="b">
        <v>0</v>
      </c>
      <c r="K429" s="84" t="b">
        <v>0</v>
      </c>
      <c r="L429" s="84" t="b">
        <v>0</v>
      </c>
    </row>
    <row r="430" spans="1:12" ht="15">
      <c r="A430" s="84" t="s">
        <v>2875</v>
      </c>
      <c r="B430" s="84" t="s">
        <v>3436</v>
      </c>
      <c r="C430" s="84">
        <v>3</v>
      </c>
      <c r="D430" s="118">
        <v>0.004903329372973093</v>
      </c>
      <c r="E430" s="118">
        <v>2.385606273598312</v>
      </c>
      <c r="F430" s="84" t="s">
        <v>2694</v>
      </c>
      <c r="G430" s="84" t="b">
        <v>0</v>
      </c>
      <c r="H430" s="84" t="b">
        <v>0</v>
      </c>
      <c r="I430" s="84" t="b">
        <v>0</v>
      </c>
      <c r="J430" s="84" t="b">
        <v>1</v>
      </c>
      <c r="K430" s="84" t="b">
        <v>0</v>
      </c>
      <c r="L430" s="84" t="b">
        <v>0</v>
      </c>
    </row>
    <row r="431" spans="1:12" ht="15">
      <c r="A431" s="84" t="s">
        <v>3436</v>
      </c>
      <c r="B431" s="84" t="s">
        <v>3437</v>
      </c>
      <c r="C431" s="84">
        <v>3</v>
      </c>
      <c r="D431" s="118">
        <v>0.004903329372973093</v>
      </c>
      <c r="E431" s="118">
        <v>2.385606273598312</v>
      </c>
      <c r="F431" s="84" t="s">
        <v>2694</v>
      </c>
      <c r="G431" s="84" t="b">
        <v>1</v>
      </c>
      <c r="H431" s="84" t="b">
        <v>0</v>
      </c>
      <c r="I431" s="84" t="b">
        <v>0</v>
      </c>
      <c r="J431" s="84" t="b">
        <v>0</v>
      </c>
      <c r="K431" s="84" t="b">
        <v>0</v>
      </c>
      <c r="L431" s="84" t="b">
        <v>0</v>
      </c>
    </row>
    <row r="432" spans="1:12" ht="15">
      <c r="A432" s="84" t="s">
        <v>3333</v>
      </c>
      <c r="B432" s="84" t="s">
        <v>3284</v>
      </c>
      <c r="C432" s="84">
        <v>3</v>
      </c>
      <c r="D432" s="118">
        <v>0.004903329372973093</v>
      </c>
      <c r="E432" s="118">
        <v>2.260667536990012</v>
      </c>
      <c r="F432" s="84" t="s">
        <v>2694</v>
      </c>
      <c r="G432" s="84" t="b">
        <v>0</v>
      </c>
      <c r="H432" s="84" t="b">
        <v>0</v>
      </c>
      <c r="I432" s="84" t="b">
        <v>0</v>
      </c>
      <c r="J432" s="84" t="b">
        <v>0</v>
      </c>
      <c r="K432" s="84" t="b">
        <v>0</v>
      </c>
      <c r="L432" s="84" t="b">
        <v>0</v>
      </c>
    </row>
    <row r="433" spans="1:12" ht="15">
      <c r="A433" s="84" t="s">
        <v>3305</v>
      </c>
      <c r="B433" s="84" t="s">
        <v>3425</v>
      </c>
      <c r="C433" s="84">
        <v>3</v>
      </c>
      <c r="D433" s="118">
        <v>0.004903329372973093</v>
      </c>
      <c r="E433" s="118">
        <v>2.163757523981956</v>
      </c>
      <c r="F433" s="84" t="s">
        <v>2694</v>
      </c>
      <c r="G433" s="84" t="b">
        <v>1</v>
      </c>
      <c r="H433" s="84" t="b">
        <v>0</v>
      </c>
      <c r="I433" s="84" t="b">
        <v>0</v>
      </c>
      <c r="J433" s="84" t="b">
        <v>0</v>
      </c>
      <c r="K433" s="84" t="b">
        <v>0</v>
      </c>
      <c r="L433" s="84" t="b">
        <v>0</v>
      </c>
    </row>
    <row r="434" spans="1:12" ht="15">
      <c r="A434" s="84" t="s">
        <v>3425</v>
      </c>
      <c r="B434" s="84" t="s">
        <v>3426</v>
      </c>
      <c r="C434" s="84">
        <v>3</v>
      </c>
      <c r="D434" s="118">
        <v>0.004903329372973093</v>
      </c>
      <c r="E434" s="118">
        <v>2.385606273598312</v>
      </c>
      <c r="F434" s="84" t="s">
        <v>2694</v>
      </c>
      <c r="G434" s="84" t="b">
        <v>0</v>
      </c>
      <c r="H434" s="84" t="b">
        <v>0</v>
      </c>
      <c r="I434" s="84" t="b">
        <v>0</v>
      </c>
      <c r="J434" s="84" t="b">
        <v>0</v>
      </c>
      <c r="K434" s="84" t="b">
        <v>0</v>
      </c>
      <c r="L434" s="84" t="b">
        <v>0</v>
      </c>
    </row>
    <row r="435" spans="1:12" ht="15">
      <c r="A435" s="84" t="s">
        <v>3426</v>
      </c>
      <c r="B435" s="84" t="s">
        <v>2801</v>
      </c>
      <c r="C435" s="84">
        <v>3</v>
      </c>
      <c r="D435" s="118">
        <v>0.004903329372973093</v>
      </c>
      <c r="E435" s="118">
        <v>2.385606273598312</v>
      </c>
      <c r="F435" s="84" t="s">
        <v>2694</v>
      </c>
      <c r="G435" s="84" t="b">
        <v>0</v>
      </c>
      <c r="H435" s="84" t="b">
        <v>0</v>
      </c>
      <c r="I435" s="84" t="b">
        <v>0</v>
      </c>
      <c r="J435" s="84" t="b">
        <v>0</v>
      </c>
      <c r="K435" s="84" t="b">
        <v>0</v>
      </c>
      <c r="L435" s="84" t="b">
        <v>0</v>
      </c>
    </row>
    <row r="436" spans="1:12" ht="15">
      <c r="A436" s="84" t="s">
        <v>2801</v>
      </c>
      <c r="B436" s="84" t="s">
        <v>3427</v>
      </c>
      <c r="C436" s="84">
        <v>3</v>
      </c>
      <c r="D436" s="118">
        <v>0.004903329372973093</v>
      </c>
      <c r="E436" s="118">
        <v>2.385606273598312</v>
      </c>
      <c r="F436" s="84" t="s">
        <v>2694</v>
      </c>
      <c r="G436" s="84" t="b">
        <v>0</v>
      </c>
      <c r="H436" s="84" t="b">
        <v>0</v>
      </c>
      <c r="I436" s="84" t="b">
        <v>0</v>
      </c>
      <c r="J436" s="84" t="b">
        <v>0</v>
      </c>
      <c r="K436" s="84" t="b">
        <v>0</v>
      </c>
      <c r="L436" s="84" t="b">
        <v>0</v>
      </c>
    </row>
    <row r="437" spans="1:12" ht="15">
      <c r="A437" s="84" t="s">
        <v>3427</v>
      </c>
      <c r="B437" s="84" t="s">
        <v>3378</v>
      </c>
      <c r="C437" s="84">
        <v>3</v>
      </c>
      <c r="D437" s="118">
        <v>0.004903329372973093</v>
      </c>
      <c r="E437" s="118">
        <v>2.260667536990012</v>
      </c>
      <c r="F437" s="84" t="s">
        <v>2694</v>
      </c>
      <c r="G437" s="84" t="b">
        <v>0</v>
      </c>
      <c r="H437" s="84" t="b">
        <v>0</v>
      </c>
      <c r="I437" s="84" t="b">
        <v>0</v>
      </c>
      <c r="J437" s="84" t="b">
        <v>0</v>
      </c>
      <c r="K437" s="84" t="b">
        <v>0</v>
      </c>
      <c r="L437" s="84" t="b">
        <v>0</v>
      </c>
    </row>
    <row r="438" spans="1:12" ht="15">
      <c r="A438" s="84" t="s">
        <v>3378</v>
      </c>
      <c r="B438" s="84" t="s">
        <v>3428</v>
      </c>
      <c r="C438" s="84">
        <v>3</v>
      </c>
      <c r="D438" s="118">
        <v>0.004903329372973093</v>
      </c>
      <c r="E438" s="118">
        <v>2.260667536990012</v>
      </c>
      <c r="F438" s="84" t="s">
        <v>2694</v>
      </c>
      <c r="G438" s="84" t="b">
        <v>0</v>
      </c>
      <c r="H438" s="84" t="b">
        <v>0</v>
      </c>
      <c r="I438" s="84" t="b">
        <v>0</v>
      </c>
      <c r="J438" s="84" t="b">
        <v>0</v>
      </c>
      <c r="K438" s="84" t="b">
        <v>0</v>
      </c>
      <c r="L438" s="84" t="b">
        <v>0</v>
      </c>
    </row>
    <row r="439" spans="1:12" ht="15">
      <c r="A439" s="84" t="s">
        <v>3428</v>
      </c>
      <c r="B439" s="84" t="s">
        <v>2838</v>
      </c>
      <c r="C439" s="84">
        <v>3</v>
      </c>
      <c r="D439" s="118">
        <v>0.004903329372973093</v>
      </c>
      <c r="E439" s="118">
        <v>1.9596375413260312</v>
      </c>
      <c r="F439" s="84" t="s">
        <v>2694</v>
      </c>
      <c r="G439" s="84" t="b">
        <v>0</v>
      </c>
      <c r="H439" s="84" t="b">
        <v>0</v>
      </c>
      <c r="I439" s="84" t="b">
        <v>0</v>
      </c>
      <c r="J439" s="84" t="b">
        <v>0</v>
      </c>
      <c r="K439" s="84" t="b">
        <v>0</v>
      </c>
      <c r="L439" s="84" t="b">
        <v>0</v>
      </c>
    </row>
    <row r="440" spans="1:12" ht="15">
      <c r="A440" s="84" t="s">
        <v>2838</v>
      </c>
      <c r="B440" s="84" t="s">
        <v>3338</v>
      </c>
      <c r="C440" s="84">
        <v>3</v>
      </c>
      <c r="D440" s="118">
        <v>0.004903329372973093</v>
      </c>
      <c r="E440" s="118">
        <v>1.5616975326539935</v>
      </c>
      <c r="F440" s="84" t="s">
        <v>2694</v>
      </c>
      <c r="G440" s="84" t="b">
        <v>0</v>
      </c>
      <c r="H440" s="84" t="b">
        <v>0</v>
      </c>
      <c r="I440" s="84" t="b">
        <v>0</v>
      </c>
      <c r="J440" s="84" t="b">
        <v>0</v>
      </c>
      <c r="K440" s="84" t="b">
        <v>0</v>
      </c>
      <c r="L440" s="84" t="b">
        <v>0</v>
      </c>
    </row>
    <row r="441" spans="1:12" ht="15">
      <c r="A441" s="84" t="s">
        <v>3338</v>
      </c>
      <c r="B441" s="84" t="s">
        <v>3366</v>
      </c>
      <c r="C441" s="84">
        <v>3</v>
      </c>
      <c r="D441" s="118">
        <v>0.004903329372973093</v>
      </c>
      <c r="E441" s="118">
        <v>2.163757523981956</v>
      </c>
      <c r="F441" s="84" t="s">
        <v>2694</v>
      </c>
      <c r="G441" s="84" t="b">
        <v>0</v>
      </c>
      <c r="H441" s="84" t="b">
        <v>0</v>
      </c>
      <c r="I441" s="84" t="b">
        <v>0</v>
      </c>
      <c r="J441" s="84" t="b">
        <v>0</v>
      </c>
      <c r="K441" s="84" t="b">
        <v>0</v>
      </c>
      <c r="L441" s="84" t="b">
        <v>0</v>
      </c>
    </row>
    <row r="442" spans="1:12" ht="15">
      <c r="A442" s="84" t="s">
        <v>3366</v>
      </c>
      <c r="B442" s="84" t="s">
        <v>3429</v>
      </c>
      <c r="C442" s="84">
        <v>3</v>
      </c>
      <c r="D442" s="118">
        <v>0.004903329372973093</v>
      </c>
      <c r="E442" s="118">
        <v>2.385606273598312</v>
      </c>
      <c r="F442" s="84" t="s">
        <v>2694</v>
      </c>
      <c r="G442" s="84" t="b">
        <v>0</v>
      </c>
      <c r="H442" s="84" t="b">
        <v>0</v>
      </c>
      <c r="I442" s="84" t="b">
        <v>0</v>
      </c>
      <c r="J442" s="84" t="b">
        <v>0</v>
      </c>
      <c r="K442" s="84" t="b">
        <v>0</v>
      </c>
      <c r="L442" s="84" t="b">
        <v>0</v>
      </c>
    </row>
    <row r="443" spans="1:12" ht="15">
      <c r="A443" s="84" t="s">
        <v>3429</v>
      </c>
      <c r="B443" s="84" t="s">
        <v>3346</v>
      </c>
      <c r="C443" s="84">
        <v>3</v>
      </c>
      <c r="D443" s="118">
        <v>0.004903329372973093</v>
      </c>
      <c r="E443" s="118">
        <v>2.260667536990012</v>
      </c>
      <c r="F443" s="84" t="s">
        <v>2694</v>
      </c>
      <c r="G443" s="84" t="b">
        <v>0</v>
      </c>
      <c r="H443" s="84" t="b">
        <v>0</v>
      </c>
      <c r="I443" s="84" t="b">
        <v>0</v>
      </c>
      <c r="J443" s="84" t="b">
        <v>0</v>
      </c>
      <c r="K443" s="84" t="b">
        <v>0</v>
      </c>
      <c r="L443" s="84" t="b">
        <v>0</v>
      </c>
    </row>
    <row r="444" spans="1:12" ht="15">
      <c r="A444" s="84" t="s">
        <v>3346</v>
      </c>
      <c r="B444" s="84" t="s">
        <v>3430</v>
      </c>
      <c r="C444" s="84">
        <v>3</v>
      </c>
      <c r="D444" s="118">
        <v>0.004903329372973093</v>
      </c>
      <c r="E444" s="118">
        <v>2.260667536990012</v>
      </c>
      <c r="F444" s="84" t="s">
        <v>2694</v>
      </c>
      <c r="G444" s="84" t="b">
        <v>0</v>
      </c>
      <c r="H444" s="84" t="b">
        <v>0</v>
      </c>
      <c r="I444" s="84" t="b">
        <v>0</v>
      </c>
      <c r="J444" s="84" t="b">
        <v>0</v>
      </c>
      <c r="K444" s="84" t="b">
        <v>0</v>
      </c>
      <c r="L444" s="84" t="b">
        <v>0</v>
      </c>
    </row>
    <row r="445" spans="1:12" ht="15">
      <c r="A445" s="84" t="s">
        <v>3430</v>
      </c>
      <c r="B445" s="84" t="s">
        <v>3347</v>
      </c>
      <c r="C445" s="84">
        <v>3</v>
      </c>
      <c r="D445" s="118">
        <v>0.004903329372973093</v>
      </c>
      <c r="E445" s="118">
        <v>2.385606273598312</v>
      </c>
      <c r="F445" s="84" t="s">
        <v>2694</v>
      </c>
      <c r="G445" s="84" t="b">
        <v>0</v>
      </c>
      <c r="H445" s="84" t="b">
        <v>0</v>
      </c>
      <c r="I445" s="84" t="b">
        <v>0</v>
      </c>
      <c r="J445" s="84" t="b">
        <v>0</v>
      </c>
      <c r="K445" s="84" t="b">
        <v>0</v>
      </c>
      <c r="L445" s="84" t="b">
        <v>0</v>
      </c>
    </row>
    <row r="446" spans="1:12" ht="15">
      <c r="A446" s="84" t="s">
        <v>3347</v>
      </c>
      <c r="B446" s="84" t="s">
        <v>3431</v>
      </c>
      <c r="C446" s="84">
        <v>3</v>
      </c>
      <c r="D446" s="118">
        <v>0.004903329372973093</v>
      </c>
      <c r="E446" s="118">
        <v>2.385606273598312</v>
      </c>
      <c r="F446" s="84" t="s">
        <v>2694</v>
      </c>
      <c r="G446" s="84" t="b">
        <v>0</v>
      </c>
      <c r="H446" s="84" t="b">
        <v>0</v>
      </c>
      <c r="I446" s="84" t="b">
        <v>0</v>
      </c>
      <c r="J446" s="84" t="b">
        <v>0</v>
      </c>
      <c r="K446" s="84" t="b">
        <v>0</v>
      </c>
      <c r="L446" s="84" t="b">
        <v>0</v>
      </c>
    </row>
    <row r="447" spans="1:12" ht="15">
      <c r="A447" s="84" t="s">
        <v>402</v>
      </c>
      <c r="B447" s="84" t="s">
        <v>401</v>
      </c>
      <c r="C447" s="84">
        <v>3</v>
      </c>
      <c r="D447" s="118">
        <v>0.004903329372973093</v>
      </c>
      <c r="E447" s="118">
        <v>2.1357288003817123</v>
      </c>
      <c r="F447" s="84" t="s">
        <v>2694</v>
      </c>
      <c r="G447" s="84" t="b">
        <v>0</v>
      </c>
      <c r="H447" s="84" t="b">
        <v>0</v>
      </c>
      <c r="I447" s="84" t="b">
        <v>0</v>
      </c>
      <c r="J447" s="84" t="b">
        <v>0</v>
      </c>
      <c r="K447" s="84" t="b">
        <v>0</v>
      </c>
      <c r="L447" s="84" t="b">
        <v>0</v>
      </c>
    </row>
    <row r="448" spans="1:12" ht="15">
      <c r="A448" s="84" t="s">
        <v>2838</v>
      </c>
      <c r="B448" s="84" t="s">
        <v>3414</v>
      </c>
      <c r="C448" s="84">
        <v>3</v>
      </c>
      <c r="D448" s="118">
        <v>0.004903329372973093</v>
      </c>
      <c r="E448" s="118">
        <v>1.7835462822703498</v>
      </c>
      <c r="F448" s="84" t="s">
        <v>2694</v>
      </c>
      <c r="G448" s="84" t="b">
        <v>0</v>
      </c>
      <c r="H448" s="84" t="b">
        <v>0</v>
      </c>
      <c r="I448" s="84" t="b">
        <v>0</v>
      </c>
      <c r="J448" s="84" t="b">
        <v>0</v>
      </c>
      <c r="K448" s="84" t="b">
        <v>0</v>
      </c>
      <c r="L448" s="84" t="b">
        <v>0</v>
      </c>
    </row>
    <row r="449" spans="1:12" ht="15">
      <c r="A449" s="84" t="s">
        <v>3414</v>
      </c>
      <c r="B449" s="84" t="s">
        <v>2833</v>
      </c>
      <c r="C449" s="84">
        <v>3</v>
      </c>
      <c r="D449" s="118">
        <v>0.004903329372973093</v>
      </c>
      <c r="E449" s="118">
        <v>1.6866362692622934</v>
      </c>
      <c r="F449" s="84" t="s">
        <v>2694</v>
      </c>
      <c r="G449" s="84" t="b">
        <v>0</v>
      </c>
      <c r="H449" s="84" t="b">
        <v>0</v>
      </c>
      <c r="I449" s="84" t="b">
        <v>0</v>
      </c>
      <c r="J449" s="84" t="b">
        <v>0</v>
      </c>
      <c r="K449" s="84" t="b">
        <v>0</v>
      </c>
      <c r="L449" s="84" t="b">
        <v>0</v>
      </c>
    </row>
    <row r="450" spans="1:12" ht="15">
      <c r="A450" s="84" t="s">
        <v>3285</v>
      </c>
      <c r="B450" s="84" t="s">
        <v>3415</v>
      </c>
      <c r="C450" s="84">
        <v>3</v>
      </c>
      <c r="D450" s="118">
        <v>0.004903329372973093</v>
      </c>
      <c r="E450" s="118">
        <v>2.260667536990012</v>
      </c>
      <c r="F450" s="84" t="s">
        <v>2694</v>
      </c>
      <c r="G450" s="84" t="b">
        <v>0</v>
      </c>
      <c r="H450" s="84" t="b">
        <v>0</v>
      </c>
      <c r="I450" s="84" t="b">
        <v>0</v>
      </c>
      <c r="J450" s="84" t="b">
        <v>0</v>
      </c>
      <c r="K450" s="84" t="b">
        <v>0</v>
      </c>
      <c r="L450" s="84" t="b">
        <v>0</v>
      </c>
    </row>
    <row r="451" spans="1:12" ht="15">
      <c r="A451" s="84" t="s">
        <v>3415</v>
      </c>
      <c r="B451" s="84" t="s">
        <v>304</v>
      </c>
      <c r="C451" s="84">
        <v>3</v>
      </c>
      <c r="D451" s="118">
        <v>0.004903329372973093</v>
      </c>
      <c r="E451" s="118">
        <v>2.385606273598312</v>
      </c>
      <c r="F451" s="84" t="s">
        <v>2694</v>
      </c>
      <c r="G451" s="84" t="b">
        <v>0</v>
      </c>
      <c r="H451" s="84" t="b">
        <v>0</v>
      </c>
      <c r="I451" s="84" t="b">
        <v>0</v>
      </c>
      <c r="J451" s="84" t="b">
        <v>0</v>
      </c>
      <c r="K451" s="84" t="b">
        <v>0</v>
      </c>
      <c r="L451" s="84" t="b">
        <v>0</v>
      </c>
    </row>
    <row r="452" spans="1:12" ht="15">
      <c r="A452" s="84" t="s">
        <v>304</v>
      </c>
      <c r="B452" s="84" t="s">
        <v>405</v>
      </c>
      <c r="C452" s="84">
        <v>3</v>
      </c>
      <c r="D452" s="118">
        <v>0.004903329372973093</v>
      </c>
      <c r="E452" s="118">
        <v>2.385606273598312</v>
      </c>
      <c r="F452" s="84" t="s">
        <v>2694</v>
      </c>
      <c r="G452" s="84" t="b">
        <v>0</v>
      </c>
      <c r="H452" s="84" t="b">
        <v>0</v>
      </c>
      <c r="I452" s="84" t="b">
        <v>0</v>
      </c>
      <c r="J452" s="84" t="b">
        <v>0</v>
      </c>
      <c r="K452" s="84" t="b">
        <v>0</v>
      </c>
      <c r="L452" s="84" t="b">
        <v>0</v>
      </c>
    </row>
    <row r="453" spans="1:12" ht="15">
      <c r="A453" s="84" t="s">
        <v>405</v>
      </c>
      <c r="B453" s="84" t="s">
        <v>404</v>
      </c>
      <c r="C453" s="84">
        <v>3</v>
      </c>
      <c r="D453" s="118">
        <v>0.004903329372973093</v>
      </c>
      <c r="E453" s="118">
        <v>2.163757523981956</v>
      </c>
      <c r="F453" s="84" t="s">
        <v>2694</v>
      </c>
      <c r="G453" s="84" t="b">
        <v>0</v>
      </c>
      <c r="H453" s="84" t="b">
        <v>0</v>
      </c>
      <c r="I453" s="84" t="b">
        <v>0</v>
      </c>
      <c r="J453" s="84" t="b">
        <v>0</v>
      </c>
      <c r="K453" s="84" t="b">
        <v>0</v>
      </c>
      <c r="L453" s="84" t="b">
        <v>0</v>
      </c>
    </row>
    <row r="454" spans="1:12" ht="15">
      <c r="A454" s="84" t="s">
        <v>404</v>
      </c>
      <c r="B454" s="84" t="s">
        <v>3416</v>
      </c>
      <c r="C454" s="84">
        <v>3</v>
      </c>
      <c r="D454" s="118">
        <v>0.004903329372973093</v>
      </c>
      <c r="E454" s="118">
        <v>2.163757523981956</v>
      </c>
      <c r="F454" s="84" t="s">
        <v>2694</v>
      </c>
      <c r="G454" s="84" t="b">
        <v>0</v>
      </c>
      <c r="H454" s="84" t="b">
        <v>0</v>
      </c>
      <c r="I454" s="84" t="b">
        <v>0</v>
      </c>
      <c r="J454" s="84" t="b">
        <v>0</v>
      </c>
      <c r="K454" s="84" t="b">
        <v>0</v>
      </c>
      <c r="L454" s="84" t="b">
        <v>0</v>
      </c>
    </row>
    <row r="455" spans="1:12" ht="15">
      <c r="A455" s="84" t="s">
        <v>3416</v>
      </c>
      <c r="B455" s="84" t="s">
        <v>3373</v>
      </c>
      <c r="C455" s="84">
        <v>3</v>
      </c>
      <c r="D455" s="118">
        <v>0.004903329372973093</v>
      </c>
      <c r="E455" s="118">
        <v>2.385606273598312</v>
      </c>
      <c r="F455" s="84" t="s">
        <v>2694</v>
      </c>
      <c r="G455" s="84" t="b">
        <v>0</v>
      </c>
      <c r="H455" s="84" t="b">
        <v>0</v>
      </c>
      <c r="I455" s="84" t="b">
        <v>0</v>
      </c>
      <c r="J455" s="84" t="b">
        <v>0</v>
      </c>
      <c r="K455" s="84" t="b">
        <v>0</v>
      </c>
      <c r="L455" s="84" t="b">
        <v>0</v>
      </c>
    </row>
    <row r="456" spans="1:12" ht="15">
      <c r="A456" s="84" t="s">
        <v>3373</v>
      </c>
      <c r="B456" s="84" t="s">
        <v>3417</v>
      </c>
      <c r="C456" s="84">
        <v>3</v>
      </c>
      <c r="D456" s="118">
        <v>0.004903329372973093</v>
      </c>
      <c r="E456" s="118">
        <v>2.385606273598312</v>
      </c>
      <c r="F456" s="84" t="s">
        <v>2694</v>
      </c>
      <c r="G456" s="84" t="b">
        <v>0</v>
      </c>
      <c r="H456" s="84" t="b">
        <v>0</v>
      </c>
      <c r="I456" s="84" t="b">
        <v>0</v>
      </c>
      <c r="J456" s="84" t="b">
        <v>0</v>
      </c>
      <c r="K456" s="84" t="b">
        <v>0</v>
      </c>
      <c r="L456" s="84" t="b">
        <v>0</v>
      </c>
    </row>
    <row r="457" spans="1:12" ht="15">
      <c r="A457" s="84" t="s">
        <v>2838</v>
      </c>
      <c r="B457" s="84" t="s">
        <v>3407</v>
      </c>
      <c r="C457" s="84">
        <v>3</v>
      </c>
      <c r="D457" s="118">
        <v>0.004903329372973093</v>
      </c>
      <c r="E457" s="118">
        <v>1.7835462822703498</v>
      </c>
      <c r="F457" s="84" t="s">
        <v>2694</v>
      </c>
      <c r="G457" s="84" t="b">
        <v>0</v>
      </c>
      <c r="H457" s="84" t="b">
        <v>0</v>
      </c>
      <c r="I457" s="84" t="b">
        <v>0</v>
      </c>
      <c r="J457" s="84" t="b">
        <v>0</v>
      </c>
      <c r="K457" s="84" t="b">
        <v>0</v>
      </c>
      <c r="L457" s="84" t="b">
        <v>0</v>
      </c>
    </row>
    <row r="458" spans="1:12" ht="15">
      <c r="A458" s="84" t="s">
        <v>3407</v>
      </c>
      <c r="B458" s="84" t="s">
        <v>399</v>
      </c>
      <c r="C458" s="84">
        <v>3</v>
      </c>
      <c r="D458" s="118">
        <v>0.004903329372973093</v>
      </c>
      <c r="E458" s="118">
        <v>2.260667536990012</v>
      </c>
      <c r="F458" s="84" t="s">
        <v>2694</v>
      </c>
      <c r="G458" s="84" t="b">
        <v>0</v>
      </c>
      <c r="H458" s="84" t="b">
        <v>0</v>
      </c>
      <c r="I458" s="84" t="b">
        <v>0</v>
      </c>
      <c r="J458" s="84" t="b">
        <v>0</v>
      </c>
      <c r="K458" s="84" t="b">
        <v>0</v>
      </c>
      <c r="L458" s="84" t="b">
        <v>0</v>
      </c>
    </row>
    <row r="459" spans="1:12" ht="15">
      <c r="A459" s="84" t="s">
        <v>399</v>
      </c>
      <c r="B459" s="84" t="s">
        <v>3351</v>
      </c>
      <c r="C459" s="84">
        <v>3</v>
      </c>
      <c r="D459" s="118">
        <v>0.004903329372973093</v>
      </c>
      <c r="E459" s="118">
        <v>2.260667536990012</v>
      </c>
      <c r="F459" s="84" t="s">
        <v>2694</v>
      </c>
      <c r="G459" s="84" t="b">
        <v>0</v>
      </c>
      <c r="H459" s="84" t="b">
        <v>0</v>
      </c>
      <c r="I459" s="84" t="b">
        <v>0</v>
      </c>
      <c r="J459" s="84" t="b">
        <v>0</v>
      </c>
      <c r="K459" s="84" t="b">
        <v>0</v>
      </c>
      <c r="L459" s="84" t="b">
        <v>0</v>
      </c>
    </row>
    <row r="460" spans="1:12" ht="15">
      <c r="A460" s="84" t="s">
        <v>3351</v>
      </c>
      <c r="B460" s="84" t="s">
        <v>3343</v>
      </c>
      <c r="C460" s="84">
        <v>3</v>
      </c>
      <c r="D460" s="118">
        <v>0.004903329372973093</v>
      </c>
      <c r="E460" s="118">
        <v>2.163757523981956</v>
      </c>
      <c r="F460" s="84" t="s">
        <v>2694</v>
      </c>
      <c r="G460" s="84" t="b">
        <v>0</v>
      </c>
      <c r="H460" s="84" t="b">
        <v>0</v>
      </c>
      <c r="I460" s="84" t="b">
        <v>0</v>
      </c>
      <c r="J460" s="84" t="b">
        <v>0</v>
      </c>
      <c r="K460" s="84" t="b">
        <v>0</v>
      </c>
      <c r="L460" s="84" t="b">
        <v>0</v>
      </c>
    </row>
    <row r="461" spans="1:12" ht="15">
      <c r="A461" s="84" t="s">
        <v>3343</v>
      </c>
      <c r="B461" s="84" t="s">
        <v>3408</v>
      </c>
      <c r="C461" s="84">
        <v>3</v>
      </c>
      <c r="D461" s="118">
        <v>0.004903329372973093</v>
      </c>
      <c r="E461" s="118">
        <v>2.163757523981956</v>
      </c>
      <c r="F461" s="84" t="s">
        <v>2694</v>
      </c>
      <c r="G461" s="84" t="b">
        <v>0</v>
      </c>
      <c r="H461" s="84" t="b">
        <v>0</v>
      </c>
      <c r="I461" s="84" t="b">
        <v>0</v>
      </c>
      <c r="J461" s="84" t="b">
        <v>0</v>
      </c>
      <c r="K461" s="84" t="b">
        <v>0</v>
      </c>
      <c r="L461" s="84" t="b">
        <v>0</v>
      </c>
    </row>
    <row r="462" spans="1:12" ht="15">
      <c r="A462" s="84" t="s">
        <v>3408</v>
      </c>
      <c r="B462" s="84" t="s">
        <v>307</v>
      </c>
      <c r="C462" s="84">
        <v>3</v>
      </c>
      <c r="D462" s="118">
        <v>0.004903329372973093</v>
      </c>
      <c r="E462" s="118">
        <v>2.385606273598312</v>
      </c>
      <c r="F462" s="84" t="s">
        <v>2694</v>
      </c>
      <c r="G462" s="84" t="b">
        <v>0</v>
      </c>
      <c r="H462" s="84" t="b">
        <v>0</v>
      </c>
      <c r="I462" s="84" t="b">
        <v>0</v>
      </c>
      <c r="J462" s="84" t="b">
        <v>0</v>
      </c>
      <c r="K462" s="84" t="b">
        <v>0</v>
      </c>
      <c r="L462" s="84" t="b">
        <v>0</v>
      </c>
    </row>
    <row r="463" spans="1:12" ht="15">
      <c r="A463" s="84" t="s">
        <v>307</v>
      </c>
      <c r="B463" s="84" t="s">
        <v>2842</v>
      </c>
      <c r="C463" s="84">
        <v>3</v>
      </c>
      <c r="D463" s="118">
        <v>0.004903329372973093</v>
      </c>
      <c r="E463" s="118">
        <v>1.9596375413260312</v>
      </c>
      <c r="F463" s="84" t="s">
        <v>2694</v>
      </c>
      <c r="G463" s="84" t="b">
        <v>0</v>
      </c>
      <c r="H463" s="84" t="b">
        <v>0</v>
      </c>
      <c r="I463" s="84" t="b">
        <v>0</v>
      </c>
      <c r="J463" s="84" t="b">
        <v>0</v>
      </c>
      <c r="K463" s="84" t="b">
        <v>0</v>
      </c>
      <c r="L463" s="84" t="b">
        <v>0</v>
      </c>
    </row>
    <row r="464" spans="1:12" ht="15">
      <c r="A464" s="84" t="s">
        <v>2842</v>
      </c>
      <c r="B464" s="84" t="s">
        <v>3409</v>
      </c>
      <c r="C464" s="84">
        <v>3</v>
      </c>
      <c r="D464" s="118">
        <v>0.004903329372973093</v>
      </c>
      <c r="E464" s="118">
        <v>1.9596375413260312</v>
      </c>
      <c r="F464" s="84" t="s">
        <v>2694</v>
      </c>
      <c r="G464" s="84" t="b">
        <v>0</v>
      </c>
      <c r="H464" s="84" t="b">
        <v>0</v>
      </c>
      <c r="I464" s="84" t="b">
        <v>0</v>
      </c>
      <c r="J464" s="84" t="b">
        <v>0</v>
      </c>
      <c r="K464" s="84" t="b">
        <v>0</v>
      </c>
      <c r="L464" s="84" t="b">
        <v>0</v>
      </c>
    </row>
    <row r="465" spans="1:12" ht="15">
      <c r="A465" s="84" t="s">
        <v>3409</v>
      </c>
      <c r="B465" s="84" t="s">
        <v>3410</v>
      </c>
      <c r="C465" s="84">
        <v>3</v>
      </c>
      <c r="D465" s="118">
        <v>0.004903329372973093</v>
      </c>
      <c r="E465" s="118">
        <v>2.385606273598312</v>
      </c>
      <c r="F465" s="84" t="s">
        <v>2694</v>
      </c>
      <c r="G465" s="84" t="b">
        <v>0</v>
      </c>
      <c r="H465" s="84" t="b">
        <v>0</v>
      </c>
      <c r="I465" s="84" t="b">
        <v>0</v>
      </c>
      <c r="J465" s="84" t="b">
        <v>0</v>
      </c>
      <c r="K465" s="84" t="b">
        <v>0</v>
      </c>
      <c r="L465" s="84" t="b">
        <v>0</v>
      </c>
    </row>
    <row r="466" spans="1:12" ht="15">
      <c r="A466" s="84" t="s">
        <v>3410</v>
      </c>
      <c r="B466" s="84" t="s">
        <v>3411</v>
      </c>
      <c r="C466" s="84">
        <v>3</v>
      </c>
      <c r="D466" s="118">
        <v>0.004903329372973093</v>
      </c>
      <c r="E466" s="118">
        <v>2.385606273598312</v>
      </c>
      <c r="F466" s="84" t="s">
        <v>2694</v>
      </c>
      <c r="G466" s="84" t="b">
        <v>0</v>
      </c>
      <c r="H466" s="84" t="b">
        <v>0</v>
      </c>
      <c r="I466" s="84" t="b">
        <v>0</v>
      </c>
      <c r="J466" s="84" t="b">
        <v>0</v>
      </c>
      <c r="K466" s="84" t="b">
        <v>0</v>
      </c>
      <c r="L466" s="84" t="b">
        <v>0</v>
      </c>
    </row>
    <row r="467" spans="1:12" ht="15">
      <c r="A467" s="84" t="s">
        <v>222</v>
      </c>
      <c r="B467" s="84" t="s">
        <v>2833</v>
      </c>
      <c r="C467" s="84">
        <v>3</v>
      </c>
      <c r="D467" s="118">
        <v>0.004903329372973093</v>
      </c>
      <c r="E467" s="118">
        <v>1.6866362692622934</v>
      </c>
      <c r="F467" s="84" t="s">
        <v>2694</v>
      </c>
      <c r="G467" s="84" t="b">
        <v>0</v>
      </c>
      <c r="H467" s="84" t="b">
        <v>0</v>
      </c>
      <c r="I467" s="84" t="b">
        <v>0</v>
      </c>
      <c r="J467" s="84" t="b">
        <v>0</v>
      </c>
      <c r="K467" s="84" t="b">
        <v>0</v>
      </c>
      <c r="L467" s="84" t="b">
        <v>0</v>
      </c>
    </row>
    <row r="468" spans="1:12" ht="15">
      <c r="A468" s="84" t="s">
        <v>3537</v>
      </c>
      <c r="B468" s="84" t="s">
        <v>3538</v>
      </c>
      <c r="C468" s="84">
        <v>2</v>
      </c>
      <c r="D468" s="118">
        <v>0.003716386271661896</v>
      </c>
      <c r="E468" s="118">
        <v>2.5616975326539935</v>
      </c>
      <c r="F468" s="84" t="s">
        <v>2694</v>
      </c>
      <c r="G468" s="84" t="b">
        <v>1</v>
      </c>
      <c r="H468" s="84" t="b">
        <v>0</v>
      </c>
      <c r="I468" s="84" t="b">
        <v>0</v>
      </c>
      <c r="J468" s="84" t="b">
        <v>0</v>
      </c>
      <c r="K468" s="84" t="b">
        <v>0</v>
      </c>
      <c r="L468" s="84" t="b">
        <v>0</v>
      </c>
    </row>
    <row r="469" spans="1:12" ht="15">
      <c r="A469" s="84" t="s">
        <v>3538</v>
      </c>
      <c r="B469" s="84" t="s">
        <v>3539</v>
      </c>
      <c r="C469" s="84">
        <v>2</v>
      </c>
      <c r="D469" s="118">
        <v>0.003716386271661896</v>
      </c>
      <c r="E469" s="118">
        <v>2.5616975326539935</v>
      </c>
      <c r="F469" s="84" t="s">
        <v>2694</v>
      </c>
      <c r="G469" s="84" t="b">
        <v>0</v>
      </c>
      <c r="H469" s="84" t="b">
        <v>0</v>
      </c>
      <c r="I469" s="84" t="b">
        <v>0</v>
      </c>
      <c r="J469" s="84" t="b">
        <v>0</v>
      </c>
      <c r="K469" s="84" t="b">
        <v>0</v>
      </c>
      <c r="L469" s="84" t="b">
        <v>0</v>
      </c>
    </row>
    <row r="470" spans="1:12" ht="15">
      <c r="A470" s="84" t="s">
        <v>3539</v>
      </c>
      <c r="B470" s="84" t="s">
        <v>3540</v>
      </c>
      <c r="C470" s="84">
        <v>2</v>
      </c>
      <c r="D470" s="118">
        <v>0.003716386271661896</v>
      </c>
      <c r="E470" s="118">
        <v>2.5616975326539935</v>
      </c>
      <c r="F470" s="84" t="s">
        <v>2694</v>
      </c>
      <c r="G470" s="84" t="b">
        <v>0</v>
      </c>
      <c r="H470" s="84" t="b">
        <v>0</v>
      </c>
      <c r="I470" s="84" t="b">
        <v>0</v>
      </c>
      <c r="J470" s="84" t="b">
        <v>0</v>
      </c>
      <c r="K470" s="84" t="b">
        <v>0</v>
      </c>
      <c r="L470" s="84" t="b">
        <v>0</v>
      </c>
    </row>
    <row r="471" spans="1:12" ht="15">
      <c r="A471" s="84" t="s">
        <v>3540</v>
      </c>
      <c r="B471" s="84" t="s">
        <v>2848</v>
      </c>
      <c r="C471" s="84">
        <v>2</v>
      </c>
      <c r="D471" s="118">
        <v>0.003716386271661896</v>
      </c>
      <c r="E471" s="118">
        <v>2.260667536990012</v>
      </c>
      <c r="F471" s="84" t="s">
        <v>2694</v>
      </c>
      <c r="G471" s="84" t="b">
        <v>0</v>
      </c>
      <c r="H471" s="84" t="b">
        <v>0</v>
      </c>
      <c r="I471" s="84" t="b">
        <v>0</v>
      </c>
      <c r="J471" s="84" t="b">
        <v>1</v>
      </c>
      <c r="K471" s="84" t="b">
        <v>0</v>
      </c>
      <c r="L471" s="84" t="b">
        <v>0</v>
      </c>
    </row>
    <row r="472" spans="1:12" ht="15">
      <c r="A472" s="84" t="s">
        <v>3336</v>
      </c>
      <c r="B472" s="84" t="s">
        <v>3541</v>
      </c>
      <c r="C472" s="84">
        <v>2</v>
      </c>
      <c r="D472" s="118">
        <v>0.003716386271661896</v>
      </c>
      <c r="E472" s="118">
        <v>2.084576277934331</v>
      </c>
      <c r="F472" s="84" t="s">
        <v>2694</v>
      </c>
      <c r="G472" s="84" t="b">
        <v>0</v>
      </c>
      <c r="H472" s="84" t="b">
        <v>0</v>
      </c>
      <c r="I472" s="84" t="b">
        <v>0</v>
      </c>
      <c r="J472" s="84" t="b">
        <v>0</v>
      </c>
      <c r="K472" s="84" t="b">
        <v>0</v>
      </c>
      <c r="L472" s="84" t="b">
        <v>0</v>
      </c>
    </row>
    <row r="473" spans="1:12" ht="15">
      <c r="A473" s="84" t="s">
        <v>3541</v>
      </c>
      <c r="B473" s="84" t="s">
        <v>3287</v>
      </c>
      <c r="C473" s="84">
        <v>2</v>
      </c>
      <c r="D473" s="118">
        <v>0.003716386271661896</v>
      </c>
      <c r="E473" s="118">
        <v>2.084576277934331</v>
      </c>
      <c r="F473" s="84" t="s">
        <v>2694</v>
      </c>
      <c r="G473" s="84" t="b">
        <v>0</v>
      </c>
      <c r="H473" s="84" t="b">
        <v>0</v>
      </c>
      <c r="I473" s="84" t="b">
        <v>0</v>
      </c>
      <c r="J473" s="84" t="b">
        <v>0</v>
      </c>
      <c r="K473" s="84" t="b">
        <v>0</v>
      </c>
      <c r="L473" s="84" t="b">
        <v>0</v>
      </c>
    </row>
    <row r="474" spans="1:12" ht="15">
      <c r="A474" s="84" t="s">
        <v>3287</v>
      </c>
      <c r="B474" s="84" t="s">
        <v>3542</v>
      </c>
      <c r="C474" s="84">
        <v>2</v>
      </c>
      <c r="D474" s="118">
        <v>0.003716386271661896</v>
      </c>
      <c r="E474" s="118">
        <v>2.084576277934331</v>
      </c>
      <c r="F474" s="84" t="s">
        <v>2694</v>
      </c>
      <c r="G474" s="84" t="b">
        <v>0</v>
      </c>
      <c r="H474" s="84" t="b">
        <v>0</v>
      </c>
      <c r="I474" s="84" t="b">
        <v>0</v>
      </c>
      <c r="J474" s="84" t="b">
        <v>0</v>
      </c>
      <c r="K474" s="84" t="b">
        <v>0</v>
      </c>
      <c r="L474" s="84" t="b">
        <v>0</v>
      </c>
    </row>
    <row r="475" spans="1:12" ht="15">
      <c r="A475" s="84" t="s">
        <v>3542</v>
      </c>
      <c r="B475" s="84" t="s">
        <v>3543</v>
      </c>
      <c r="C475" s="84">
        <v>2</v>
      </c>
      <c r="D475" s="118">
        <v>0.003716386271661896</v>
      </c>
      <c r="E475" s="118">
        <v>2.5616975326539935</v>
      </c>
      <c r="F475" s="84" t="s">
        <v>2694</v>
      </c>
      <c r="G475" s="84" t="b">
        <v>0</v>
      </c>
      <c r="H475" s="84" t="b">
        <v>0</v>
      </c>
      <c r="I475" s="84" t="b">
        <v>0</v>
      </c>
      <c r="J475" s="84" t="b">
        <v>0</v>
      </c>
      <c r="K475" s="84" t="b">
        <v>0</v>
      </c>
      <c r="L475" s="84" t="b">
        <v>0</v>
      </c>
    </row>
    <row r="476" spans="1:12" ht="15">
      <c r="A476" s="84" t="s">
        <v>3533</v>
      </c>
      <c r="B476" s="84" t="s">
        <v>3534</v>
      </c>
      <c r="C476" s="84">
        <v>2</v>
      </c>
      <c r="D476" s="118">
        <v>0.003716386271661896</v>
      </c>
      <c r="E476" s="118">
        <v>2.5616975326539935</v>
      </c>
      <c r="F476" s="84" t="s">
        <v>2694</v>
      </c>
      <c r="G476" s="84" t="b">
        <v>1</v>
      </c>
      <c r="H476" s="84" t="b">
        <v>0</v>
      </c>
      <c r="I476" s="84" t="b">
        <v>0</v>
      </c>
      <c r="J476" s="84" t="b">
        <v>0</v>
      </c>
      <c r="K476" s="84" t="b">
        <v>0</v>
      </c>
      <c r="L476" s="84" t="b">
        <v>0</v>
      </c>
    </row>
    <row r="477" spans="1:12" ht="15">
      <c r="A477" s="84" t="s">
        <v>3534</v>
      </c>
      <c r="B477" s="84" t="s">
        <v>3535</v>
      </c>
      <c r="C477" s="84">
        <v>2</v>
      </c>
      <c r="D477" s="118">
        <v>0.003716386271661896</v>
      </c>
      <c r="E477" s="118">
        <v>2.5616975326539935</v>
      </c>
      <c r="F477" s="84" t="s">
        <v>2694</v>
      </c>
      <c r="G477" s="84" t="b">
        <v>0</v>
      </c>
      <c r="H477" s="84" t="b">
        <v>0</v>
      </c>
      <c r="I477" s="84" t="b">
        <v>0</v>
      </c>
      <c r="J477" s="84" t="b">
        <v>0</v>
      </c>
      <c r="K477" s="84" t="b">
        <v>0</v>
      </c>
      <c r="L477" s="84" t="b">
        <v>0</v>
      </c>
    </row>
    <row r="478" spans="1:12" ht="15">
      <c r="A478" s="84" t="s">
        <v>3535</v>
      </c>
      <c r="B478" s="84" t="s">
        <v>2800</v>
      </c>
      <c r="C478" s="84">
        <v>2</v>
      </c>
      <c r="D478" s="118">
        <v>0.003716386271661896</v>
      </c>
      <c r="E478" s="118">
        <v>1.9084850188786497</v>
      </c>
      <c r="F478" s="84" t="s">
        <v>2694</v>
      </c>
      <c r="G478" s="84" t="b">
        <v>0</v>
      </c>
      <c r="H478" s="84" t="b">
        <v>0</v>
      </c>
      <c r="I478" s="84" t="b">
        <v>0</v>
      </c>
      <c r="J478" s="84" t="b">
        <v>0</v>
      </c>
      <c r="K478" s="84" t="b">
        <v>0</v>
      </c>
      <c r="L478" s="84" t="b">
        <v>0</v>
      </c>
    </row>
    <row r="479" spans="1:12" ht="15">
      <c r="A479" s="84" t="s">
        <v>3337</v>
      </c>
      <c r="B479" s="84" t="s">
        <v>3536</v>
      </c>
      <c r="C479" s="84">
        <v>2</v>
      </c>
      <c r="D479" s="118">
        <v>0.003716386271661896</v>
      </c>
      <c r="E479" s="118">
        <v>2.084576277934331</v>
      </c>
      <c r="F479" s="84" t="s">
        <v>2694</v>
      </c>
      <c r="G479" s="84" t="b">
        <v>0</v>
      </c>
      <c r="H479" s="84" t="b">
        <v>0</v>
      </c>
      <c r="I479" s="84" t="b">
        <v>0</v>
      </c>
      <c r="J479" s="84" t="b">
        <v>0</v>
      </c>
      <c r="K479" s="84" t="b">
        <v>0</v>
      </c>
      <c r="L479" s="84" t="b">
        <v>0</v>
      </c>
    </row>
    <row r="480" spans="1:12" ht="15">
      <c r="A480" s="84" t="s">
        <v>2834</v>
      </c>
      <c r="B480" s="84" t="s">
        <v>3356</v>
      </c>
      <c r="C480" s="84">
        <v>2</v>
      </c>
      <c r="D480" s="118">
        <v>0.003716386271661896</v>
      </c>
      <c r="E480" s="118">
        <v>1.65860754566205</v>
      </c>
      <c r="F480" s="84" t="s">
        <v>2694</v>
      </c>
      <c r="G480" s="84" t="b">
        <v>0</v>
      </c>
      <c r="H480" s="84" t="b">
        <v>0</v>
      </c>
      <c r="I480" s="84" t="b">
        <v>0</v>
      </c>
      <c r="J480" s="84" t="b">
        <v>0</v>
      </c>
      <c r="K480" s="84" t="b">
        <v>0</v>
      </c>
      <c r="L480" s="84" t="b">
        <v>0</v>
      </c>
    </row>
    <row r="481" spans="1:12" ht="15">
      <c r="A481" s="84" t="s">
        <v>3356</v>
      </c>
      <c r="B481" s="84" t="s">
        <v>3357</v>
      </c>
      <c r="C481" s="84">
        <v>2</v>
      </c>
      <c r="D481" s="118">
        <v>0.003716386271661896</v>
      </c>
      <c r="E481" s="118">
        <v>2.5616975326539935</v>
      </c>
      <c r="F481" s="84" t="s">
        <v>2694</v>
      </c>
      <c r="G481" s="84" t="b">
        <v>0</v>
      </c>
      <c r="H481" s="84" t="b">
        <v>0</v>
      </c>
      <c r="I481" s="84" t="b">
        <v>0</v>
      </c>
      <c r="J481" s="84" t="b">
        <v>0</v>
      </c>
      <c r="K481" s="84" t="b">
        <v>0</v>
      </c>
      <c r="L481" s="84" t="b">
        <v>0</v>
      </c>
    </row>
    <row r="482" spans="1:12" ht="15">
      <c r="A482" s="84" t="s">
        <v>3357</v>
      </c>
      <c r="B482" s="84" t="s">
        <v>3321</v>
      </c>
      <c r="C482" s="84">
        <v>2</v>
      </c>
      <c r="D482" s="118">
        <v>0.003716386271661896</v>
      </c>
      <c r="E482" s="118">
        <v>2.5616975326539935</v>
      </c>
      <c r="F482" s="84" t="s">
        <v>2694</v>
      </c>
      <c r="G482" s="84" t="b">
        <v>0</v>
      </c>
      <c r="H482" s="84" t="b">
        <v>0</v>
      </c>
      <c r="I482" s="84" t="b">
        <v>0</v>
      </c>
      <c r="J482" s="84" t="b">
        <v>0</v>
      </c>
      <c r="K482" s="84" t="b">
        <v>0</v>
      </c>
      <c r="L482" s="84" t="b">
        <v>0</v>
      </c>
    </row>
    <row r="483" spans="1:12" ht="15">
      <c r="A483" s="84" t="s">
        <v>3321</v>
      </c>
      <c r="B483" s="84" t="s">
        <v>3286</v>
      </c>
      <c r="C483" s="84">
        <v>2</v>
      </c>
      <c r="D483" s="118">
        <v>0.003716386271661896</v>
      </c>
      <c r="E483" s="118">
        <v>2.017629488303718</v>
      </c>
      <c r="F483" s="84" t="s">
        <v>2694</v>
      </c>
      <c r="G483" s="84" t="b">
        <v>0</v>
      </c>
      <c r="H483" s="84" t="b">
        <v>0</v>
      </c>
      <c r="I483" s="84" t="b">
        <v>0</v>
      </c>
      <c r="J483" s="84" t="b">
        <v>0</v>
      </c>
      <c r="K483" s="84" t="b">
        <v>0</v>
      </c>
      <c r="L483" s="84" t="b">
        <v>0</v>
      </c>
    </row>
    <row r="484" spans="1:12" ht="15">
      <c r="A484" s="84" t="s">
        <v>3286</v>
      </c>
      <c r="B484" s="84" t="s">
        <v>3358</v>
      </c>
      <c r="C484" s="84">
        <v>2</v>
      </c>
      <c r="D484" s="118">
        <v>0.003716386271661896</v>
      </c>
      <c r="E484" s="118">
        <v>2.084576277934331</v>
      </c>
      <c r="F484" s="84" t="s">
        <v>2694</v>
      </c>
      <c r="G484" s="84" t="b">
        <v>0</v>
      </c>
      <c r="H484" s="84" t="b">
        <v>0</v>
      </c>
      <c r="I484" s="84" t="b">
        <v>0</v>
      </c>
      <c r="J484" s="84" t="b">
        <v>0</v>
      </c>
      <c r="K484" s="84" t="b">
        <v>0</v>
      </c>
      <c r="L484" s="84" t="b">
        <v>0</v>
      </c>
    </row>
    <row r="485" spans="1:12" ht="15">
      <c r="A485" s="84" t="s">
        <v>3358</v>
      </c>
      <c r="B485" s="84" t="s">
        <v>2846</v>
      </c>
      <c r="C485" s="84">
        <v>2</v>
      </c>
      <c r="D485" s="118">
        <v>0.003716386271661896</v>
      </c>
      <c r="E485" s="118">
        <v>2.084576277934331</v>
      </c>
      <c r="F485" s="84" t="s">
        <v>2694</v>
      </c>
      <c r="G485" s="84" t="b">
        <v>0</v>
      </c>
      <c r="H485" s="84" t="b">
        <v>0</v>
      </c>
      <c r="I485" s="84" t="b">
        <v>0</v>
      </c>
      <c r="J485" s="84" t="b">
        <v>0</v>
      </c>
      <c r="K485" s="84" t="b">
        <v>0</v>
      </c>
      <c r="L485" s="84" t="b">
        <v>0</v>
      </c>
    </row>
    <row r="486" spans="1:12" ht="15">
      <c r="A486" s="84" t="s">
        <v>2842</v>
      </c>
      <c r="B486" s="84" t="s">
        <v>3476</v>
      </c>
      <c r="C486" s="84">
        <v>2</v>
      </c>
      <c r="D486" s="118">
        <v>0.003716386271661896</v>
      </c>
      <c r="E486" s="118">
        <v>1.9596375413260312</v>
      </c>
      <c r="F486" s="84" t="s">
        <v>2694</v>
      </c>
      <c r="G486" s="84" t="b">
        <v>0</v>
      </c>
      <c r="H486" s="84" t="b">
        <v>0</v>
      </c>
      <c r="I486" s="84" t="b">
        <v>0</v>
      </c>
      <c r="J486" s="84" t="b">
        <v>0</v>
      </c>
      <c r="K486" s="84" t="b">
        <v>0</v>
      </c>
      <c r="L486" s="84" t="b">
        <v>0</v>
      </c>
    </row>
    <row r="487" spans="1:12" ht="15">
      <c r="A487" s="84" t="s">
        <v>3419</v>
      </c>
      <c r="B487" s="84" t="s">
        <v>3337</v>
      </c>
      <c r="C487" s="84">
        <v>2</v>
      </c>
      <c r="D487" s="118">
        <v>0.003716386271661896</v>
      </c>
      <c r="E487" s="118">
        <v>1.9084850188786497</v>
      </c>
      <c r="F487" s="84" t="s">
        <v>2694</v>
      </c>
      <c r="G487" s="84" t="b">
        <v>0</v>
      </c>
      <c r="H487" s="84" t="b">
        <v>0</v>
      </c>
      <c r="I487" s="84" t="b">
        <v>0</v>
      </c>
      <c r="J487" s="84" t="b">
        <v>0</v>
      </c>
      <c r="K487" s="84" t="b">
        <v>0</v>
      </c>
      <c r="L487" s="84" t="b">
        <v>0</v>
      </c>
    </row>
    <row r="488" spans="1:12" ht="15">
      <c r="A488" s="84" t="s">
        <v>3337</v>
      </c>
      <c r="B488" s="84" t="s">
        <v>3374</v>
      </c>
      <c r="C488" s="84">
        <v>2</v>
      </c>
      <c r="D488" s="118">
        <v>0.003716386271661896</v>
      </c>
      <c r="E488" s="118">
        <v>1.9084850188786497</v>
      </c>
      <c r="F488" s="84" t="s">
        <v>2694</v>
      </c>
      <c r="G488" s="84" t="b">
        <v>0</v>
      </c>
      <c r="H488" s="84" t="b">
        <v>0</v>
      </c>
      <c r="I488" s="84" t="b">
        <v>0</v>
      </c>
      <c r="J488" s="84" t="b">
        <v>0</v>
      </c>
      <c r="K488" s="84" t="b">
        <v>0</v>
      </c>
      <c r="L488" s="84" t="b">
        <v>0</v>
      </c>
    </row>
    <row r="489" spans="1:12" ht="15">
      <c r="A489" s="84" t="s">
        <v>3374</v>
      </c>
      <c r="B489" s="84" t="s">
        <v>3478</v>
      </c>
      <c r="C489" s="84">
        <v>2</v>
      </c>
      <c r="D489" s="118">
        <v>0.003716386271661896</v>
      </c>
      <c r="E489" s="118">
        <v>2.260667536990012</v>
      </c>
      <c r="F489" s="84" t="s">
        <v>2694</v>
      </c>
      <c r="G489" s="84" t="b">
        <v>0</v>
      </c>
      <c r="H489" s="84" t="b">
        <v>0</v>
      </c>
      <c r="I489" s="84" t="b">
        <v>0</v>
      </c>
      <c r="J489" s="84" t="b">
        <v>0</v>
      </c>
      <c r="K489" s="84" t="b">
        <v>0</v>
      </c>
      <c r="L489" s="84" t="b">
        <v>0</v>
      </c>
    </row>
    <row r="490" spans="1:12" ht="15">
      <c r="A490" s="84" t="s">
        <v>3336</v>
      </c>
      <c r="B490" s="84" t="s">
        <v>3401</v>
      </c>
      <c r="C490" s="84">
        <v>2</v>
      </c>
      <c r="D490" s="118">
        <v>0.003716386271661896</v>
      </c>
      <c r="E490" s="118">
        <v>2.084576277934331</v>
      </c>
      <c r="F490" s="84" t="s">
        <v>2694</v>
      </c>
      <c r="G490" s="84" t="b">
        <v>0</v>
      </c>
      <c r="H490" s="84" t="b">
        <v>0</v>
      </c>
      <c r="I490" s="84" t="b">
        <v>0</v>
      </c>
      <c r="J490" s="84" t="b">
        <v>0</v>
      </c>
      <c r="K490" s="84" t="b">
        <v>0</v>
      </c>
      <c r="L490" s="84" t="b">
        <v>0</v>
      </c>
    </row>
    <row r="491" spans="1:12" ht="15">
      <c r="A491" s="84" t="s">
        <v>3401</v>
      </c>
      <c r="B491" s="84" t="s">
        <v>3469</v>
      </c>
      <c r="C491" s="84">
        <v>2</v>
      </c>
      <c r="D491" s="118">
        <v>0.003716386271661896</v>
      </c>
      <c r="E491" s="118">
        <v>2.5616975326539935</v>
      </c>
      <c r="F491" s="84" t="s">
        <v>2694</v>
      </c>
      <c r="G491" s="84" t="b">
        <v>0</v>
      </c>
      <c r="H491" s="84" t="b">
        <v>0</v>
      </c>
      <c r="I491" s="84" t="b">
        <v>0</v>
      </c>
      <c r="J491" s="84" t="b">
        <v>0</v>
      </c>
      <c r="K491" s="84" t="b">
        <v>0</v>
      </c>
      <c r="L491" s="84" t="b">
        <v>0</v>
      </c>
    </row>
    <row r="492" spans="1:12" ht="15">
      <c r="A492" s="84" t="s">
        <v>3469</v>
      </c>
      <c r="B492" s="84" t="s">
        <v>3470</v>
      </c>
      <c r="C492" s="84">
        <v>2</v>
      </c>
      <c r="D492" s="118">
        <v>0.003716386271661896</v>
      </c>
      <c r="E492" s="118">
        <v>2.5616975326539935</v>
      </c>
      <c r="F492" s="84" t="s">
        <v>2694</v>
      </c>
      <c r="G492" s="84" t="b">
        <v>0</v>
      </c>
      <c r="H492" s="84" t="b">
        <v>0</v>
      </c>
      <c r="I492" s="84" t="b">
        <v>0</v>
      </c>
      <c r="J492" s="84" t="b">
        <v>0</v>
      </c>
      <c r="K492" s="84" t="b">
        <v>0</v>
      </c>
      <c r="L492" s="84" t="b">
        <v>0</v>
      </c>
    </row>
    <row r="493" spans="1:12" ht="15">
      <c r="A493" s="84" t="s">
        <v>3470</v>
      </c>
      <c r="B493" s="84" t="s">
        <v>3365</v>
      </c>
      <c r="C493" s="84">
        <v>2</v>
      </c>
      <c r="D493" s="118">
        <v>0.003716386271661896</v>
      </c>
      <c r="E493" s="118">
        <v>2.5616975326539935</v>
      </c>
      <c r="F493" s="84" t="s">
        <v>2694</v>
      </c>
      <c r="G493" s="84" t="b">
        <v>0</v>
      </c>
      <c r="H493" s="84" t="b">
        <v>0</v>
      </c>
      <c r="I493" s="84" t="b">
        <v>0</v>
      </c>
      <c r="J493" s="84" t="b">
        <v>0</v>
      </c>
      <c r="K493" s="84" t="b">
        <v>0</v>
      </c>
      <c r="L493" s="84" t="b">
        <v>0</v>
      </c>
    </row>
    <row r="494" spans="1:12" ht="15">
      <c r="A494" s="84" t="s">
        <v>3365</v>
      </c>
      <c r="B494" s="84" t="s">
        <v>3342</v>
      </c>
      <c r="C494" s="84">
        <v>2</v>
      </c>
      <c r="D494" s="118">
        <v>0.003716386271661896</v>
      </c>
      <c r="E494" s="118">
        <v>2.385606273598312</v>
      </c>
      <c r="F494" s="84" t="s">
        <v>2694</v>
      </c>
      <c r="G494" s="84" t="b">
        <v>0</v>
      </c>
      <c r="H494" s="84" t="b">
        <v>0</v>
      </c>
      <c r="I494" s="84" t="b">
        <v>0</v>
      </c>
      <c r="J494" s="84" t="b">
        <v>0</v>
      </c>
      <c r="K494" s="84" t="b">
        <v>0</v>
      </c>
      <c r="L494" s="84" t="b">
        <v>0</v>
      </c>
    </row>
    <row r="495" spans="1:12" ht="15">
      <c r="A495" s="84" t="s">
        <v>3342</v>
      </c>
      <c r="B495" s="84" t="s">
        <v>3406</v>
      </c>
      <c r="C495" s="84">
        <v>2</v>
      </c>
      <c r="D495" s="118">
        <v>0.003716386271661896</v>
      </c>
      <c r="E495" s="118">
        <v>2.385606273598312</v>
      </c>
      <c r="F495" s="84" t="s">
        <v>2694</v>
      </c>
      <c r="G495" s="84" t="b">
        <v>0</v>
      </c>
      <c r="H495" s="84" t="b">
        <v>0</v>
      </c>
      <c r="I495" s="84" t="b">
        <v>0</v>
      </c>
      <c r="J495" s="84" t="b">
        <v>0</v>
      </c>
      <c r="K495" s="84" t="b">
        <v>0</v>
      </c>
      <c r="L495" s="84" t="b">
        <v>0</v>
      </c>
    </row>
    <row r="496" spans="1:12" ht="15">
      <c r="A496" s="84" t="s">
        <v>3406</v>
      </c>
      <c r="B496" s="84" t="s">
        <v>3316</v>
      </c>
      <c r="C496" s="84">
        <v>2</v>
      </c>
      <c r="D496" s="118">
        <v>0.003716386271661896</v>
      </c>
      <c r="E496" s="118">
        <v>2.260667536990012</v>
      </c>
      <c r="F496" s="84" t="s">
        <v>2694</v>
      </c>
      <c r="G496" s="84" t="b">
        <v>0</v>
      </c>
      <c r="H496" s="84" t="b">
        <v>0</v>
      </c>
      <c r="I496" s="84" t="b">
        <v>0</v>
      </c>
      <c r="J496" s="84" t="b">
        <v>0</v>
      </c>
      <c r="K496" s="84" t="b">
        <v>0</v>
      </c>
      <c r="L496" s="84" t="b">
        <v>0</v>
      </c>
    </row>
    <row r="497" spans="1:12" ht="15">
      <c r="A497" s="84" t="s">
        <v>3316</v>
      </c>
      <c r="B497" s="84" t="s">
        <v>3471</v>
      </c>
      <c r="C497" s="84">
        <v>2</v>
      </c>
      <c r="D497" s="118">
        <v>0.003716386271661896</v>
      </c>
      <c r="E497" s="118">
        <v>2.260667536990012</v>
      </c>
      <c r="F497" s="84" t="s">
        <v>2694</v>
      </c>
      <c r="G497" s="84" t="b">
        <v>0</v>
      </c>
      <c r="H497" s="84" t="b">
        <v>0</v>
      </c>
      <c r="I497" s="84" t="b">
        <v>0</v>
      </c>
      <c r="J497" s="84" t="b">
        <v>0</v>
      </c>
      <c r="K497" s="84" t="b">
        <v>0</v>
      </c>
      <c r="L497" s="84" t="b">
        <v>0</v>
      </c>
    </row>
    <row r="498" spans="1:12" ht="15">
      <c r="A498" s="84" t="s">
        <v>3471</v>
      </c>
      <c r="B498" s="84" t="s">
        <v>2853</v>
      </c>
      <c r="C498" s="84">
        <v>2</v>
      </c>
      <c r="D498" s="118">
        <v>0.003716386271661896</v>
      </c>
      <c r="E498" s="118">
        <v>2.260667536990012</v>
      </c>
      <c r="F498" s="84" t="s">
        <v>2694</v>
      </c>
      <c r="G498" s="84" t="b">
        <v>0</v>
      </c>
      <c r="H498" s="84" t="b">
        <v>0</v>
      </c>
      <c r="I498" s="84" t="b">
        <v>0</v>
      </c>
      <c r="J498" s="84" t="b">
        <v>0</v>
      </c>
      <c r="K498" s="84" t="b">
        <v>0</v>
      </c>
      <c r="L498" s="84" t="b">
        <v>0</v>
      </c>
    </row>
    <row r="499" spans="1:12" ht="15">
      <c r="A499" s="84" t="s">
        <v>3498</v>
      </c>
      <c r="B499" s="84" t="s">
        <v>3301</v>
      </c>
      <c r="C499" s="84">
        <v>2</v>
      </c>
      <c r="D499" s="118">
        <v>0.003716386271661896</v>
      </c>
      <c r="E499" s="118">
        <v>2.5616975326539935</v>
      </c>
      <c r="F499" s="84" t="s">
        <v>2694</v>
      </c>
      <c r="G499" s="84" t="b">
        <v>0</v>
      </c>
      <c r="H499" s="84" t="b">
        <v>0</v>
      </c>
      <c r="I499" s="84" t="b">
        <v>0</v>
      </c>
      <c r="J499" s="84" t="b">
        <v>0</v>
      </c>
      <c r="K499" s="84" t="b">
        <v>0</v>
      </c>
      <c r="L499" s="84" t="b">
        <v>0</v>
      </c>
    </row>
    <row r="500" spans="1:12" ht="15">
      <c r="A500" s="84" t="s">
        <v>3301</v>
      </c>
      <c r="B500" s="84" t="s">
        <v>395</v>
      </c>
      <c r="C500" s="84">
        <v>2</v>
      </c>
      <c r="D500" s="118">
        <v>0.003716386271661896</v>
      </c>
      <c r="E500" s="118">
        <v>2.385606273598312</v>
      </c>
      <c r="F500" s="84" t="s">
        <v>2694</v>
      </c>
      <c r="G500" s="84" t="b">
        <v>0</v>
      </c>
      <c r="H500" s="84" t="b">
        <v>0</v>
      </c>
      <c r="I500" s="84" t="b">
        <v>0</v>
      </c>
      <c r="J500" s="84" t="b">
        <v>0</v>
      </c>
      <c r="K500" s="84" t="b">
        <v>0</v>
      </c>
      <c r="L500" s="84" t="b">
        <v>0</v>
      </c>
    </row>
    <row r="501" spans="1:12" ht="15">
      <c r="A501" s="84" t="s">
        <v>395</v>
      </c>
      <c r="B501" s="84" t="s">
        <v>3352</v>
      </c>
      <c r="C501" s="84">
        <v>2</v>
      </c>
      <c r="D501" s="118">
        <v>0.003716386271661896</v>
      </c>
      <c r="E501" s="118">
        <v>2.385606273598312</v>
      </c>
      <c r="F501" s="84" t="s">
        <v>2694</v>
      </c>
      <c r="G501" s="84" t="b">
        <v>0</v>
      </c>
      <c r="H501" s="84" t="b">
        <v>0</v>
      </c>
      <c r="I501" s="84" t="b">
        <v>0</v>
      </c>
      <c r="J501" s="84" t="b">
        <v>0</v>
      </c>
      <c r="K501" s="84" t="b">
        <v>0</v>
      </c>
      <c r="L501" s="84" t="b">
        <v>0</v>
      </c>
    </row>
    <row r="502" spans="1:12" ht="15">
      <c r="A502" s="84" t="s">
        <v>3352</v>
      </c>
      <c r="B502" s="84" t="s">
        <v>3499</v>
      </c>
      <c r="C502" s="84">
        <v>2</v>
      </c>
      <c r="D502" s="118">
        <v>0.003716386271661896</v>
      </c>
      <c r="E502" s="118">
        <v>2.260667536990012</v>
      </c>
      <c r="F502" s="84" t="s">
        <v>2694</v>
      </c>
      <c r="G502" s="84" t="b">
        <v>0</v>
      </c>
      <c r="H502" s="84" t="b">
        <v>0</v>
      </c>
      <c r="I502" s="84" t="b">
        <v>0</v>
      </c>
      <c r="J502" s="84" t="b">
        <v>0</v>
      </c>
      <c r="K502" s="84" t="b">
        <v>0</v>
      </c>
      <c r="L502" s="84" t="b">
        <v>0</v>
      </c>
    </row>
    <row r="503" spans="1:12" ht="15">
      <c r="A503" s="84" t="s">
        <v>3499</v>
      </c>
      <c r="B503" s="84" t="s">
        <v>3343</v>
      </c>
      <c r="C503" s="84">
        <v>2</v>
      </c>
      <c r="D503" s="118">
        <v>0.003716386271661896</v>
      </c>
      <c r="E503" s="118">
        <v>2.163757523981956</v>
      </c>
      <c r="F503" s="84" t="s">
        <v>2694</v>
      </c>
      <c r="G503" s="84" t="b">
        <v>0</v>
      </c>
      <c r="H503" s="84" t="b">
        <v>0</v>
      </c>
      <c r="I503" s="84" t="b">
        <v>0</v>
      </c>
      <c r="J503" s="84" t="b">
        <v>0</v>
      </c>
      <c r="K503" s="84" t="b">
        <v>0</v>
      </c>
      <c r="L503" s="84" t="b">
        <v>0</v>
      </c>
    </row>
    <row r="504" spans="1:12" ht="15">
      <c r="A504" s="84" t="s">
        <v>3343</v>
      </c>
      <c r="B504" s="84" t="s">
        <v>3500</v>
      </c>
      <c r="C504" s="84">
        <v>2</v>
      </c>
      <c r="D504" s="118">
        <v>0.003716386271661896</v>
      </c>
      <c r="E504" s="118">
        <v>2.163757523981956</v>
      </c>
      <c r="F504" s="84" t="s">
        <v>2694</v>
      </c>
      <c r="G504" s="84" t="b">
        <v>0</v>
      </c>
      <c r="H504" s="84" t="b">
        <v>0</v>
      </c>
      <c r="I504" s="84" t="b">
        <v>0</v>
      </c>
      <c r="J504" s="84" t="b">
        <v>0</v>
      </c>
      <c r="K504" s="84" t="b">
        <v>0</v>
      </c>
      <c r="L504" s="84" t="b">
        <v>0</v>
      </c>
    </row>
    <row r="505" spans="1:12" ht="15">
      <c r="A505" s="84" t="s">
        <v>3500</v>
      </c>
      <c r="B505" s="84" t="s">
        <v>3501</v>
      </c>
      <c r="C505" s="84">
        <v>2</v>
      </c>
      <c r="D505" s="118">
        <v>0.003716386271661896</v>
      </c>
      <c r="E505" s="118">
        <v>2.5616975326539935</v>
      </c>
      <c r="F505" s="84" t="s">
        <v>2694</v>
      </c>
      <c r="G505" s="84" t="b">
        <v>0</v>
      </c>
      <c r="H505" s="84" t="b">
        <v>0</v>
      </c>
      <c r="I505" s="84" t="b">
        <v>0</v>
      </c>
      <c r="J505" s="84" t="b">
        <v>0</v>
      </c>
      <c r="K505" s="84" t="b">
        <v>0</v>
      </c>
      <c r="L505" s="84" t="b">
        <v>0</v>
      </c>
    </row>
    <row r="506" spans="1:12" ht="15">
      <c r="A506" s="84" t="s">
        <v>303</v>
      </c>
      <c r="B506" s="84" t="s">
        <v>3305</v>
      </c>
      <c r="C506" s="84">
        <v>2</v>
      </c>
      <c r="D506" s="118">
        <v>0.003716386271661896</v>
      </c>
      <c r="E506" s="118">
        <v>2.084576277934331</v>
      </c>
      <c r="F506" s="84" t="s">
        <v>2694</v>
      </c>
      <c r="G506" s="84" t="b">
        <v>0</v>
      </c>
      <c r="H506" s="84" t="b">
        <v>0</v>
      </c>
      <c r="I506" s="84" t="b">
        <v>0</v>
      </c>
      <c r="J506" s="84" t="b">
        <v>1</v>
      </c>
      <c r="K506" s="84" t="b">
        <v>0</v>
      </c>
      <c r="L506" s="84" t="b">
        <v>0</v>
      </c>
    </row>
    <row r="507" spans="1:12" ht="15">
      <c r="A507" s="84" t="s">
        <v>3481</v>
      </c>
      <c r="B507" s="84" t="s">
        <v>3317</v>
      </c>
      <c r="C507" s="84">
        <v>2</v>
      </c>
      <c r="D507" s="118">
        <v>0.003716386271661896</v>
      </c>
      <c r="E507" s="118">
        <v>2.5616975326539935</v>
      </c>
      <c r="F507" s="84" t="s">
        <v>2694</v>
      </c>
      <c r="G507" s="84" t="b">
        <v>0</v>
      </c>
      <c r="H507" s="84" t="b">
        <v>0</v>
      </c>
      <c r="I507" s="84" t="b">
        <v>0</v>
      </c>
      <c r="J507" s="84" t="b">
        <v>0</v>
      </c>
      <c r="K507" s="84" t="b">
        <v>0</v>
      </c>
      <c r="L507" s="84" t="b">
        <v>0</v>
      </c>
    </row>
    <row r="508" spans="1:12" ht="15">
      <c r="A508" s="84" t="s">
        <v>3482</v>
      </c>
      <c r="B508" s="84" t="s">
        <v>3483</v>
      </c>
      <c r="C508" s="84">
        <v>2</v>
      </c>
      <c r="D508" s="118">
        <v>0.003716386271661896</v>
      </c>
      <c r="E508" s="118">
        <v>2.5616975326539935</v>
      </c>
      <c r="F508" s="84" t="s">
        <v>2694</v>
      </c>
      <c r="G508" s="84" t="b">
        <v>0</v>
      </c>
      <c r="H508" s="84" t="b">
        <v>0</v>
      </c>
      <c r="I508" s="84" t="b">
        <v>0</v>
      </c>
      <c r="J508" s="84" t="b">
        <v>0</v>
      </c>
      <c r="K508" s="84" t="b">
        <v>0</v>
      </c>
      <c r="L508" s="84" t="b">
        <v>0</v>
      </c>
    </row>
    <row r="509" spans="1:12" ht="15">
      <c r="A509" s="84" t="s">
        <v>3480</v>
      </c>
      <c r="B509" s="84" t="s">
        <v>3421</v>
      </c>
      <c r="C509" s="84">
        <v>2</v>
      </c>
      <c r="D509" s="118">
        <v>0.003716386271661896</v>
      </c>
      <c r="E509" s="118">
        <v>2.385606273598312</v>
      </c>
      <c r="F509" s="84" t="s">
        <v>2694</v>
      </c>
      <c r="G509" s="84" t="b">
        <v>0</v>
      </c>
      <c r="H509" s="84" t="b">
        <v>0</v>
      </c>
      <c r="I509" s="84" t="b">
        <v>0</v>
      </c>
      <c r="J509" s="84" t="b">
        <v>0</v>
      </c>
      <c r="K509" s="84" t="b">
        <v>0</v>
      </c>
      <c r="L509" s="84" t="b">
        <v>0</v>
      </c>
    </row>
    <row r="510" spans="1:12" ht="15">
      <c r="A510" s="84" t="s">
        <v>3421</v>
      </c>
      <c r="B510" s="84" t="s">
        <v>617</v>
      </c>
      <c r="C510" s="84">
        <v>2</v>
      </c>
      <c r="D510" s="118">
        <v>0.003716386271661896</v>
      </c>
      <c r="E510" s="118">
        <v>2.385606273598312</v>
      </c>
      <c r="F510" s="84" t="s">
        <v>2694</v>
      </c>
      <c r="G510" s="84" t="b">
        <v>0</v>
      </c>
      <c r="H510" s="84" t="b">
        <v>0</v>
      </c>
      <c r="I510" s="84" t="b">
        <v>0</v>
      </c>
      <c r="J510" s="84" t="b">
        <v>0</v>
      </c>
      <c r="K510" s="84" t="b">
        <v>0</v>
      </c>
      <c r="L510" s="84" t="b">
        <v>0</v>
      </c>
    </row>
    <row r="511" spans="1:12" ht="15">
      <c r="A511" s="84" t="s">
        <v>3337</v>
      </c>
      <c r="B511" s="84" t="s">
        <v>3295</v>
      </c>
      <c r="C511" s="84">
        <v>2</v>
      </c>
      <c r="D511" s="118">
        <v>0.003716386271661896</v>
      </c>
      <c r="E511" s="118">
        <v>1.7835462822703498</v>
      </c>
      <c r="F511" s="84" t="s">
        <v>2694</v>
      </c>
      <c r="G511" s="84" t="b">
        <v>0</v>
      </c>
      <c r="H511" s="84" t="b">
        <v>0</v>
      </c>
      <c r="I511" s="84" t="b">
        <v>0</v>
      </c>
      <c r="J511" s="84" t="b">
        <v>0</v>
      </c>
      <c r="K511" s="84" t="b">
        <v>0</v>
      </c>
      <c r="L511" s="84" t="b">
        <v>0</v>
      </c>
    </row>
    <row r="512" spans="1:12" ht="15">
      <c r="A512" s="84" t="s">
        <v>2857</v>
      </c>
      <c r="B512" s="84" t="s">
        <v>300</v>
      </c>
      <c r="C512" s="84">
        <v>2</v>
      </c>
      <c r="D512" s="118">
        <v>0.003716386271661896</v>
      </c>
      <c r="E512" s="118">
        <v>1.6452435841040682</v>
      </c>
      <c r="F512" s="84" t="s">
        <v>2694</v>
      </c>
      <c r="G512" s="84" t="b">
        <v>0</v>
      </c>
      <c r="H512" s="84" t="b">
        <v>0</v>
      </c>
      <c r="I512" s="84" t="b">
        <v>0</v>
      </c>
      <c r="J512" s="84" t="b">
        <v>0</v>
      </c>
      <c r="K512" s="84" t="b">
        <v>0</v>
      </c>
      <c r="L512" s="84" t="b">
        <v>0</v>
      </c>
    </row>
    <row r="513" spans="1:12" ht="15">
      <c r="A513" s="84" t="s">
        <v>3453</v>
      </c>
      <c r="B513" s="84" t="s">
        <v>3454</v>
      </c>
      <c r="C513" s="84">
        <v>2</v>
      </c>
      <c r="D513" s="118">
        <v>0.003716386271661896</v>
      </c>
      <c r="E513" s="118">
        <v>2.5616975326539935</v>
      </c>
      <c r="F513" s="84" t="s">
        <v>2694</v>
      </c>
      <c r="G513" s="84" t="b">
        <v>1</v>
      </c>
      <c r="H513" s="84" t="b">
        <v>0</v>
      </c>
      <c r="I513" s="84" t="b">
        <v>0</v>
      </c>
      <c r="J513" s="84" t="b">
        <v>0</v>
      </c>
      <c r="K513" s="84" t="b">
        <v>0</v>
      </c>
      <c r="L513" s="84" t="b">
        <v>0</v>
      </c>
    </row>
    <row r="514" spans="1:12" ht="15">
      <c r="A514" s="84" t="s">
        <v>3454</v>
      </c>
      <c r="B514" s="84" t="s">
        <v>3320</v>
      </c>
      <c r="C514" s="84">
        <v>2</v>
      </c>
      <c r="D514" s="118">
        <v>0.003716386271661896</v>
      </c>
      <c r="E514" s="118">
        <v>2.385606273598312</v>
      </c>
      <c r="F514" s="84" t="s">
        <v>2694</v>
      </c>
      <c r="G514" s="84" t="b">
        <v>0</v>
      </c>
      <c r="H514" s="84" t="b">
        <v>0</v>
      </c>
      <c r="I514" s="84" t="b">
        <v>0</v>
      </c>
      <c r="J514" s="84" t="b">
        <v>0</v>
      </c>
      <c r="K514" s="84" t="b">
        <v>0</v>
      </c>
      <c r="L514" s="84" t="b">
        <v>0</v>
      </c>
    </row>
    <row r="515" spans="1:12" ht="15">
      <c r="A515" s="84" t="s">
        <v>3320</v>
      </c>
      <c r="B515" s="84" t="s">
        <v>308</v>
      </c>
      <c r="C515" s="84">
        <v>2</v>
      </c>
      <c r="D515" s="118">
        <v>0.003716386271661896</v>
      </c>
      <c r="E515" s="118">
        <v>2.2095150145426308</v>
      </c>
      <c r="F515" s="84" t="s">
        <v>2694</v>
      </c>
      <c r="G515" s="84" t="b">
        <v>0</v>
      </c>
      <c r="H515" s="84" t="b">
        <v>0</v>
      </c>
      <c r="I515" s="84" t="b">
        <v>0</v>
      </c>
      <c r="J515" s="84" t="b">
        <v>0</v>
      </c>
      <c r="K515" s="84" t="b">
        <v>0</v>
      </c>
      <c r="L515" s="84" t="b">
        <v>0</v>
      </c>
    </row>
    <row r="516" spans="1:12" ht="15">
      <c r="A516" s="84" t="s">
        <v>308</v>
      </c>
      <c r="B516" s="84" t="s">
        <v>3455</v>
      </c>
      <c r="C516" s="84">
        <v>2</v>
      </c>
      <c r="D516" s="118">
        <v>0.003716386271661896</v>
      </c>
      <c r="E516" s="118">
        <v>2.163757523981956</v>
      </c>
      <c r="F516" s="84" t="s">
        <v>2694</v>
      </c>
      <c r="G516" s="84" t="b">
        <v>0</v>
      </c>
      <c r="H516" s="84" t="b">
        <v>0</v>
      </c>
      <c r="I516" s="84" t="b">
        <v>0</v>
      </c>
      <c r="J516" s="84" t="b">
        <v>0</v>
      </c>
      <c r="K516" s="84" t="b">
        <v>0</v>
      </c>
      <c r="L516" s="84" t="b">
        <v>0</v>
      </c>
    </row>
    <row r="517" spans="1:12" ht="15">
      <c r="A517" s="84" t="s">
        <v>3455</v>
      </c>
      <c r="B517" s="84" t="s">
        <v>3393</v>
      </c>
      <c r="C517" s="84">
        <v>2</v>
      </c>
      <c r="D517" s="118">
        <v>0.003716386271661896</v>
      </c>
      <c r="E517" s="118">
        <v>2.385606273598312</v>
      </c>
      <c r="F517" s="84" t="s">
        <v>2694</v>
      </c>
      <c r="G517" s="84" t="b">
        <v>0</v>
      </c>
      <c r="H517" s="84" t="b">
        <v>0</v>
      </c>
      <c r="I517" s="84" t="b">
        <v>0</v>
      </c>
      <c r="J517" s="84" t="b">
        <v>0</v>
      </c>
      <c r="K517" s="84" t="b">
        <v>0</v>
      </c>
      <c r="L517" s="84" t="b">
        <v>0</v>
      </c>
    </row>
    <row r="518" spans="1:12" ht="15">
      <c r="A518" s="84" t="s">
        <v>3393</v>
      </c>
      <c r="B518" s="84" t="s">
        <v>420</v>
      </c>
      <c r="C518" s="84">
        <v>2</v>
      </c>
      <c r="D518" s="118">
        <v>0.003716386271661896</v>
      </c>
      <c r="E518" s="118">
        <v>2.2095150145426308</v>
      </c>
      <c r="F518" s="84" t="s">
        <v>2694</v>
      </c>
      <c r="G518" s="84" t="b">
        <v>0</v>
      </c>
      <c r="H518" s="84" t="b">
        <v>0</v>
      </c>
      <c r="I518" s="84" t="b">
        <v>0</v>
      </c>
      <c r="J518" s="84" t="b">
        <v>0</v>
      </c>
      <c r="K518" s="84" t="b">
        <v>0</v>
      </c>
      <c r="L518" s="84" t="b">
        <v>0</v>
      </c>
    </row>
    <row r="519" spans="1:12" ht="15">
      <c r="A519" s="84" t="s">
        <v>420</v>
      </c>
      <c r="B519" s="84" t="s">
        <v>3394</v>
      </c>
      <c r="C519" s="84">
        <v>2</v>
      </c>
      <c r="D519" s="118">
        <v>0.003716386271661896</v>
      </c>
      <c r="E519" s="118">
        <v>2.385606273598312</v>
      </c>
      <c r="F519" s="84" t="s">
        <v>2694</v>
      </c>
      <c r="G519" s="84" t="b">
        <v>0</v>
      </c>
      <c r="H519" s="84" t="b">
        <v>0</v>
      </c>
      <c r="I519" s="84" t="b">
        <v>0</v>
      </c>
      <c r="J519" s="84" t="b">
        <v>0</v>
      </c>
      <c r="K519" s="84" t="b">
        <v>0</v>
      </c>
      <c r="L519" s="84" t="b">
        <v>0</v>
      </c>
    </row>
    <row r="520" spans="1:12" ht="15">
      <c r="A520" s="84" t="s">
        <v>3411</v>
      </c>
      <c r="B520" s="84" t="s">
        <v>3472</v>
      </c>
      <c r="C520" s="84">
        <v>2</v>
      </c>
      <c r="D520" s="118">
        <v>0.003716386271661896</v>
      </c>
      <c r="E520" s="118">
        <v>2.385606273598312</v>
      </c>
      <c r="F520" s="84" t="s">
        <v>2694</v>
      </c>
      <c r="G520" s="84" t="b">
        <v>0</v>
      </c>
      <c r="H520" s="84" t="b">
        <v>0</v>
      </c>
      <c r="I520" s="84" t="b">
        <v>0</v>
      </c>
      <c r="J520" s="84" t="b">
        <v>0</v>
      </c>
      <c r="K520" s="84" t="b">
        <v>0</v>
      </c>
      <c r="L520" s="84" t="b">
        <v>0</v>
      </c>
    </row>
    <row r="521" spans="1:12" ht="15">
      <c r="A521" s="84" t="s">
        <v>3417</v>
      </c>
      <c r="B521" s="84" t="s">
        <v>3477</v>
      </c>
      <c r="C521" s="84">
        <v>2</v>
      </c>
      <c r="D521" s="118">
        <v>0.003716386271661896</v>
      </c>
      <c r="E521" s="118">
        <v>2.385606273598312</v>
      </c>
      <c r="F521" s="84" t="s">
        <v>2694</v>
      </c>
      <c r="G521" s="84" t="b">
        <v>0</v>
      </c>
      <c r="H521" s="84" t="b">
        <v>0</v>
      </c>
      <c r="I521" s="84" t="b">
        <v>0</v>
      </c>
      <c r="J521" s="84" t="b">
        <v>0</v>
      </c>
      <c r="K521" s="84" t="b">
        <v>0</v>
      </c>
      <c r="L521" s="84" t="b">
        <v>0</v>
      </c>
    </row>
    <row r="522" spans="1:12" ht="15">
      <c r="A522" s="84" t="s">
        <v>2800</v>
      </c>
      <c r="B522" s="84" t="s">
        <v>3489</v>
      </c>
      <c r="C522" s="84">
        <v>2</v>
      </c>
      <c r="D522" s="118">
        <v>0.003716386271661896</v>
      </c>
      <c r="E522" s="118">
        <v>1.8627275283179745</v>
      </c>
      <c r="F522" s="84" t="s">
        <v>2694</v>
      </c>
      <c r="G522" s="84" t="b">
        <v>0</v>
      </c>
      <c r="H522" s="84" t="b">
        <v>0</v>
      </c>
      <c r="I522" s="84" t="b">
        <v>0</v>
      </c>
      <c r="J522" s="84" t="b">
        <v>0</v>
      </c>
      <c r="K522" s="84" t="b">
        <v>0</v>
      </c>
      <c r="L522" s="84" t="b">
        <v>0</v>
      </c>
    </row>
    <row r="523" spans="1:12" ht="15">
      <c r="A523" s="84" t="s">
        <v>3489</v>
      </c>
      <c r="B523" s="84" t="s">
        <v>3490</v>
      </c>
      <c r="C523" s="84">
        <v>2</v>
      </c>
      <c r="D523" s="118">
        <v>0.003716386271661896</v>
      </c>
      <c r="E523" s="118">
        <v>2.5616975326539935</v>
      </c>
      <c r="F523" s="84" t="s">
        <v>2694</v>
      </c>
      <c r="G523" s="84" t="b">
        <v>0</v>
      </c>
      <c r="H523" s="84" t="b">
        <v>0</v>
      </c>
      <c r="I523" s="84" t="b">
        <v>0</v>
      </c>
      <c r="J523" s="84" t="b">
        <v>0</v>
      </c>
      <c r="K523" s="84" t="b">
        <v>0</v>
      </c>
      <c r="L523" s="84" t="b">
        <v>0</v>
      </c>
    </row>
    <row r="524" spans="1:12" ht="15">
      <c r="A524" s="84" t="s">
        <v>3490</v>
      </c>
      <c r="B524" s="84" t="s">
        <v>3491</v>
      </c>
      <c r="C524" s="84">
        <v>2</v>
      </c>
      <c r="D524" s="118">
        <v>0.003716386271661896</v>
      </c>
      <c r="E524" s="118">
        <v>2.5616975326539935</v>
      </c>
      <c r="F524" s="84" t="s">
        <v>2694</v>
      </c>
      <c r="G524" s="84" t="b">
        <v>0</v>
      </c>
      <c r="H524" s="84" t="b">
        <v>0</v>
      </c>
      <c r="I524" s="84" t="b">
        <v>0</v>
      </c>
      <c r="J524" s="84" t="b">
        <v>0</v>
      </c>
      <c r="K524" s="84" t="b">
        <v>0</v>
      </c>
      <c r="L524" s="84" t="b">
        <v>0</v>
      </c>
    </row>
    <row r="525" spans="1:12" ht="15">
      <c r="A525" s="84" t="s">
        <v>3491</v>
      </c>
      <c r="B525" s="84" t="s">
        <v>3432</v>
      </c>
      <c r="C525" s="84">
        <v>2</v>
      </c>
      <c r="D525" s="118">
        <v>0.003716386271661896</v>
      </c>
      <c r="E525" s="118">
        <v>2.385606273598312</v>
      </c>
      <c r="F525" s="84" t="s">
        <v>2694</v>
      </c>
      <c r="G525" s="84" t="b">
        <v>0</v>
      </c>
      <c r="H525" s="84" t="b">
        <v>0</v>
      </c>
      <c r="I525" s="84" t="b">
        <v>0</v>
      </c>
      <c r="J525" s="84" t="b">
        <v>0</v>
      </c>
      <c r="K525" s="84" t="b">
        <v>0</v>
      </c>
      <c r="L525" s="84" t="b">
        <v>0</v>
      </c>
    </row>
    <row r="526" spans="1:12" ht="15">
      <c r="A526" s="84" t="s">
        <v>3432</v>
      </c>
      <c r="B526" s="84" t="s">
        <v>3492</v>
      </c>
      <c r="C526" s="84">
        <v>2</v>
      </c>
      <c r="D526" s="118">
        <v>0.003716386271661896</v>
      </c>
      <c r="E526" s="118">
        <v>2.385606273598312</v>
      </c>
      <c r="F526" s="84" t="s">
        <v>2694</v>
      </c>
      <c r="G526" s="84" t="b">
        <v>0</v>
      </c>
      <c r="H526" s="84" t="b">
        <v>0</v>
      </c>
      <c r="I526" s="84" t="b">
        <v>0</v>
      </c>
      <c r="J526" s="84" t="b">
        <v>1</v>
      </c>
      <c r="K526" s="84" t="b">
        <v>0</v>
      </c>
      <c r="L526" s="84" t="b">
        <v>0</v>
      </c>
    </row>
    <row r="527" spans="1:12" ht="15">
      <c r="A527" s="84" t="s">
        <v>3492</v>
      </c>
      <c r="B527" s="84" t="s">
        <v>3380</v>
      </c>
      <c r="C527" s="84">
        <v>2</v>
      </c>
      <c r="D527" s="118">
        <v>0.003716386271661896</v>
      </c>
      <c r="E527" s="118">
        <v>2.385606273598312</v>
      </c>
      <c r="F527" s="84" t="s">
        <v>2694</v>
      </c>
      <c r="G527" s="84" t="b">
        <v>1</v>
      </c>
      <c r="H527" s="84" t="b">
        <v>0</v>
      </c>
      <c r="I527" s="84" t="b">
        <v>0</v>
      </c>
      <c r="J527" s="84" t="b">
        <v>0</v>
      </c>
      <c r="K527" s="84" t="b">
        <v>0</v>
      </c>
      <c r="L527" s="84" t="b">
        <v>0</v>
      </c>
    </row>
    <row r="528" spans="1:12" ht="15">
      <c r="A528" s="84" t="s">
        <v>3380</v>
      </c>
      <c r="B528" s="84" t="s">
        <v>3493</v>
      </c>
      <c r="C528" s="84">
        <v>2</v>
      </c>
      <c r="D528" s="118">
        <v>0.003716386271661896</v>
      </c>
      <c r="E528" s="118">
        <v>2.385606273598312</v>
      </c>
      <c r="F528" s="84" t="s">
        <v>2694</v>
      </c>
      <c r="G528" s="84" t="b">
        <v>0</v>
      </c>
      <c r="H528" s="84" t="b">
        <v>0</v>
      </c>
      <c r="I528" s="84" t="b">
        <v>0</v>
      </c>
      <c r="J528" s="84" t="b">
        <v>0</v>
      </c>
      <c r="K528" s="84" t="b">
        <v>0</v>
      </c>
      <c r="L528" s="84" t="b">
        <v>0</v>
      </c>
    </row>
    <row r="529" spans="1:12" ht="15">
      <c r="A529" s="84" t="s">
        <v>3493</v>
      </c>
      <c r="B529" s="84" t="s">
        <v>2840</v>
      </c>
      <c r="C529" s="84">
        <v>2</v>
      </c>
      <c r="D529" s="118">
        <v>0.003716386271661896</v>
      </c>
      <c r="E529" s="118">
        <v>1.9596375413260312</v>
      </c>
      <c r="F529" s="84" t="s">
        <v>2694</v>
      </c>
      <c r="G529" s="84" t="b">
        <v>0</v>
      </c>
      <c r="H529" s="84" t="b">
        <v>0</v>
      </c>
      <c r="I529" s="84" t="b">
        <v>0</v>
      </c>
      <c r="J529" s="84" t="b">
        <v>0</v>
      </c>
      <c r="K529" s="84" t="b">
        <v>0</v>
      </c>
      <c r="L529" s="84" t="b">
        <v>0</v>
      </c>
    </row>
    <row r="530" spans="1:12" ht="15">
      <c r="A530" s="84" t="s">
        <v>2840</v>
      </c>
      <c r="B530" s="84" t="s">
        <v>3422</v>
      </c>
      <c r="C530" s="84">
        <v>2</v>
      </c>
      <c r="D530" s="118">
        <v>0.003716386271661896</v>
      </c>
      <c r="E530" s="118">
        <v>1.8415382292480365</v>
      </c>
      <c r="F530" s="84" t="s">
        <v>2694</v>
      </c>
      <c r="G530" s="84" t="b">
        <v>0</v>
      </c>
      <c r="H530" s="84" t="b">
        <v>0</v>
      </c>
      <c r="I530" s="84" t="b">
        <v>0</v>
      </c>
      <c r="J530" s="84" t="b">
        <v>0</v>
      </c>
      <c r="K530" s="84" t="b">
        <v>0</v>
      </c>
      <c r="L530" s="84" t="b">
        <v>0</v>
      </c>
    </row>
    <row r="531" spans="1:12" ht="15">
      <c r="A531" s="84" t="s">
        <v>3422</v>
      </c>
      <c r="B531" s="84" t="s">
        <v>3494</v>
      </c>
      <c r="C531" s="84">
        <v>2</v>
      </c>
      <c r="D531" s="118">
        <v>0.003716386271661896</v>
      </c>
      <c r="E531" s="118">
        <v>2.385606273598312</v>
      </c>
      <c r="F531" s="84" t="s">
        <v>2694</v>
      </c>
      <c r="G531" s="84" t="b">
        <v>0</v>
      </c>
      <c r="H531" s="84" t="b">
        <v>0</v>
      </c>
      <c r="I531" s="84" t="b">
        <v>0</v>
      </c>
      <c r="J531" s="84" t="b">
        <v>0</v>
      </c>
      <c r="K531" s="84" t="b">
        <v>0</v>
      </c>
      <c r="L531" s="84" t="b">
        <v>0</v>
      </c>
    </row>
    <row r="532" spans="1:12" ht="15">
      <c r="A532" s="84" t="s">
        <v>3494</v>
      </c>
      <c r="B532" s="84" t="s">
        <v>3495</v>
      </c>
      <c r="C532" s="84">
        <v>2</v>
      </c>
      <c r="D532" s="118">
        <v>0.003716386271661896</v>
      </c>
      <c r="E532" s="118">
        <v>2.5616975326539935</v>
      </c>
      <c r="F532" s="84" t="s">
        <v>2694</v>
      </c>
      <c r="G532" s="84" t="b">
        <v>0</v>
      </c>
      <c r="H532" s="84" t="b">
        <v>0</v>
      </c>
      <c r="I532" s="84" t="b">
        <v>0</v>
      </c>
      <c r="J532" s="84" t="b">
        <v>0</v>
      </c>
      <c r="K532" s="84" t="b">
        <v>0</v>
      </c>
      <c r="L532" s="84" t="b">
        <v>0</v>
      </c>
    </row>
    <row r="533" spans="1:12" ht="15">
      <c r="A533" s="84" t="s">
        <v>3437</v>
      </c>
      <c r="B533" s="84" t="s">
        <v>2834</v>
      </c>
      <c r="C533" s="84">
        <v>2</v>
      </c>
      <c r="D533" s="118">
        <v>0.003716386271661896</v>
      </c>
      <c r="E533" s="118">
        <v>1.4313637641589874</v>
      </c>
      <c r="F533" s="84" t="s">
        <v>2694</v>
      </c>
      <c r="G533" s="84" t="b">
        <v>0</v>
      </c>
      <c r="H533" s="84" t="b">
        <v>0</v>
      </c>
      <c r="I533" s="84" t="b">
        <v>0</v>
      </c>
      <c r="J533" s="84" t="b">
        <v>0</v>
      </c>
      <c r="K533" s="84" t="b">
        <v>0</v>
      </c>
      <c r="L533" s="84" t="b">
        <v>0</v>
      </c>
    </row>
    <row r="534" spans="1:12" ht="15">
      <c r="A534" s="84" t="s">
        <v>385</v>
      </c>
      <c r="B534" s="84" t="s">
        <v>300</v>
      </c>
      <c r="C534" s="84">
        <v>3</v>
      </c>
      <c r="D534" s="118">
        <v>0</v>
      </c>
      <c r="E534" s="118">
        <v>1.1832698436828046</v>
      </c>
      <c r="F534" s="84" t="s">
        <v>2695</v>
      </c>
      <c r="G534" s="84" t="b">
        <v>0</v>
      </c>
      <c r="H534" s="84" t="b">
        <v>0</v>
      </c>
      <c r="I534" s="84" t="b">
        <v>0</v>
      </c>
      <c r="J534" s="84" t="b">
        <v>0</v>
      </c>
      <c r="K534" s="84" t="b">
        <v>0</v>
      </c>
      <c r="L534" s="84" t="b">
        <v>0</v>
      </c>
    </row>
    <row r="535" spans="1:12" ht="15">
      <c r="A535" s="84" t="s">
        <v>300</v>
      </c>
      <c r="B535" s="84" t="s">
        <v>384</v>
      </c>
      <c r="C535" s="84">
        <v>3</v>
      </c>
      <c r="D535" s="118">
        <v>0</v>
      </c>
      <c r="E535" s="118">
        <v>1.1832698436828046</v>
      </c>
      <c r="F535" s="84" t="s">
        <v>2695</v>
      </c>
      <c r="G535" s="84" t="b">
        <v>0</v>
      </c>
      <c r="H535" s="84" t="b">
        <v>0</v>
      </c>
      <c r="I535" s="84" t="b">
        <v>0</v>
      </c>
      <c r="J535" s="84" t="b">
        <v>0</v>
      </c>
      <c r="K535" s="84" t="b">
        <v>0</v>
      </c>
      <c r="L535" s="84" t="b">
        <v>0</v>
      </c>
    </row>
    <row r="536" spans="1:12" ht="15">
      <c r="A536" s="84" t="s">
        <v>384</v>
      </c>
      <c r="B536" s="84" t="s">
        <v>227</v>
      </c>
      <c r="C536" s="84">
        <v>3</v>
      </c>
      <c r="D536" s="118">
        <v>0</v>
      </c>
      <c r="E536" s="118">
        <v>1.1832698436828046</v>
      </c>
      <c r="F536" s="84" t="s">
        <v>2695</v>
      </c>
      <c r="G536" s="84" t="b">
        <v>0</v>
      </c>
      <c r="H536" s="84" t="b">
        <v>0</v>
      </c>
      <c r="I536" s="84" t="b">
        <v>0</v>
      </c>
      <c r="J536" s="84" t="b">
        <v>0</v>
      </c>
      <c r="K536" s="84" t="b">
        <v>0</v>
      </c>
      <c r="L536" s="84" t="b">
        <v>0</v>
      </c>
    </row>
    <row r="537" spans="1:12" ht="15">
      <c r="A537" s="84" t="s">
        <v>227</v>
      </c>
      <c r="B537" s="84" t="s">
        <v>383</v>
      </c>
      <c r="C537" s="84">
        <v>3</v>
      </c>
      <c r="D537" s="118">
        <v>0</v>
      </c>
      <c r="E537" s="118">
        <v>1.3082085802911045</v>
      </c>
      <c r="F537" s="84" t="s">
        <v>2695</v>
      </c>
      <c r="G537" s="84" t="b">
        <v>0</v>
      </c>
      <c r="H537" s="84" t="b">
        <v>0</v>
      </c>
      <c r="I537" s="84" t="b">
        <v>0</v>
      </c>
      <c r="J537" s="84" t="b">
        <v>0</v>
      </c>
      <c r="K537" s="84" t="b">
        <v>0</v>
      </c>
      <c r="L537" s="84" t="b">
        <v>0</v>
      </c>
    </row>
    <row r="538" spans="1:12" ht="15">
      <c r="A538" s="84" t="s">
        <v>383</v>
      </c>
      <c r="B538" s="84" t="s">
        <v>382</v>
      </c>
      <c r="C538" s="84">
        <v>3</v>
      </c>
      <c r="D538" s="118">
        <v>0</v>
      </c>
      <c r="E538" s="118">
        <v>1.3082085802911045</v>
      </c>
      <c r="F538" s="84" t="s">
        <v>2695</v>
      </c>
      <c r="G538" s="84" t="b">
        <v>0</v>
      </c>
      <c r="H538" s="84" t="b">
        <v>0</v>
      </c>
      <c r="I538" s="84" t="b">
        <v>0</v>
      </c>
      <c r="J538" s="84" t="b">
        <v>0</v>
      </c>
      <c r="K538" s="84" t="b">
        <v>0</v>
      </c>
      <c r="L538" s="84" t="b">
        <v>0</v>
      </c>
    </row>
    <row r="539" spans="1:12" ht="15">
      <c r="A539" s="84" t="s">
        <v>382</v>
      </c>
      <c r="B539" s="84" t="s">
        <v>381</v>
      </c>
      <c r="C539" s="84">
        <v>3</v>
      </c>
      <c r="D539" s="118">
        <v>0</v>
      </c>
      <c r="E539" s="118">
        <v>1.3082085802911045</v>
      </c>
      <c r="F539" s="84" t="s">
        <v>2695</v>
      </c>
      <c r="G539" s="84" t="b">
        <v>0</v>
      </c>
      <c r="H539" s="84" t="b">
        <v>0</v>
      </c>
      <c r="I539" s="84" t="b">
        <v>0</v>
      </c>
      <c r="J539" s="84" t="b">
        <v>0</v>
      </c>
      <c r="K539" s="84" t="b">
        <v>0</v>
      </c>
      <c r="L539" s="84" t="b">
        <v>0</v>
      </c>
    </row>
    <row r="540" spans="1:12" ht="15">
      <c r="A540" s="84" t="s">
        <v>381</v>
      </c>
      <c r="B540" s="84" t="s">
        <v>380</v>
      </c>
      <c r="C540" s="84">
        <v>3</v>
      </c>
      <c r="D540" s="118">
        <v>0</v>
      </c>
      <c r="E540" s="118">
        <v>1.1832698436828046</v>
      </c>
      <c r="F540" s="84" t="s">
        <v>2695</v>
      </c>
      <c r="G540" s="84" t="b">
        <v>0</v>
      </c>
      <c r="H540" s="84" t="b">
        <v>0</v>
      </c>
      <c r="I540" s="84" t="b">
        <v>0</v>
      </c>
      <c r="J540" s="84" t="b">
        <v>0</v>
      </c>
      <c r="K540" s="84" t="b">
        <v>0</v>
      </c>
      <c r="L540" s="84" t="b">
        <v>0</v>
      </c>
    </row>
    <row r="541" spans="1:12" ht="15">
      <c r="A541" s="84" t="s">
        <v>380</v>
      </c>
      <c r="B541" s="84" t="s">
        <v>379</v>
      </c>
      <c r="C541" s="84">
        <v>3</v>
      </c>
      <c r="D541" s="118">
        <v>0</v>
      </c>
      <c r="E541" s="118">
        <v>1.1832698436828046</v>
      </c>
      <c r="F541" s="84" t="s">
        <v>2695</v>
      </c>
      <c r="G541" s="84" t="b">
        <v>0</v>
      </c>
      <c r="H541" s="84" t="b">
        <v>0</v>
      </c>
      <c r="I541" s="84" t="b">
        <v>0</v>
      </c>
      <c r="J541" s="84" t="b">
        <v>0</v>
      </c>
      <c r="K541" s="84" t="b">
        <v>0</v>
      </c>
      <c r="L541" s="84" t="b">
        <v>0</v>
      </c>
    </row>
    <row r="542" spans="1:12" ht="15">
      <c r="A542" s="84" t="s">
        <v>379</v>
      </c>
      <c r="B542" s="84" t="s">
        <v>378</v>
      </c>
      <c r="C542" s="84">
        <v>3</v>
      </c>
      <c r="D542" s="118">
        <v>0</v>
      </c>
      <c r="E542" s="118">
        <v>1.1832698436828046</v>
      </c>
      <c r="F542" s="84" t="s">
        <v>2695</v>
      </c>
      <c r="G542" s="84" t="b">
        <v>0</v>
      </c>
      <c r="H542" s="84" t="b">
        <v>0</v>
      </c>
      <c r="I542" s="84" t="b">
        <v>0</v>
      </c>
      <c r="J542" s="84" t="b">
        <v>0</v>
      </c>
      <c r="K542" s="84" t="b">
        <v>0</v>
      </c>
      <c r="L542" s="84" t="b">
        <v>0</v>
      </c>
    </row>
    <row r="543" spans="1:12" ht="15">
      <c r="A543" s="84" t="s">
        <v>225</v>
      </c>
      <c r="B543" s="84" t="s">
        <v>385</v>
      </c>
      <c r="C543" s="84">
        <v>2</v>
      </c>
      <c r="D543" s="118">
        <v>0.005502851845490039</v>
      </c>
      <c r="E543" s="118">
        <v>1.3082085802911045</v>
      </c>
      <c r="F543" s="84" t="s">
        <v>2695</v>
      </c>
      <c r="G543" s="84" t="b">
        <v>0</v>
      </c>
      <c r="H543" s="84" t="b">
        <v>0</v>
      </c>
      <c r="I543" s="84" t="b">
        <v>0</v>
      </c>
      <c r="J543" s="84" t="b">
        <v>0</v>
      </c>
      <c r="K543" s="84" t="b">
        <v>0</v>
      </c>
      <c r="L543" s="84" t="b">
        <v>0</v>
      </c>
    </row>
    <row r="544" spans="1:12" ht="15">
      <c r="A544" s="84" t="s">
        <v>378</v>
      </c>
      <c r="B544" s="84" t="s">
        <v>3532</v>
      </c>
      <c r="C544" s="84">
        <v>2</v>
      </c>
      <c r="D544" s="118">
        <v>0.005502851845490039</v>
      </c>
      <c r="E544" s="118">
        <v>1.3082085802911045</v>
      </c>
      <c r="F544" s="84" t="s">
        <v>2695</v>
      </c>
      <c r="G544" s="84" t="b">
        <v>0</v>
      </c>
      <c r="H544" s="84" t="b">
        <v>0</v>
      </c>
      <c r="I544" s="84" t="b">
        <v>0</v>
      </c>
      <c r="J544" s="84" t="b">
        <v>0</v>
      </c>
      <c r="K544" s="84" t="b">
        <v>0</v>
      </c>
      <c r="L544" s="84" t="b">
        <v>0</v>
      </c>
    </row>
    <row r="545" spans="1:12" ht="15">
      <c r="A545" s="84" t="s">
        <v>2833</v>
      </c>
      <c r="B545" s="84" t="s">
        <v>2834</v>
      </c>
      <c r="C545" s="84">
        <v>7</v>
      </c>
      <c r="D545" s="118">
        <v>0.01185935658228766</v>
      </c>
      <c r="E545" s="118">
        <v>1.5483894181329183</v>
      </c>
      <c r="F545" s="84" t="s">
        <v>2696</v>
      </c>
      <c r="G545" s="84" t="b">
        <v>0</v>
      </c>
      <c r="H545" s="84" t="b">
        <v>0</v>
      </c>
      <c r="I545" s="84" t="b">
        <v>0</v>
      </c>
      <c r="J545" s="84" t="b">
        <v>0</v>
      </c>
      <c r="K545" s="84" t="b">
        <v>0</v>
      </c>
      <c r="L545" s="84" t="b">
        <v>0</v>
      </c>
    </row>
    <row r="546" spans="1:12" ht="15">
      <c r="A546" s="84" t="s">
        <v>2845</v>
      </c>
      <c r="B546" s="84" t="s">
        <v>1142</v>
      </c>
      <c r="C546" s="84">
        <v>5</v>
      </c>
      <c r="D546" s="118">
        <v>0.009376932900936712</v>
      </c>
      <c r="E546" s="118">
        <v>1.2639586842883987</v>
      </c>
      <c r="F546" s="84" t="s">
        <v>2696</v>
      </c>
      <c r="G546" s="84" t="b">
        <v>0</v>
      </c>
      <c r="H546" s="84" t="b">
        <v>0</v>
      </c>
      <c r="I546" s="84" t="b">
        <v>0</v>
      </c>
      <c r="J546" s="84" t="b">
        <v>0</v>
      </c>
      <c r="K546" s="84" t="b">
        <v>0</v>
      </c>
      <c r="L546" s="84" t="b">
        <v>0</v>
      </c>
    </row>
    <row r="547" spans="1:12" ht="15">
      <c r="A547" s="84" t="s">
        <v>1142</v>
      </c>
      <c r="B547" s="84" t="s">
        <v>3322</v>
      </c>
      <c r="C547" s="84">
        <v>5</v>
      </c>
      <c r="D547" s="118">
        <v>0.009376932900936712</v>
      </c>
      <c r="E547" s="118">
        <v>1.56498867995238</v>
      </c>
      <c r="F547" s="84" t="s">
        <v>2696</v>
      </c>
      <c r="G547" s="84" t="b">
        <v>0</v>
      </c>
      <c r="H547" s="84" t="b">
        <v>0</v>
      </c>
      <c r="I547" s="84" t="b">
        <v>0</v>
      </c>
      <c r="J547" s="84" t="b">
        <v>0</v>
      </c>
      <c r="K547" s="84" t="b">
        <v>0</v>
      </c>
      <c r="L547" s="84" t="b">
        <v>0</v>
      </c>
    </row>
    <row r="548" spans="1:12" ht="15">
      <c r="A548" s="84" t="s">
        <v>3322</v>
      </c>
      <c r="B548" s="84" t="s">
        <v>2835</v>
      </c>
      <c r="C548" s="84">
        <v>5</v>
      </c>
      <c r="D548" s="118">
        <v>0.009376932900936712</v>
      </c>
      <c r="E548" s="118">
        <v>1.8282301147269613</v>
      </c>
      <c r="F548" s="84" t="s">
        <v>2696</v>
      </c>
      <c r="G548" s="84" t="b">
        <v>0</v>
      </c>
      <c r="H548" s="84" t="b">
        <v>0</v>
      </c>
      <c r="I548" s="84" t="b">
        <v>0</v>
      </c>
      <c r="J548" s="84" t="b">
        <v>0</v>
      </c>
      <c r="K548" s="84" t="b">
        <v>0</v>
      </c>
      <c r="L548" s="84" t="b">
        <v>0</v>
      </c>
    </row>
    <row r="549" spans="1:12" ht="15">
      <c r="A549" s="84" t="s">
        <v>2835</v>
      </c>
      <c r="B549" s="84" t="s">
        <v>3300</v>
      </c>
      <c r="C549" s="84">
        <v>5</v>
      </c>
      <c r="D549" s="118">
        <v>0.009376932900936712</v>
      </c>
      <c r="E549" s="118">
        <v>1.761283325096348</v>
      </c>
      <c r="F549" s="84" t="s">
        <v>2696</v>
      </c>
      <c r="G549" s="84" t="b">
        <v>0</v>
      </c>
      <c r="H549" s="84" t="b">
        <v>0</v>
      </c>
      <c r="I549" s="84" t="b">
        <v>0</v>
      </c>
      <c r="J549" s="84" t="b">
        <v>0</v>
      </c>
      <c r="K549" s="84" t="b">
        <v>0</v>
      </c>
      <c r="L549" s="84" t="b">
        <v>0</v>
      </c>
    </row>
    <row r="550" spans="1:12" ht="15">
      <c r="A550" s="84" t="s">
        <v>3300</v>
      </c>
      <c r="B550" s="84" t="s">
        <v>1142</v>
      </c>
      <c r="C550" s="84">
        <v>5</v>
      </c>
      <c r="D550" s="118">
        <v>0.009376932900936712</v>
      </c>
      <c r="E550" s="118">
        <v>1.56498867995238</v>
      </c>
      <c r="F550" s="84" t="s">
        <v>2696</v>
      </c>
      <c r="G550" s="84" t="b">
        <v>0</v>
      </c>
      <c r="H550" s="84" t="b">
        <v>0</v>
      </c>
      <c r="I550" s="84" t="b">
        <v>0</v>
      </c>
      <c r="J550" s="84" t="b">
        <v>0</v>
      </c>
      <c r="K550" s="84" t="b">
        <v>0</v>
      </c>
      <c r="L550" s="84" t="b">
        <v>0</v>
      </c>
    </row>
    <row r="551" spans="1:12" ht="15">
      <c r="A551" s="84" t="s">
        <v>1142</v>
      </c>
      <c r="B551" s="84" t="s">
        <v>3323</v>
      </c>
      <c r="C551" s="84">
        <v>5</v>
      </c>
      <c r="D551" s="118">
        <v>0.009376932900936712</v>
      </c>
      <c r="E551" s="118">
        <v>1.56498867995238</v>
      </c>
      <c r="F551" s="84" t="s">
        <v>2696</v>
      </c>
      <c r="G551" s="84" t="b">
        <v>0</v>
      </c>
      <c r="H551" s="84" t="b">
        <v>0</v>
      </c>
      <c r="I551" s="84" t="b">
        <v>0</v>
      </c>
      <c r="J551" s="84" t="b">
        <v>0</v>
      </c>
      <c r="K551" s="84" t="b">
        <v>0</v>
      </c>
      <c r="L551" s="84" t="b">
        <v>0</v>
      </c>
    </row>
    <row r="552" spans="1:12" ht="15">
      <c r="A552" s="84" t="s">
        <v>3323</v>
      </c>
      <c r="B552" s="84" t="s">
        <v>300</v>
      </c>
      <c r="C552" s="84">
        <v>5</v>
      </c>
      <c r="D552" s="118">
        <v>0.009376932900936712</v>
      </c>
      <c r="E552" s="118">
        <v>1.606381365110605</v>
      </c>
      <c r="F552" s="84" t="s">
        <v>2696</v>
      </c>
      <c r="G552" s="84" t="b">
        <v>0</v>
      </c>
      <c r="H552" s="84" t="b">
        <v>0</v>
      </c>
      <c r="I552" s="84" t="b">
        <v>0</v>
      </c>
      <c r="J552" s="84" t="b">
        <v>0</v>
      </c>
      <c r="K552" s="84" t="b">
        <v>0</v>
      </c>
      <c r="L552" s="84" t="b">
        <v>0</v>
      </c>
    </row>
    <row r="553" spans="1:12" ht="15">
      <c r="A553" s="84" t="s">
        <v>300</v>
      </c>
      <c r="B553" s="84" t="s">
        <v>3301</v>
      </c>
      <c r="C553" s="84">
        <v>5</v>
      </c>
      <c r="D553" s="118">
        <v>0.009376932900936712</v>
      </c>
      <c r="E553" s="118">
        <v>1.5272001190629803</v>
      </c>
      <c r="F553" s="84" t="s">
        <v>2696</v>
      </c>
      <c r="G553" s="84" t="b">
        <v>0</v>
      </c>
      <c r="H553" s="84" t="b">
        <v>0</v>
      </c>
      <c r="I553" s="84" t="b">
        <v>0</v>
      </c>
      <c r="J553" s="84" t="b">
        <v>0</v>
      </c>
      <c r="K553" s="84" t="b">
        <v>0</v>
      </c>
      <c r="L553" s="84" t="b">
        <v>0</v>
      </c>
    </row>
    <row r="554" spans="1:12" ht="15">
      <c r="A554" s="84" t="s">
        <v>3301</v>
      </c>
      <c r="B554" s="84" t="s">
        <v>3302</v>
      </c>
      <c r="C554" s="84">
        <v>5</v>
      </c>
      <c r="D554" s="118">
        <v>0.009376932900936712</v>
      </c>
      <c r="E554" s="118">
        <v>1.8282301147269613</v>
      </c>
      <c r="F554" s="84" t="s">
        <v>2696</v>
      </c>
      <c r="G554" s="84" t="b">
        <v>0</v>
      </c>
      <c r="H554" s="84" t="b">
        <v>0</v>
      </c>
      <c r="I554" s="84" t="b">
        <v>0</v>
      </c>
      <c r="J554" s="84" t="b">
        <v>0</v>
      </c>
      <c r="K554" s="84" t="b">
        <v>0</v>
      </c>
      <c r="L554" s="84" t="b">
        <v>0</v>
      </c>
    </row>
    <row r="555" spans="1:12" ht="15">
      <c r="A555" s="84" t="s">
        <v>3302</v>
      </c>
      <c r="B555" s="84" t="s">
        <v>298</v>
      </c>
      <c r="C555" s="84">
        <v>5</v>
      </c>
      <c r="D555" s="118">
        <v>0.009376932900936712</v>
      </c>
      <c r="E555" s="118">
        <v>1.381072083384742</v>
      </c>
      <c r="F555" s="84" t="s">
        <v>2696</v>
      </c>
      <c r="G555" s="84" t="b">
        <v>0</v>
      </c>
      <c r="H555" s="84" t="b">
        <v>0</v>
      </c>
      <c r="I555" s="84" t="b">
        <v>0</v>
      </c>
      <c r="J555" s="84" t="b">
        <v>0</v>
      </c>
      <c r="K555" s="84" t="b">
        <v>0</v>
      </c>
      <c r="L555" s="84" t="b">
        <v>0</v>
      </c>
    </row>
    <row r="556" spans="1:12" ht="15">
      <c r="A556" s="84" t="s">
        <v>298</v>
      </c>
      <c r="B556" s="84" t="s">
        <v>3324</v>
      </c>
      <c r="C556" s="84">
        <v>5</v>
      </c>
      <c r="D556" s="118">
        <v>0.009376932900936712</v>
      </c>
      <c r="E556" s="118">
        <v>1.460253329432367</v>
      </c>
      <c r="F556" s="84" t="s">
        <v>2696</v>
      </c>
      <c r="G556" s="84" t="b">
        <v>0</v>
      </c>
      <c r="H556" s="84" t="b">
        <v>0</v>
      </c>
      <c r="I556" s="84" t="b">
        <v>0</v>
      </c>
      <c r="J556" s="84" t="b">
        <v>0</v>
      </c>
      <c r="K556" s="84" t="b">
        <v>0</v>
      </c>
      <c r="L556" s="84" t="b">
        <v>0</v>
      </c>
    </row>
    <row r="557" spans="1:12" ht="15">
      <c r="A557" s="84" t="s">
        <v>3324</v>
      </c>
      <c r="B557" s="84" t="s">
        <v>3325</v>
      </c>
      <c r="C557" s="84">
        <v>5</v>
      </c>
      <c r="D557" s="118">
        <v>0.009376932900936712</v>
      </c>
      <c r="E557" s="118">
        <v>1.9074113607745862</v>
      </c>
      <c r="F557" s="84" t="s">
        <v>2696</v>
      </c>
      <c r="G557" s="84" t="b">
        <v>0</v>
      </c>
      <c r="H557" s="84" t="b">
        <v>0</v>
      </c>
      <c r="I557" s="84" t="b">
        <v>0</v>
      </c>
      <c r="J557" s="84" t="b">
        <v>0</v>
      </c>
      <c r="K557" s="84" t="b">
        <v>0</v>
      </c>
      <c r="L557" s="84" t="b">
        <v>0</v>
      </c>
    </row>
    <row r="558" spans="1:12" ht="15">
      <c r="A558" s="84" t="s">
        <v>3325</v>
      </c>
      <c r="B558" s="84" t="s">
        <v>3326</v>
      </c>
      <c r="C558" s="84">
        <v>5</v>
      </c>
      <c r="D558" s="118">
        <v>0.009376932900936712</v>
      </c>
      <c r="E558" s="118">
        <v>1.9074113607745862</v>
      </c>
      <c r="F558" s="84" t="s">
        <v>2696</v>
      </c>
      <c r="G558" s="84" t="b">
        <v>0</v>
      </c>
      <c r="H558" s="84" t="b">
        <v>0</v>
      </c>
      <c r="I558" s="84" t="b">
        <v>0</v>
      </c>
      <c r="J558" s="84" t="b">
        <v>0</v>
      </c>
      <c r="K558" s="84" t="b">
        <v>0</v>
      </c>
      <c r="L558" s="84" t="b">
        <v>0</v>
      </c>
    </row>
    <row r="559" spans="1:12" ht="15">
      <c r="A559" s="84" t="s">
        <v>3326</v>
      </c>
      <c r="B559" s="84" t="s">
        <v>3327</v>
      </c>
      <c r="C559" s="84">
        <v>5</v>
      </c>
      <c r="D559" s="118">
        <v>0.009376932900936712</v>
      </c>
      <c r="E559" s="118">
        <v>1.9074113607745862</v>
      </c>
      <c r="F559" s="84" t="s">
        <v>2696</v>
      </c>
      <c r="G559" s="84" t="b">
        <v>0</v>
      </c>
      <c r="H559" s="84" t="b">
        <v>0</v>
      </c>
      <c r="I559" s="84" t="b">
        <v>0</v>
      </c>
      <c r="J559" s="84" t="b">
        <v>0</v>
      </c>
      <c r="K559" s="84" t="b">
        <v>0</v>
      </c>
      <c r="L559" s="84" t="b">
        <v>0</v>
      </c>
    </row>
    <row r="560" spans="1:12" ht="15">
      <c r="A560" s="84" t="s">
        <v>3327</v>
      </c>
      <c r="B560" s="84" t="s">
        <v>3328</v>
      </c>
      <c r="C560" s="84">
        <v>5</v>
      </c>
      <c r="D560" s="118">
        <v>0.009376932900936712</v>
      </c>
      <c r="E560" s="118">
        <v>1.9074113607745862</v>
      </c>
      <c r="F560" s="84" t="s">
        <v>2696</v>
      </c>
      <c r="G560" s="84" t="b">
        <v>0</v>
      </c>
      <c r="H560" s="84" t="b">
        <v>0</v>
      </c>
      <c r="I560" s="84" t="b">
        <v>0</v>
      </c>
      <c r="J560" s="84" t="b">
        <v>0</v>
      </c>
      <c r="K560" s="84" t="b">
        <v>0</v>
      </c>
      <c r="L560" s="84" t="b">
        <v>0</v>
      </c>
    </row>
    <row r="561" spans="1:12" ht="15">
      <c r="A561" s="84" t="s">
        <v>3328</v>
      </c>
      <c r="B561" s="84" t="s">
        <v>3329</v>
      </c>
      <c r="C561" s="84">
        <v>5</v>
      </c>
      <c r="D561" s="118">
        <v>0.009376932900936712</v>
      </c>
      <c r="E561" s="118">
        <v>1.9074113607745862</v>
      </c>
      <c r="F561" s="84" t="s">
        <v>2696</v>
      </c>
      <c r="G561" s="84" t="b">
        <v>0</v>
      </c>
      <c r="H561" s="84" t="b">
        <v>0</v>
      </c>
      <c r="I561" s="84" t="b">
        <v>0</v>
      </c>
      <c r="J561" s="84" t="b">
        <v>0</v>
      </c>
      <c r="K561" s="84" t="b">
        <v>0</v>
      </c>
      <c r="L561" s="84" t="b">
        <v>0</v>
      </c>
    </row>
    <row r="562" spans="1:12" ht="15">
      <c r="A562" s="84" t="s">
        <v>3329</v>
      </c>
      <c r="B562" s="84" t="s">
        <v>3313</v>
      </c>
      <c r="C562" s="84">
        <v>5</v>
      </c>
      <c r="D562" s="118">
        <v>0.009376932900936712</v>
      </c>
      <c r="E562" s="118">
        <v>1.9074113607745862</v>
      </c>
      <c r="F562" s="84" t="s">
        <v>2696</v>
      </c>
      <c r="G562" s="84" t="b">
        <v>0</v>
      </c>
      <c r="H562" s="84" t="b">
        <v>0</v>
      </c>
      <c r="I562" s="84" t="b">
        <v>0</v>
      </c>
      <c r="J562" s="84" t="b">
        <v>0</v>
      </c>
      <c r="K562" s="84" t="b">
        <v>0</v>
      </c>
      <c r="L562" s="84" t="b">
        <v>0</v>
      </c>
    </row>
    <row r="563" spans="1:12" ht="15">
      <c r="A563" s="84" t="s">
        <v>3313</v>
      </c>
      <c r="B563" s="84" t="s">
        <v>3330</v>
      </c>
      <c r="C563" s="84">
        <v>5</v>
      </c>
      <c r="D563" s="118">
        <v>0.009376932900936712</v>
      </c>
      <c r="E563" s="118">
        <v>1.9074113607745862</v>
      </c>
      <c r="F563" s="84" t="s">
        <v>2696</v>
      </c>
      <c r="G563" s="84" t="b">
        <v>0</v>
      </c>
      <c r="H563" s="84" t="b">
        <v>0</v>
      </c>
      <c r="I563" s="84" t="b">
        <v>0</v>
      </c>
      <c r="J563" s="84" t="b">
        <v>0</v>
      </c>
      <c r="K563" s="84" t="b">
        <v>0</v>
      </c>
      <c r="L563" s="84" t="b">
        <v>0</v>
      </c>
    </row>
    <row r="564" spans="1:12" ht="15">
      <c r="A564" s="84" t="s">
        <v>3330</v>
      </c>
      <c r="B564" s="84" t="s">
        <v>3314</v>
      </c>
      <c r="C564" s="84">
        <v>5</v>
      </c>
      <c r="D564" s="118">
        <v>0.009376932900936712</v>
      </c>
      <c r="E564" s="118">
        <v>1.9074113607745862</v>
      </c>
      <c r="F564" s="84" t="s">
        <v>2696</v>
      </c>
      <c r="G564" s="84" t="b">
        <v>0</v>
      </c>
      <c r="H564" s="84" t="b">
        <v>0</v>
      </c>
      <c r="I564" s="84" t="b">
        <v>0</v>
      </c>
      <c r="J564" s="84" t="b">
        <v>0</v>
      </c>
      <c r="K564" s="84" t="b">
        <v>0</v>
      </c>
      <c r="L564" s="84" t="b">
        <v>0</v>
      </c>
    </row>
    <row r="565" spans="1:12" ht="15">
      <c r="A565" s="84" t="s">
        <v>3314</v>
      </c>
      <c r="B565" s="84" t="s">
        <v>3331</v>
      </c>
      <c r="C565" s="84">
        <v>5</v>
      </c>
      <c r="D565" s="118">
        <v>0.009376932900936712</v>
      </c>
      <c r="E565" s="118">
        <v>1.9074113607745862</v>
      </c>
      <c r="F565" s="84" t="s">
        <v>2696</v>
      </c>
      <c r="G565" s="84" t="b">
        <v>0</v>
      </c>
      <c r="H565" s="84" t="b">
        <v>0</v>
      </c>
      <c r="I565" s="84" t="b">
        <v>0</v>
      </c>
      <c r="J565" s="84" t="b">
        <v>0</v>
      </c>
      <c r="K565" s="84" t="b">
        <v>0</v>
      </c>
      <c r="L565" s="84" t="b">
        <v>0</v>
      </c>
    </row>
    <row r="566" spans="1:12" ht="15">
      <c r="A566" s="84" t="s">
        <v>3331</v>
      </c>
      <c r="B566" s="84" t="s">
        <v>3303</v>
      </c>
      <c r="C566" s="84">
        <v>5</v>
      </c>
      <c r="D566" s="118">
        <v>0.009376932900936712</v>
      </c>
      <c r="E566" s="118">
        <v>1.9074113607745862</v>
      </c>
      <c r="F566" s="84" t="s">
        <v>2696</v>
      </c>
      <c r="G566" s="84" t="b">
        <v>0</v>
      </c>
      <c r="H566" s="84" t="b">
        <v>0</v>
      </c>
      <c r="I566" s="84" t="b">
        <v>0</v>
      </c>
      <c r="J566" s="84" t="b">
        <v>0</v>
      </c>
      <c r="K566" s="84" t="b">
        <v>0</v>
      </c>
      <c r="L566" s="84" t="b">
        <v>0</v>
      </c>
    </row>
    <row r="567" spans="1:12" ht="15">
      <c r="A567" s="84" t="s">
        <v>3303</v>
      </c>
      <c r="B567" s="84" t="s">
        <v>3332</v>
      </c>
      <c r="C567" s="84">
        <v>5</v>
      </c>
      <c r="D567" s="118">
        <v>0.009376932900936712</v>
      </c>
      <c r="E567" s="118">
        <v>1.9074113607745862</v>
      </c>
      <c r="F567" s="84" t="s">
        <v>2696</v>
      </c>
      <c r="G567" s="84" t="b">
        <v>0</v>
      </c>
      <c r="H567" s="84" t="b">
        <v>0</v>
      </c>
      <c r="I567" s="84" t="b">
        <v>0</v>
      </c>
      <c r="J567" s="84" t="b">
        <v>0</v>
      </c>
      <c r="K567" s="84" t="b">
        <v>0</v>
      </c>
      <c r="L567" s="84" t="b">
        <v>0</v>
      </c>
    </row>
    <row r="568" spans="1:12" ht="15">
      <c r="A568" s="84" t="s">
        <v>308</v>
      </c>
      <c r="B568" s="84" t="s">
        <v>2845</v>
      </c>
      <c r="C568" s="84">
        <v>4</v>
      </c>
      <c r="D568" s="118">
        <v>0.008388594494736158</v>
      </c>
      <c r="E568" s="118">
        <v>1.5552288426632237</v>
      </c>
      <c r="F568" s="84" t="s">
        <v>2696</v>
      </c>
      <c r="G568" s="84" t="b">
        <v>0</v>
      </c>
      <c r="H568" s="84" t="b">
        <v>0</v>
      </c>
      <c r="I568" s="84" t="b">
        <v>0</v>
      </c>
      <c r="J568" s="84" t="b">
        <v>0</v>
      </c>
      <c r="K568" s="84" t="b">
        <v>0</v>
      </c>
      <c r="L568" s="84" t="b">
        <v>0</v>
      </c>
    </row>
    <row r="569" spans="1:12" ht="15">
      <c r="A569" s="84" t="s">
        <v>3334</v>
      </c>
      <c r="B569" s="84" t="s">
        <v>300</v>
      </c>
      <c r="C569" s="84">
        <v>4</v>
      </c>
      <c r="D569" s="118">
        <v>0.008388594494736158</v>
      </c>
      <c r="E569" s="118">
        <v>1.5094713521025485</v>
      </c>
      <c r="F569" s="84" t="s">
        <v>2696</v>
      </c>
      <c r="G569" s="84" t="b">
        <v>0</v>
      </c>
      <c r="H569" s="84" t="b">
        <v>0</v>
      </c>
      <c r="I569" s="84" t="b">
        <v>0</v>
      </c>
      <c r="J569" s="84" t="b">
        <v>0</v>
      </c>
      <c r="K569" s="84" t="b">
        <v>0</v>
      </c>
      <c r="L569" s="84" t="b">
        <v>0</v>
      </c>
    </row>
    <row r="570" spans="1:12" ht="15">
      <c r="A570" s="84" t="s">
        <v>300</v>
      </c>
      <c r="B570" s="84" t="s">
        <v>3284</v>
      </c>
      <c r="C570" s="84">
        <v>4</v>
      </c>
      <c r="D570" s="118">
        <v>0.008388594494736158</v>
      </c>
      <c r="E570" s="118">
        <v>1.52720011906298</v>
      </c>
      <c r="F570" s="84" t="s">
        <v>2696</v>
      </c>
      <c r="G570" s="84" t="b">
        <v>0</v>
      </c>
      <c r="H570" s="84" t="b">
        <v>0</v>
      </c>
      <c r="I570" s="84" t="b">
        <v>0</v>
      </c>
      <c r="J570" s="84" t="b">
        <v>0</v>
      </c>
      <c r="K570" s="84" t="b">
        <v>0</v>
      </c>
      <c r="L570" s="84" t="b">
        <v>0</v>
      </c>
    </row>
    <row r="571" spans="1:12" ht="15">
      <c r="A571" s="84" t="s">
        <v>3284</v>
      </c>
      <c r="B571" s="84" t="s">
        <v>3315</v>
      </c>
      <c r="C571" s="84">
        <v>4</v>
      </c>
      <c r="D571" s="118">
        <v>0.008388594494736158</v>
      </c>
      <c r="E571" s="118">
        <v>1.8282301147269613</v>
      </c>
      <c r="F571" s="84" t="s">
        <v>2696</v>
      </c>
      <c r="G571" s="84" t="b">
        <v>0</v>
      </c>
      <c r="H571" s="84" t="b">
        <v>0</v>
      </c>
      <c r="I571" s="84" t="b">
        <v>0</v>
      </c>
      <c r="J571" s="84" t="b">
        <v>0</v>
      </c>
      <c r="K571" s="84" t="b">
        <v>0</v>
      </c>
      <c r="L571" s="84" t="b">
        <v>0</v>
      </c>
    </row>
    <row r="572" spans="1:12" ht="15">
      <c r="A572" s="84" t="s">
        <v>3315</v>
      </c>
      <c r="B572" s="84" t="s">
        <v>3363</v>
      </c>
      <c r="C572" s="84">
        <v>4</v>
      </c>
      <c r="D572" s="118">
        <v>0.008388594494736158</v>
      </c>
      <c r="E572" s="118">
        <v>1.9074113607745862</v>
      </c>
      <c r="F572" s="84" t="s">
        <v>2696</v>
      </c>
      <c r="G572" s="84" t="b">
        <v>0</v>
      </c>
      <c r="H572" s="84" t="b">
        <v>0</v>
      </c>
      <c r="I572" s="84" t="b">
        <v>0</v>
      </c>
      <c r="J572" s="84" t="b">
        <v>0</v>
      </c>
      <c r="K572" s="84" t="b">
        <v>0</v>
      </c>
      <c r="L572" s="84" t="b">
        <v>0</v>
      </c>
    </row>
    <row r="573" spans="1:12" ht="15">
      <c r="A573" s="84" t="s">
        <v>3363</v>
      </c>
      <c r="B573" s="84" t="s">
        <v>2845</v>
      </c>
      <c r="C573" s="84">
        <v>4</v>
      </c>
      <c r="D573" s="118">
        <v>0.008388594494736158</v>
      </c>
      <c r="E573" s="118">
        <v>1.6521388556712802</v>
      </c>
      <c r="F573" s="84" t="s">
        <v>2696</v>
      </c>
      <c r="G573" s="84" t="b">
        <v>0</v>
      </c>
      <c r="H573" s="84" t="b">
        <v>0</v>
      </c>
      <c r="I573" s="84" t="b">
        <v>0</v>
      </c>
      <c r="J573" s="84" t="b">
        <v>0</v>
      </c>
      <c r="K573" s="84" t="b">
        <v>0</v>
      </c>
      <c r="L573" s="84" t="b">
        <v>0</v>
      </c>
    </row>
    <row r="574" spans="1:12" ht="15">
      <c r="A574" s="84" t="s">
        <v>2845</v>
      </c>
      <c r="B574" s="84" t="s">
        <v>3335</v>
      </c>
      <c r="C574" s="84">
        <v>4</v>
      </c>
      <c r="D574" s="118">
        <v>0.008388594494736158</v>
      </c>
      <c r="E574" s="118">
        <v>1.4302901060549238</v>
      </c>
      <c r="F574" s="84" t="s">
        <v>2696</v>
      </c>
      <c r="G574" s="84" t="b">
        <v>0</v>
      </c>
      <c r="H574" s="84" t="b">
        <v>0</v>
      </c>
      <c r="I574" s="84" t="b">
        <v>0</v>
      </c>
      <c r="J574" s="84" t="b">
        <v>0</v>
      </c>
      <c r="K574" s="84" t="b">
        <v>0</v>
      </c>
      <c r="L574" s="84" t="b">
        <v>0</v>
      </c>
    </row>
    <row r="575" spans="1:12" ht="15">
      <c r="A575" s="84" t="s">
        <v>3335</v>
      </c>
      <c r="B575" s="84" t="s">
        <v>298</v>
      </c>
      <c r="C575" s="84">
        <v>4</v>
      </c>
      <c r="D575" s="118">
        <v>0.008388594494736158</v>
      </c>
      <c r="E575" s="118">
        <v>1.2841620703766856</v>
      </c>
      <c r="F575" s="84" t="s">
        <v>2696</v>
      </c>
      <c r="G575" s="84" t="b">
        <v>0</v>
      </c>
      <c r="H575" s="84" t="b">
        <v>0</v>
      </c>
      <c r="I575" s="84" t="b">
        <v>0</v>
      </c>
      <c r="J575" s="84" t="b">
        <v>0</v>
      </c>
      <c r="K575" s="84" t="b">
        <v>0</v>
      </c>
      <c r="L575" s="84" t="b">
        <v>0</v>
      </c>
    </row>
    <row r="576" spans="1:12" ht="15">
      <c r="A576" s="84" t="s">
        <v>298</v>
      </c>
      <c r="B576" s="84" t="s">
        <v>3364</v>
      </c>
      <c r="C576" s="84">
        <v>4</v>
      </c>
      <c r="D576" s="118">
        <v>0.008388594494736158</v>
      </c>
      <c r="E576" s="118">
        <v>1.460253329432367</v>
      </c>
      <c r="F576" s="84" t="s">
        <v>2696</v>
      </c>
      <c r="G576" s="84" t="b">
        <v>0</v>
      </c>
      <c r="H576" s="84" t="b">
        <v>0</v>
      </c>
      <c r="I576" s="84" t="b">
        <v>0</v>
      </c>
      <c r="J576" s="84" t="b">
        <v>0</v>
      </c>
      <c r="K576" s="84" t="b">
        <v>0</v>
      </c>
      <c r="L576" s="84" t="b">
        <v>0</v>
      </c>
    </row>
    <row r="577" spans="1:12" ht="15">
      <c r="A577" s="84" t="s">
        <v>3381</v>
      </c>
      <c r="B577" s="84" t="s">
        <v>3382</v>
      </c>
      <c r="C577" s="84">
        <v>4</v>
      </c>
      <c r="D577" s="118">
        <v>0.008388594494736158</v>
      </c>
      <c r="E577" s="118">
        <v>2.0043213737826426</v>
      </c>
      <c r="F577" s="84" t="s">
        <v>2696</v>
      </c>
      <c r="G577" s="84" t="b">
        <v>0</v>
      </c>
      <c r="H577" s="84" t="b">
        <v>0</v>
      </c>
      <c r="I577" s="84" t="b">
        <v>0</v>
      </c>
      <c r="J577" s="84" t="b">
        <v>0</v>
      </c>
      <c r="K577" s="84" t="b">
        <v>0</v>
      </c>
      <c r="L577" s="84" t="b">
        <v>0</v>
      </c>
    </row>
    <row r="578" spans="1:12" ht="15">
      <c r="A578" s="84" t="s">
        <v>3382</v>
      </c>
      <c r="B578" s="84" t="s">
        <v>3348</v>
      </c>
      <c r="C578" s="84">
        <v>4</v>
      </c>
      <c r="D578" s="118">
        <v>0.008388594494736158</v>
      </c>
      <c r="E578" s="118">
        <v>2.0043213737826426</v>
      </c>
      <c r="F578" s="84" t="s">
        <v>2696</v>
      </c>
      <c r="G578" s="84" t="b">
        <v>0</v>
      </c>
      <c r="H578" s="84" t="b">
        <v>0</v>
      </c>
      <c r="I578" s="84" t="b">
        <v>0</v>
      </c>
      <c r="J578" s="84" t="b">
        <v>0</v>
      </c>
      <c r="K578" s="84" t="b">
        <v>0</v>
      </c>
      <c r="L578" s="84" t="b">
        <v>0</v>
      </c>
    </row>
    <row r="579" spans="1:12" ht="15">
      <c r="A579" s="84" t="s">
        <v>3348</v>
      </c>
      <c r="B579" s="84" t="s">
        <v>3349</v>
      </c>
      <c r="C579" s="84">
        <v>4</v>
      </c>
      <c r="D579" s="118">
        <v>0.008388594494736158</v>
      </c>
      <c r="E579" s="118">
        <v>2.0043213737826426</v>
      </c>
      <c r="F579" s="84" t="s">
        <v>2696</v>
      </c>
      <c r="G579" s="84" t="b">
        <v>0</v>
      </c>
      <c r="H579" s="84" t="b">
        <v>0</v>
      </c>
      <c r="I579" s="84" t="b">
        <v>0</v>
      </c>
      <c r="J579" s="84" t="b">
        <v>0</v>
      </c>
      <c r="K579" s="84" t="b">
        <v>0</v>
      </c>
      <c r="L579" s="84" t="b">
        <v>0</v>
      </c>
    </row>
    <row r="580" spans="1:12" ht="15">
      <c r="A580" s="84" t="s">
        <v>3349</v>
      </c>
      <c r="B580" s="84" t="s">
        <v>3383</v>
      </c>
      <c r="C580" s="84">
        <v>4</v>
      </c>
      <c r="D580" s="118">
        <v>0.008388594494736158</v>
      </c>
      <c r="E580" s="118">
        <v>2.0043213737826426</v>
      </c>
      <c r="F580" s="84" t="s">
        <v>2696</v>
      </c>
      <c r="G580" s="84" t="b">
        <v>0</v>
      </c>
      <c r="H580" s="84" t="b">
        <v>0</v>
      </c>
      <c r="I580" s="84" t="b">
        <v>0</v>
      </c>
      <c r="J580" s="84" t="b">
        <v>0</v>
      </c>
      <c r="K580" s="84" t="b">
        <v>0</v>
      </c>
      <c r="L580" s="84" t="b">
        <v>0</v>
      </c>
    </row>
    <row r="581" spans="1:12" ht="15">
      <c r="A581" s="84" t="s">
        <v>3383</v>
      </c>
      <c r="B581" s="84" t="s">
        <v>397</v>
      </c>
      <c r="C581" s="84">
        <v>4</v>
      </c>
      <c r="D581" s="118">
        <v>0.008388594494736158</v>
      </c>
      <c r="E581" s="118">
        <v>2.0043213737826426</v>
      </c>
      <c r="F581" s="84" t="s">
        <v>2696</v>
      </c>
      <c r="G581" s="84" t="b">
        <v>0</v>
      </c>
      <c r="H581" s="84" t="b">
        <v>0</v>
      </c>
      <c r="I581" s="84" t="b">
        <v>0</v>
      </c>
      <c r="J581" s="84" t="b">
        <v>0</v>
      </c>
      <c r="K581" s="84" t="b">
        <v>0</v>
      </c>
      <c r="L581" s="84" t="b">
        <v>0</v>
      </c>
    </row>
    <row r="582" spans="1:12" ht="15">
      <c r="A582" s="84" t="s">
        <v>397</v>
      </c>
      <c r="B582" s="84" t="s">
        <v>3384</v>
      </c>
      <c r="C582" s="84">
        <v>4</v>
      </c>
      <c r="D582" s="118">
        <v>0.008388594494736158</v>
      </c>
      <c r="E582" s="118">
        <v>2.0043213737826426</v>
      </c>
      <c r="F582" s="84" t="s">
        <v>2696</v>
      </c>
      <c r="G582" s="84" t="b">
        <v>0</v>
      </c>
      <c r="H582" s="84" t="b">
        <v>0</v>
      </c>
      <c r="I582" s="84" t="b">
        <v>0</v>
      </c>
      <c r="J582" s="84" t="b">
        <v>0</v>
      </c>
      <c r="K582" s="84" t="b">
        <v>0</v>
      </c>
      <c r="L582" s="84" t="b">
        <v>0</v>
      </c>
    </row>
    <row r="583" spans="1:12" ht="15">
      <c r="A583" s="84" t="s">
        <v>3384</v>
      </c>
      <c r="B583" s="84" t="s">
        <v>3317</v>
      </c>
      <c r="C583" s="84">
        <v>4</v>
      </c>
      <c r="D583" s="118">
        <v>0.008388594494736158</v>
      </c>
      <c r="E583" s="118">
        <v>2.0043213737826426</v>
      </c>
      <c r="F583" s="84" t="s">
        <v>2696</v>
      </c>
      <c r="G583" s="84" t="b">
        <v>0</v>
      </c>
      <c r="H583" s="84" t="b">
        <v>0</v>
      </c>
      <c r="I583" s="84" t="b">
        <v>0</v>
      </c>
      <c r="J583" s="84" t="b">
        <v>0</v>
      </c>
      <c r="K583" s="84" t="b">
        <v>0</v>
      </c>
      <c r="L583" s="84" t="b">
        <v>0</v>
      </c>
    </row>
    <row r="584" spans="1:12" ht="15">
      <c r="A584" s="84" t="s">
        <v>3317</v>
      </c>
      <c r="B584" s="84" t="s">
        <v>290</v>
      </c>
      <c r="C584" s="84">
        <v>4</v>
      </c>
      <c r="D584" s="118">
        <v>0.008388594494736158</v>
      </c>
      <c r="E584" s="118">
        <v>1.9074113607745862</v>
      </c>
      <c r="F584" s="84" t="s">
        <v>2696</v>
      </c>
      <c r="G584" s="84" t="b">
        <v>0</v>
      </c>
      <c r="H584" s="84" t="b">
        <v>0</v>
      </c>
      <c r="I584" s="84" t="b">
        <v>0</v>
      </c>
      <c r="J584" s="84" t="b">
        <v>0</v>
      </c>
      <c r="K584" s="84" t="b">
        <v>0</v>
      </c>
      <c r="L584" s="84" t="b">
        <v>0</v>
      </c>
    </row>
    <row r="585" spans="1:12" ht="15">
      <c r="A585" s="84" t="s">
        <v>290</v>
      </c>
      <c r="B585" s="84" t="s">
        <v>3385</v>
      </c>
      <c r="C585" s="84">
        <v>4</v>
      </c>
      <c r="D585" s="118">
        <v>0.008388594494736158</v>
      </c>
      <c r="E585" s="118">
        <v>1.8282301147269613</v>
      </c>
      <c r="F585" s="84" t="s">
        <v>2696</v>
      </c>
      <c r="G585" s="84" t="b">
        <v>0</v>
      </c>
      <c r="H585" s="84" t="b">
        <v>0</v>
      </c>
      <c r="I585" s="84" t="b">
        <v>0</v>
      </c>
      <c r="J585" s="84" t="b">
        <v>0</v>
      </c>
      <c r="K585" s="84" t="b">
        <v>0</v>
      </c>
      <c r="L585" s="84" t="b">
        <v>0</v>
      </c>
    </row>
    <row r="586" spans="1:12" ht="15">
      <c r="A586" s="84" t="s">
        <v>3385</v>
      </c>
      <c r="B586" s="84" t="s">
        <v>3386</v>
      </c>
      <c r="C586" s="84">
        <v>4</v>
      </c>
      <c r="D586" s="118">
        <v>0.008388594494736158</v>
      </c>
      <c r="E586" s="118">
        <v>2.0043213737826426</v>
      </c>
      <c r="F586" s="84" t="s">
        <v>2696</v>
      </c>
      <c r="G586" s="84" t="b">
        <v>0</v>
      </c>
      <c r="H586" s="84" t="b">
        <v>0</v>
      </c>
      <c r="I586" s="84" t="b">
        <v>0</v>
      </c>
      <c r="J586" s="84" t="b">
        <v>0</v>
      </c>
      <c r="K586" s="84" t="b">
        <v>0</v>
      </c>
      <c r="L586" s="84" t="b">
        <v>0</v>
      </c>
    </row>
    <row r="587" spans="1:12" ht="15">
      <c r="A587" s="84" t="s">
        <v>3291</v>
      </c>
      <c r="B587" s="84" t="s">
        <v>3296</v>
      </c>
      <c r="C587" s="84">
        <v>3</v>
      </c>
      <c r="D587" s="118">
        <v>0.007149148868363101</v>
      </c>
      <c r="E587" s="118">
        <v>2.1292601103909425</v>
      </c>
      <c r="F587" s="84" t="s">
        <v>2696</v>
      </c>
      <c r="G587" s="84" t="b">
        <v>0</v>
      </c>
      <c r="H587" s="84" t="b">
        <v>0</v>
      </c>
      <c r="I587" s="84" t="b">
        <v>0</v>
      </c>
      <c r="J587" s="84" t="b">
        <v>0</v>
      </c>
      <c r="K587" s="84" t="b">
        <v>0</v>
      </c>
      <c r="L587" s="84" t="b">
        <v>0</v>
      </c>
    </row>
    <row r="588" spans="1:12" ht="15">
      <c r="A588" s="84" t="s">
        <v>3395</v>
      </c>
      <c r="B588" s="84" t="s">
        <v>3353</v>
      </c>
      <c r="C588" s="84">
        <v>3</v>
      </c>
      <c r="D588" s="118">
        <v>0.007149148868363101</v>
      </c>
      <c r="E588" s="118">
        <v>2.1292601103909425</v>
      </c>
      <c r="F588" s="84" t="s">
        <v>2696</v>
      </c>
      <c r="G588" s="84" t="b">
        <v>0</v>
      </c>
      <c r="H588" s="84" t="b">
        <v>0</v>
      </c>
      <c r="I588" s="84" t="b">
        <v>0</v>
      </c>
      <c r="J588" s="84" t="b">
        <v>0</v>
      </c>
      <c r="K588" s="84" t="b">
        <v>0</v>
      </c>
      <c r="L588" s="84" t="b">
        <v>0</v>
      </c>
    </row>
    <row r="589" spans="1:12" ht="15">
      <c r="A589" s="84" t="s">
        <v>3353</v>
      </c>
      <c r="B589" s="84" t="s">
        <v>3354</v>
      </c>
      <c r="C589" s="84">
        <v>3</v>
      </c>
      <c r="D589" s="118">
        <v>0.007149148868363101</v>
      </c>
      <c r="E589" s="118">
        <v>2.1292601103909425</v>
      </c>
      <c r="F589" s="84" t="s">
        <v>2696</v>
      </c>
      <c r="G589" s="84" t="b">
        <v>0</v>
      </c>
      <c r="H589" s="84" t="b">
        <v>0</v>
      </c>
      <c r="I589" s="84" t="b">
        <v>0</v>
      </c>
      <c r="J589" s="84" t="b">
        <v>0</v>
      </c>
      <c r="K589" s="84" t="b">
        <v>0</v>
      </c>
      <c r="L589" s="84" t="b">
        <v>0</v>
      </c>
    </row>
    <row r="590" spans="1:12" ht="15">
      <c r="A590" s="84" t="s">
        <v>3354</v>
      </c>
      <c r="B590" s="84" t="s">
        <v>2846</v>
      </c>
      <c r="C590" s="84">
        <v>3</v>
      </c>
      <c r="D590" s="118">
        <v>0.007149148868363101</v>
      </c>
      <c r="E590" s="118">
        <v>1.761283325096348</v>
      </c>
      <c r="F590" s="84" t="s">
        <v>2696</v>
      </c>
      <c r="G590" s="84" t="b">
        <v>0</v>
      </c>
      <c r="H590" s="84" t="b">
        <v>0</v>
      </c>
      <c r="I590" s="84" t="b">
        <v>0</v>
      </c>
      <c r="J590" s="84" t="b">
        <v>0</v>
      </c>
      <c r="K590" s="84" t="b">
        <v>0</v>
      </c>
      <c r="L590" s="84" t="b">
        <v>0</v>
      </c>
    </row>
    <row r="591" spans="1:12" ht="15">
      <c r="A591" s="84" t="s">
        <v>2846</v>
      </c>
      <c r="B591" s="84" t="s">
        <v>3355</v>
      </c>
      <c r="C591" s="84">
        <v>3</v>
      </c>
      <c r="D591" s="118">
        <v>0.007149148868363101</v>
      </c>
      <c r="E591" s="118">
        <v>1.7032913781186614</v>
      </c>
      <c r="F591" s="84" t="s">
        <v>2696</v>
      </c>
      <c r="G591" s="84" t="b">
        <v>0</v>
      </c>
      <c r="H591" s="84" t="b">
        <v>0</v>
      </c>
      <c r="I591" s="84" t="b">
        <v>0</v>
      </c>
      <c r="J591" s="84" t="b">
        <v>0</v>
      </c>
      <c r="K591" s="84" t="b">
        <v>0</v>
      </c>
      <c r="L591" s="84" t="b">
        <v>0</v>
      </c>
    </row>
    <row r="592" spans="1:12" ht="15">
      <c r="A592" s="84" t="s">
        <v>3355</v>
      </c>
      <c r="B592" s="84" t="s">
        <v>298</v>
      </c>
      <c r="C592" s="84">
        <v>3</v>
      </c>
      <c r="D592" s="118">
        <v>0.007149148868363101</v>
      </c>
      <c r="E592" s="118">
        <v>1.3353145928240668</v>
      </c>
      <c r="F592" s="84" t="s">
        <v>2696</v>
      </c>
      <c r="G592" s="84" t="b">
        <v>0</v>
      </c>
      <c r="H592" s="84" t="b">
        <v>0</v>
      </c>
      <c r="I592" s="84" t="b">
        <v>0</v>
      </c>
      <c r="J592" s="84" t="b">
        <v>0</v>
      </c>
      <c r="K592" s="84" t="b">
        <v>0</v>
      </c>
      <c r="L592" s="84" t="b">
        <v>0</v>
      </c>
    </row>
    <row r="593" spans="1:12" ht="15">
      <c r="A593" s="84" t="s">
        <v>298</v>
      </c>
      <c r="B593" s="84" t="s">
        <v>3396</v>
      </c>
      <c r="C593" s="84">
        <v>3</v>
      </c>
      <c r="D593" s="118">
        <v>0.007149148868363101</v>
      </c>
      <c r="E593" s="118">
        <v>1.460253329432367</v>
      </c>
      <c r="F593" s="84" t="s">
        <v>2696</v>
      </c>
      <c r="G593" s="84" t="b">
        <v>0</v>
      </c>
      <c r="H593" s="84" t="b">
        <v>0</v>
      </c>
      <c r="I593" s="84" t="b">
        <v>0</v>
      </c>
      <c r="J593" s="84" t="b">
        <v>1</v>
      </c>
      <c r="K593" s="84" t="b">
        <v>0</v>
      </c>
      <c r="L593" s="84" t="b">
        <v>0</v>
      </c>
    </row>
    <row r="594" spans="1:12" ht="15">
      <c r="A594" s="84" t="s">
        <v>3396</v>
      </c>
      <c r="B594" s="84" t="s">
        <v>418</v>
      </c>
      <c r="C594" s="84">
        <v>3</v>
      </c>
      <c r="D594" s="118">
        <v>0.007149148868363101</v>
      </c>
      <c r="E594" s="118">
        <v>2.1292601103909425</v>
      </c>
      <c r="F594" s="84" t="s">
        <v>2696</v>
      </c>
      <c r="G594" s="84" t="b">
        <v>1</v>
      </c>
      <c r="H594" s="84" t="b">
        <v>0</v>
      </c>
      <c r="I594" s="84" t="b">
        <v>0</v>
      </c>
      <c r="J594" s="84" t="b">
        <v>0</v>
      </c>
      <c r="K594" s="84" t="b">
        <v>0</v>
      </c>
      <c r="L594" s="84" t="b">
        <v>0</v>
      </c>
    </row>
    <row r="595" spans="1:12" ht="15">
      <c r="A595" s="84" t="s">
        <v>418</v>
      </c>
      <c r="B595" s="84" t="s">
        <v>3397</v>
      </c>
      <c r="C595" s="84">
        <v>3</v>
      </c>
      <c r="D595" s="118">
        <v>0.007149148868363101</v>
      </c>
      <c r="E595" s="118">
        <v>2.1292601103909425</v>
      </c>
      <c r="F595" s="84" t="s">
        <v>2696</v>
      </c>
      <c r="G595" s="84" t="b">
        <v>0</v>
      </c>
      <c r="H595" s="84" t="b">
        <v>0</v>
      </c>
      <c r="I595" s="84" t="b">
        <v>0</v>
      </c>
      <c r="J595" s="84" t="b">
        <v>0</v>
      </c>
      <c r="K595" s="84" t="b">
        <v>0</v>
      </c>
      <c r="L595" s="84" t="b">
        <v>0</v>
      </c>
    </row>
    <row r="596" spans="1:12" ht="15">
      <c r="A596" s="84" t="s">
        <v>291</v>
      </c>
      <c r="B596" s="84" t="s">
        <v>3334</v>
      </c>
      <c r="C596" s="84">
        <v>3</v>
      </c>
      <c r="D596" s="118">
        <v>0.007149148868363101</v>
      </c>
      <c r="E596" s="118">
        <v>1.636344588488048</v>
      </c>
      <c r="F596" s="84" t="s">
        <v>2696</v>
      </c>
      <c r="G596" s="84" t="b">
        <v>0</v>
      </c>
      <c r="H596" s="84" t="b">
        <v>0</v>
      </c>
      <c r="I596" s="84" t="b">
        <v>0</v>
      </c>
      <c r="J596" s="84" t="b">
        <v>0</v>
      </c>
      <c r="K596" s="84" t="b">
        <v>0</v>
      </c>
      <c r="L596" s="84" t="b">
        <v>0</v>
      </c>
    </row>
    <row r="597" spans="1:12" ht="15">
      <c r="A597" s="84" t="s">
        <v>3364</v>
      </c>
      <c r="B597" s="84" t="s">
        <v>3400</v>
      </c>
      <c r="C597" s="84">
        <v>3</v>
      </c>
      <c r="D597" s="118">
        <v>0.007149148868363101</v>
      </c>
      <c r="E597" s="118">
        <v>2.0043213737826426</v>
      </c>
      <c r="F597" s="84" t="s">
        <v>2696</v>
      </c>
      <c r="G597" s="84" t="b">
        <v>0</v>
      </c>
      <c r="H597" s="84" t="b">
        <v>0</v>
      </c>
      <c r="I597" s="84" t="b">
        <v>0</v>
      </c>
      <c r="J597" s="84" t="b">
        <v>0</v>
      </c>
      <c r="K597" s="84" t="b">
        <v>0</v>
      </c>
      <c r="L597" s="84" t="b">
        <v>0</v>
      </c>
    </row>
    <row r="598" spans="1:12" ht="15">
      <c r="A598" s="84" t="s">
        <v>291</v>
      </c>
      <c r="B598" s="84" t="s">
        <v>412</v>
      </c>
      <c r="C598" s="84">
        <v>3</v>
      </c>
      <c r="D598" s="118">
        <v>0.007149148868363101</v>
      </c>
      <c r="E598" s="118">
        <v>1.761283325096348</v>
      </c>
      <c r="F598" s="84" t="s">
        <v>2696</v>
      </c>
      <c r="G598" s="84" t="b">
        <v>0</v>
      </c>
      <c r="H598" s="84" t="b">
        <v>0</v>
      </c>
      <c r="I598" s="84" t="b">
        <v>0</v>
      </c>
      <c r="J598" s="84" t="b">
        <v>0</v>
      </c>
      <c r="K598" s="84" t="b">
        <v>0</v>
      </c>
      <c r="L598" s="84" t="b">
        <v>0</v>
      </c>
    </row>
    <row r="599" spans="1:12" ht="15">
      <c r="A599" s="84" t="s">
        <v>249</v>
      </c>
      <c r="B599" s="84" t="s">
        <v>3381</v>
      </c>
      <c r="C599" s="84">
        <v>3</v>
      </c>
      <c r="D599" s="118">
        <v>0.007149148868363101</v>
      </c>
      <c r="E599" s="118">
        <v>2.1292601103909425</v>
      </c>
      <c r="F599" s="84" t="s">
        <v>2696</v>
      </c>
      <c r="G599" s="84" t="b">
        <v>0</v>
      </c>
      <c r="H599" s="84" t="b">
        <v>0</v>
      </c>
      <c r="I599" s="84" t="b">
        <v>0</v>
      </c>
      <c r="J599" s="84" t="b">
        <v>0</v>
      </c>
      <c r="K599" s="84" t="b">
        <v>0</v>
      </c>
      <c r="L599" s="84" t="b">
        <v>0</v>
      </c>
    </row>
    <row r="600" spans="1:12" ht="15">
      <c r="A600" s="84" t="s">
        <v>3318</v>
      </c>
      <c r="B600" s="84" t="s">
        <v>3305</v>
      </c>
      <c r="C600" s="84">
        <v>2</v>
      </c>
      <c r="D600" s="118">
        <v>0.006949720548640218</v>
      </c>
      <c r="E600" s="118">
        <v>2.305351369446624</v>
      </c>
      <c r="F600" s="84" t="s">
        <v>2696</v>
      </c>
      <c r="G600" s="84" t="b">
        <v>0</v>
      </c>
      <c r="H600" s="84" t="b">
        <v>0</v>
      </c>
      <c r="I600" s="84" t="b">
        <v>0</v>
      </c>
      <c r="J600" s="84" t="b">
        <v>1</v>
      </c>
      <c r="K600" s="84" t="b">
        <v>0</v>
      </c>
      <c r="L600" s="84" t="b">
        <v>0</v>
      </c>
    </row>
    <row r="601" spans="1:12" ht="15">
      <c r="A601" s="84" t="s">
        <v>300</v>
      </c>
      <c r="B601" s="84" t="s">
        <v>2833</v>
      </c>
      <c r="C601" s="84">
        <v>2</v>
      </c>
      <c r="D601" s="118">
        <v>0.005572008898004147</v>
      </c>
      <c r="E601" s="118">
        <v>0.9251401277350177</v>
      </c>
      <c r="F601" s="84" t="s">
        <v>2696</v>
      </c>
      <c r="G601" s="84" t="b">
        <v>0</v>
      </c>
      <c r="H601" s="84" t="b">
        <v>0</v>
      </c>
      <c r="I601" s="84" t="b">
        <v>0</v>
      </c>
      <c r="J601" s="84" t="b">
        <v>0</v>
      </c>
      <c r="K601" s="84" t="b">
        <v>0</v>
      </c>
      <c r="L601" s="84" t="b">
        <v>0</v>
      </c>
    </row>
    <row r="602" spans="1:12" ht="15">
      <c r="A602" s="84" t="s">
        <v>2834</v>
      </c>
      <c r="B602" s="84" t="s">
        <v>3356</v>
      </c>
      <c r="C602" s="84">
        <v>2</v>
      </c>
      <c r="D602" s="118">
        <v>0.005572008898004147</v>
      </c>
      <c r="E602" s="118">
        <v>1.606381365110605</v>
      </c>
      <c r="F602" s="84" t="s">
        <v>2696</v>
      </c>
      <c r="G602" s="84" t="b">
        <v>0</v>
      </c>
      <c r="H602" s="84" t="b">
        <v>0</v>
      </c>
      <c r="I602" s="84" t="b">
        <v>0</v>
      </c>
      <c r="J602" s="84" t="b">
        <v>0</v>
      </c>
      <c r="K602" s="84" t="b">
        <v>0</v>
      </c>
      <c r="L602" s="84" t="b">
        <v>0</v>
      </c>
    </row>
    <row r="603" spans="1:12" ht="15">
      <c r="A603" s="84" t="s">
        <v>3356</v>
      </c>
      <c r="B603" s="84" t="s">
        <v>3357</v>
      </c>
      <c r="C603" s="84">
        <v>2</v>
      </c>
      <c r="D603" s="118">
        <v>0.005572008898004147</v>
      </c>
      <c r="E603" s="118">
        <v>2.305351369446624</v>
      </c>
      <c r="F603" s="84" t="s">
        <v>2696</v>
      </c>
      <c r="G603" s="84" t="b">
        <v>0</v>
      </c>
      <c r="H603" s="84" t="b">
        <v>0</v>
      </c>
      <c r="I603" s="84" t="b">
        <v>0</v>
      </c>
      <c r="J603" s="84" t="b">
        <v>0</v>
      </c>
      <c r="K603" s="84" t="b">
        <v>0</v>
      </c>
      <c r="L603" s="84" t="b">
        <v>0</v>
      </c>
    </row>
    <row r="604" spans="1:12" ht="15">
      <c r="A604" s="84" t="s">
        <v>3357</v>
      </c>
      <c r="B604" s="84" t="s">
        <v>3321</v>
      </c>
      <c r="C604" s="84">
        <v>2</v>
      </c>
      <c r="D604" s="118">
        <v>0.005572008898004147</v>
      </c>
      <c r="E604" s="118">
        <v>2.305351369446624</v>
      </c>
      <c r="F604" s="84" t="s">
        <v>2696</v>
      </c>
      <c r="G604" s="84" t="b">
        <v>0</v>
      </c>
      <c r="H604" s="84" t="b">
        <v>0</v>
      </c>
      <c r="I604" s="84" t="b">
        <v>0</v>
      </c>
      <c r="J604" s="84" t="b">
        <v>0</v>
      </c>
      <c r="K604" s="84" t="b">
        <v>0</v>
      </c>
      <c r="L604" s="84" t="b">
        <v>0</v>
      </c>
    </row>
    <row r="605" spans="1:12" ht="15">
      <c r="A605" s="84" t="s">
        <v>3321</v>
      </c>
      <c r="B605" s="84" t="s">
        <v>3286</v>
      </c>
      <c r="C605" s="84">
        <v>2</v>
      </c>
      <c r="D605" s="118">
        <v>0.005572008898004147</v>
      </c>
      <c r="E605" s="118">
        <v>2.0043213737826426</v>
      </c>
      <c r="F605" s="84" t="s">
        <v>2696</v>
      </c>
      <c r="G605" s="84" t="b">
        <v>0</v>
      </c>
      <c r="H605" s="84" t="b">
        <v>0</v>
      </c>
      <c r="I605" s="84" t="b">
        <v>0</v>
      </c>
      <c r="J605" s="84" t="b">
        <v>0</v>
      </c>
      <c r="K605" s="84" t="b">
        <v>0</v>
      </c>
      <c r="L605" s="84" t="b">
        <v>0</v>
      </c>
    </row>
    <row r="606" spans="1:12" ht="15">
      <c r="A606" s="84" t="s">
        <v>3286</v>
      </c>
      <c r="B606" s="84" t="s">
        <v>3358</v>
      </c>
      <c r="C606" s="84">
        <v>2</v>
      </c>
      <c r="D606" s="118">
        <v>0.005572008898004147</v>
      </c>
      <c r="E606" s="118">
        <v>2.305351369446624</v>
      </c>
      <c r="F606" s="84" t="s">
        <v>2696</v>
      </c>
      <c r="G606" s="84" t="b">
        <v>0</v>
      </c>
      <c r="H606" s="84" t="b">
        <v>0</v>
      </c>
      <c r="I606" s="84" t="b">
        <v>0</v>
      </c>
      <c r="J606" s="84" t="b">
        <v>0</v>
      </c>
      <c r="K606" s="84" t="b">
        <v>0</v>
      </c>
      <c r="L606" s="84" t="b">
        <v>0</v>
      </c>
    </row>
    <row r="607" spans="1:12" ht="15">
      <c r="A607" s="84" t="s">
        <v>3358</v>
      </c>
      <c r="B607" s="84" t="s">
        <v>2846</v>
      </c>
      <c r="C607" s="84">
        <v>2</v>
      </c>
      <c r="D607" s="118">
        <v>0.005572008898004147</v>
      </c>
      <c r="E607" s="118">
        <v>1.761283325096348</v>
      </c>
      <c r="F607" s="84" t="s">
        <v>2696</v>
      </c>
      <c r="G607" s="84" t="b">
        <v>0</v>
      </c>
      <c r="H607" s="84" t="b">
        <v>0</v>
      </c>
      <c r="I607" s="84" t="b">
        <v>0</v>
      </c>
      <c r="J607" s="84" t="b">
        <v>0</v>
      </c>
      <c r="K607" s="84" t="b">
        <v>0</v>
      </c>
      <c r="L607" s="84" t="b">
        <v>0</v>
      </c>
    </row>
    <row r="608" spans="1:12" ht="15">
      <c r="A608" s="84" t="s">
        <v>2846</v>
      </c>
      <c r="B608" s="84" t="s">
        <v>3297</v>
      </c>
      <c r="C608" s="84">
        <v>2</v>
      </c>
      <c r="D608" s="118">
        <v>0.005572008898004147</v>
      </c>
      <c r="E608" s="118">
        <v>1.8282301147269613</v>
      </c>
      <c r="F608" s="84" t="s">
        <v>2696</v>
      </c>
      <c r="G608" s="84" t="b">
        <v>0</v>
      </c>
      <c r="H608" s="84" t="b">
        <v>0</v>
      </c>
      <c r="I608" s="84" t="b">
        <v>0</v>
      </c>
      <c r="J608" s="84" t="b">
        <v>0</v>
      </c>
      <c r="K608" s="84" t="b">
        <v>0</v>
      </c>
      <c r="L608" s="84" t="b">
        <v>0</v>
      </c>
    </row>
    <row r="609" spans="1:12" ht="15">
      <c r="A609" s="84" t="s">
        <v>3297</v>
      </c>
      <c r="B609" s="84" t="s">
        <v>3310</v>
      </c>
      <c r="C609" s="84">
        <v>2</v>
      </c>
      <c r="D609" s="118">
        <v>0.005572008898004147</v>
      </c>
      <c r="E609" s="118">
        <v>2.305351369446624</v>
      </c>
      <c r="F609" s="84" t="s">
        <v>2696</v>
      </c>
      <c r="G609" s="84" t="b">
        <v>0</v>
      </c>
      <c r="H609" s="84" t="b">
        <v>0</v>
      </c>
      <c r="I609" s="84" t="b">
        <v>0</v>
      </c>
      <c r="J609" s="84" t="b">
        <v>0</v>
      </c>
      <c r="K609" s="84" t="b">
        <v>0</v>
      </c>
      <c r="L609" s="84" t="b">
        <v>0</v>
      </c>
    </row>
    <row r="610" spans="1:12" ht="15">
      <c r="A610" s="84" t="s">
        <v>3310</v>
      </c>
      <c r="B610" s="84" t="s">
        <v>3311</v>
      </c>
      <c r="C610" s="84">
        <v>2</v>
      </c>
      <c r="D610" s="118">
        <v>0.005572008898004147</v>
      </c>
      <c r="E610" s="118">
        <v>2.305351369446624</v>
      </c>
      <c r="F610" s="84" t="s">
        <v>2696</v>
      </c>
      <c r="G610" s="84" t="b">
        <v>0</v>
      </c>
      <c r="H610" s="84" t="b">
        <v>0</v>
      </c>
      <c r="I610" s="84" t="b">
        <v>0</v>
      </c>
      <c r="J610" s="84" t="b">
        <v>0</v>
      </c>
      <c r="K610" s="84" t="b">
        <v>0</v>
      </c>
      <c r="L610" s="84" t="b">
        <v>0</v>
      </c>
    </row>
    <row r="611" spans="1:12" ht="15">
      <c r="A611" s="84" t="s">
        <v>3311</v>
      </c>
      <c r="B611" s="84" t="s">
        <v>3312</v>
      </c>
      <c r="C611" s="84">
        <v>2</v>
      </c>
      <c r="D611" s="118">
        <v>0.005572008898004147</v>
      </c>
      <c r="E611" s="118">
        <v>2.305351369446624</v>
      </c>
      <c r="F611" s="84" t="s">
        <v>2696</v>
      </c>
      <c r="G611" s="84" t="b">
        <v>0</v>
      </c>
      <c r="H611" s="84" t="b">
        <v>0</v>
      </c>
      <c r="I611" s="84" t="b">
        <v>0</v>
      </c>
      <c r="J611" s="84" t="b">
        <v>0</v>
      </c>
      <c r="K611" s="84" t="b">
        <v>0</v>
      </c>
      <c r="L611" s="84" t="b">
        <v>0</v>
      </c>
    </row>
    <row r="612" spans="1:12" ht="15">
      <c r="A612" s="84" t="s">
        <v>3312</v>
      </c>
      <c r="B612" s="84" t="s">
        <v>3286</v>
      </c>
      <c r="C612" s="84">
        <v>2</v>
      </c>
      <c r="D612" s="118">
        <v>0.005572008898004147</v>
      </c>
      <c r="E612" s="118">
        <v>2.0043213737826426</v>
      </c>
      <c r="F612" s="84" t="s">
        <v>2696</v>
      </c>
      <c r="G612" s="84" t="b">
        <v>0</v>
      </c>
      <c r="H612" s="84" t="b">
        <v>0</v>
      </c>
      <c r="I612" s="84" t="b">
        <v>0</v>
      </c>
      <c r="J612" s="84" t="b">
        <v>0</v>
      </c>
      <c r="K612" s="84" t="b">
        <v>0</v>
      </c>
      <c r="L612" s="84" t="b">
        <v>0</v>
      </c>
    </row>
    <row r="613" spans="1:12" ht="15">
      <c r="A613" s="84" t="s">
        <v>297</v>
      </c>
      <c r="B613" s="84" t="s">
        <v>3395</v>
      </c>
      <c r="C613" s="84">
        <v>2</v>
      </c>
      <c r="D613" s="118">
        <v>0.005572008898004147</v>
      </c>
      <c r="E613" s="118">
        <v>2.305351369446624</v>
      </c>
      <c r="F613" s="84" t="s">
        <v>2696</v>
      </c>
      <c r="G613" s="84" t="b">
        <v>0</v>
      </c>
      <c r="H613" s="84" t="b">
        <v>0</v>
      </c>
      <c r="I613" s="84" t="b">
        <v>0</v>
      </c>
      <c r="J613" s="84" t="b">
        <v>0</v>
      </c>
      <c r="K613" s="84" t="b">
        <v>0</v>
      </c>
      <c r="L613" s="84" t="b">
        <v>0</v>
      </c>
    </row>
    <row r="614" spans="1:12" ht="15">
      <c r="A614" s="84" t="s">
        <v>3397</v>
      </c>
      <c r="B614" s="84" t="s">
        <v>3458</v>
      </c>
      <c r="C614" s="84">
        <v>2</v>
      </c>
      <c r="D614" s="118">
        <v>0.005572008898004147</v>
      </c>
      <c r="E614" s="118">
        <v>2.1292601103909425</v>
      </c>
      <c r="F614" s="84" t="s">
        <v>2696</v>
      </c>
      <c r="G614" s="84" t="b">
        <v>0</v>
      </c>
      <c r="H614" s="84" t="b">
        <v>0</v>
      </c>
      <c r="I614" s="84" t="b">
        <v>0</v>
      </c>
      <c r="J614" s="84" t="b">
        <v>0</v>
      </c>
      <c r="K614" s="84" t="b">
        <v>0</v>
      </c>
      <c r="L614" s="84" t="b">
        <v>0</v>
      </c>
    </row>
    <row r="615" spans="1:12" ht="15">
      <c r="A615" s="84" t="s">
        <v>2840</v>
      </c>
      <c r="B615" s="84" t="s">
        <v>3291</v>
      </c>
      <c r="C615" s="84">
        <v>2</v>
      </c>
      <c r="D615" s="118">
        <v>0.005572008898004147</v>
      </c>
      <c r="E615" s="118">
        <v>1.9531688513352614</v>
      </c>
      <c r="F615" s="84" t="s">
        <v>2696</v>
      </c>
      <c r="G615" s="84" t="b">
        <v>0</v>
      </c>
      <c r="H615" s="84" t="b">
        <v>0</v>
      </c>
      <c r="I615" s="84" t="b">
        <v>0</v>
      </c>
      <c r="J615" s="84" t="b">
        <v>0</v>
      </c>
      <c r="K615" s="84" t="b">
        <v>0</v>
      </c>
      <c r="L615" s="84" t="b">
        <v>0</v>
      </c>
    </row>
    <row r="616" spans="1:12" ht="15">
      <c r="A616" s="84" t="s">
        <v>3296</v>
      </c>
      <c r="B616" s="84" t="s">
        <v>3461</v>
      </c>
      <c r="C616" s="84">
        <v>2</v>
      </c>
      <c r="D616" s="118">
        <v>0.005572008898004147</v>
      </c>
      <c r="E616" s="118">
        <v>2.1292601103909425</v>
      </c>
      <c r="F616" s="84" t="s">
        <v>2696</v>
      </c>
      <c r="G616" s="84" t="b">
        <v>0</v>
      </c>
      <c r="H616" s="84" t="b">
        <v>0</v>
      </c>
      <c r="I616" s="84" t="b">
        <v>0</v>
      </c>
      <c r="J616" s="84" t="b">
        <v>0</v>
      </c>
      <c r="K616" s="84" t="b">
        <v>0</v>
      </c>
      <c r="L616" s="84" t="b">
        <v>0</v>
      </c>
    </row>
    <row r="617" spans="1:12" ht="15">
      <c r="A617" s="84" t="s">
        <v>3461</v>
      </c>
      <c r="B617" s="84" t="s">
        <v>3462</v>
      </c>
      <c r="C617" s="84">
        <v>2</v>
      </c>
      <c r="D617" s="118">
        <v>0.005572008898004147</v>
      </c>
      <c r="E617" s="118">
        <v>2.305351369446624</v>
      </c>
      <c r="F617" s="84" t="s">
        <v>2696</v>
      </c>
      <c r="G617" s="84" t="b">
        <v>0</v>
      </c>
      <c r="H617" s="84" t="b">
        <v>0</v>
      </c>
      <c r="I617" s="84" t="b">
        <v>0</v>
      </c>
      <c r="J617" s="84" t="b">
        <v>0</v>
      </c>
      <c r="K617" s="84" t="b">
        <v>0</v>
      </c>
      <c r="L617" s="84" t="b">
        <v>0</v>
      </c>
    </row>
    <row r="618" spans="1:12" ht="15">
      <c r="A618" s="84" t="s">
        <v>3462</v>
      </c>
      <c r="B618" s="84" t="s">
        <v>3463</v>
      </c>
      <c r="C618" s="84">
        <v>2</v>
      </c>
      <c r="D618" s="118">
        <v>0.005572008898004147</v>
      </c>
      <c r="E618" s="118">
        <v>2.305351369446624</v>
      </c>
      <c r="F618" s="84" t="s">
        <v>2696</v>
      </c>
      <c r="G618" s="84" t="b">
        <v>0</v>
      </c>
      <c r="H618" s="84" t="b">
        <v>0</v>
      </c>
      <c r="I618" s="84" t="b">
        <v>0</v>
      </c>
      <c r="J618" s="84" t="b">
        <v>0</v>
      </c>
      <c r="K618" s="84" t="b">
        <v>0</v>
      </c>
      <c r="L618" s="84" t="b">
        <v>0</v>
      </c>
    </row>
    <row r="619" spans="1:12" ht="15">
      <c r="A619" s="84" t="s">
        <v>3463</v>
      </c>
      <c r="B619" s="84" t="s">
        <v>2833</v>
      </c>
      <c r="C619" s="84">
        <v>2</v>
      </c>
      <c r="D619" s="118">
        <v>0.005572008898004147</v>
      </c>
      <c r="E619" s="118">
        <v>1.7032913781186614</v>
      </c>
      <c r="F619" s="84" t="s">
        <v>2696</v>
      </c>
      <c r="G619" s="84" t="b">
        <v>0</v>
      </c>
      <c r="H619" s="84" t="b">
        <v>0</v>
      </c>
      <c r="I619" s="84" t="b">
        <v>0</v>
      </c>
      <c r="J619" s="84" t="b">
        <v>0</v>
      </c>
      <c r="K619" s="84" t="b">
        <v>0</v>
      </c>
      <c r="L619" s="84" t="b">
        <v>0</v>
      </c>
    </row>
    <row r="620" spans="1:12" ht="15">
      <c r="A620" s="84" t="s">
        <v>2834</v>
      </c>
      <c r="B620" s="84" t="s">
        <v>3287</v>
      </c>
      <c r="C620" s="84">
        <v>2</v>
      </c>
      <c r="D620" s="118">
        <v>0.005572008898004147</v>
      </c>
      <c r="E620" s="118">
        <v>1.4302901060549238</v>
      </c>
      <c r="F620" s="84" t="s">
        <v>2696</v>
      </c>
      <c r="G620" s="84" t="b">
        <v>0</v>
      </c>
      <c r="H620" s="84" t="b">
        <v>0</v>
      </c>
      <c r="I620" s="84" t="b">
        <v>0</v>
      </c>
      <c r="J620" s="84" t="b">
        <v>0</v>
      </c>
      <c r="K620" s="84" t="b">
        <v>0</v>
      </c>
      <c r="L620" s="84" t="b">
        <v>0</v>
      </c>
    </row>
    <row r="621" spans="1:12" ht="15">
      <c r="A621" s="84" t="s">
        <v>3287</v>
      </c>
      <c r="B621" s="84" t="s">
        <v>3320</v>
      </c>
      <c r="C621" s="84">
        <v>2</v>
      </c>
      <c r="D621" s="118">
        <v>0.005572008898004147</v>
      </c>
      <c r="E621" s="118">
        <v>1.9531688513352614</v>
      </c>
      <c r="F621" s="84" t="s">
        <v>2696</v>
      </c>
      <c r="G621" s="84" t="b">
        <v>0</v>
      </c>
      <c r="H621" s="84" t="b">
        <v>0</v>
      </c>
      <c r="I621" s="84" t="b">
        <v>0</v>
      </c>
      <c r="J621" s="84" t="b">
        <v>0</v>
      </c>
      <c r="K621" s="84" t="b">
        <v>0</v>
      </c>
      <c r="L621" s="84" t="b">
        <v>0</v>
      </c>
    </row>
    <row r="622" spans="1:12" ht="15">
      <c r="A622" s="84" t="s">
        <v>2835</v>
      </c>
      <c r="B622" s="84" t="s">
        <v>291</v>
      </c>
      <c r="C622" s="84">
        <v>2</v>
      </c>
      <c r="D622" s="118">
        <v>0.005572008898004147</v>
      </c>
      <c r="E622" s="118">
        <v>1.460253329432367</v>
      </c>
      <c r="F622" s="84" t="s">
        <v>2696</v>
      </c>
      <c r="G622" s="84" t="b">
        <v>0</v>
      </c>
      <c r="H622" s="84" t="b">
        <v>0</v>
      </c>
      <c r="I622" s="84" t="b">
        <v>0</v>
      </c>
      <c r="J622" s="84" t="b">
        <v>0</v>
      </c>
      <c r="K622" s="84" t="b">
        <v>0</v>
      </c>
      <c r="L622" s="84" t="b">
        <v>0</v>
      </c>
    </row>
    <row r="623" spans="1:12" ht="15">
      <c r="A623" s="84" t="s">
        <v>412</v>
      </c>
      <c r="B623" s="84" t="s">
        <v>3402</v>
      </c>
      <c r="C623" s="84">
        <v>2</v>
      </c>
      <c r="D623" s="118">
        <v>0.005572008898004147</v>
      </c>
      <c r="E623" s="118">
        <v>2.1292601103909425</v>
      </c>
      <c r="F623" s="84" t="s">
        <v>2696</v>
      </c>
      <c r="G623" s="84" t="b">
        <v>0</v>
      </c>
      <c r="H623" s="84" t="b">
        <v>0</v>
      </c>
      <c r="I623" s="84" t="b">
        <v>0</v>
      </c>
      <c r="J623" s="84" t="b">
        <v>0</v>
      </c>
      <c r="K623" s="84" t="b">
        <v>0</v>
      </c>
      <c r="L623" s="84" t="b">
        <v>0</v>
      </c>
    </row>
    <row r="624" spans="1:12" ht="15">
      <c r="A624" s="84" t="s">
        <v>3402</v>
      </c>
      <c r="B624" s="84" t="s">
        <v>3403</v>
      </c>
      <c r="C624" s="84">
        <v>2</v>
      </c>
      <c r="D624" s="118">
        <v>0.005572008898004147</v>
      </c>
      <c r="E624" s="118">
        <v>2.305351369446624</v>
      </c>
      <c r="F624" s="84" t="s">
        <v>2696</v>
      </c>
      <c r="G624" s="84" t="b">
        <v>0</v>
      </c>
      <c r="H624" s="84" t="b">
        <v>0</v>
      </c>
      <c r="I624" s="84" t="b">
        <v>0</v>
      </c>
      <c r="J624" s="84" t="b">
        <v>0</v>
      </c>
      <c r="K624" s="84" t="b">
        <v>0</v>
      </c>
      <c r="L624" s="84" t="b">
        <v>0</v>
      </c>
    </row>
    <row r="625" spans="1:12" ht="15">
      <c r="A625" s="84" t="s">
        <v>3403</v>
      </c>
      <c r="B625" s="84" t="s">
        <v>2842</v>
      </c>
      <c r="C625" s="84">
        <v>2</v>
      </c>
      <c r="D625" s="118">
        <v>0.005572008898004147</v>
      </c>
      <c r="E625" s="118">
        <v>2.305351369446624</v>
      </c>
      <c r="F625" s="84" t="s">
        <v>2696</v>
      </c>
      <c r="G625" s="84" t="b">
        <v>0</v>
      </c>
      <c r="H625" s="84" t="b">
        <v>0</v>
      </c>
      <c r="I625" s="84" t="b">
        <v>0</v>
      </c>
      <c r="J625" s="84" t="b">
        <v>0</v>
      </c>
      <c r="K625" s="84" t="b">
        <v>0</v>
      </c>
      <c r="L625" s="84" t="b">
        <v>0</v>
      </c>
    </row>
    <row r="626" spans="1:12" ht="15">
      <c r="A626" s="84" t="s">
        <v>2842</v>
      </c>
      <c r="B626" s="84" t="s">
        <v>3404</v>
      </c>
      <c r="C626" s="84">
        <v>2</v>
      </c>
      <c r="D626" s="118">
        <v>0.005572008898004147</v>
      </c>
      <c r="E626" s="118">
        <v>2.1292601103909425</v>
      </c>
      <c r="F626" s="84" t="s">
        <v>2696</v>
      </c>
      <c r="G626" s="84" t="b">
        <v>0</v>
      </c>
      <c r="H626" s="84" t="b">
        <v>0</v>
      </c>
      <c r="I626" s="84" t="b">
        <v>0</v>
      </c>
      <c r="J626" s="84" t="b">
        <v>0</v>
      </c>
      <c r="K626" s="84" t="b">
        <v>0</v>
      </c>
      <c r="L626" s="84" t="b">
        <v>0</v>
      </c>
    </row>
    <row r="627" spans="1:12" ht="15">
      <c r="A627" s="84" t="s">
        <v>3404</v>
      </c>
      <c r="B627" s="84" t="s">
        <v>3335</v>
      </c>
      <c r="C627" s="84">
        <v>2</v>
      </c>
      <c r="D627" s="118">
        <v>0.005572008898004147</v>
      </c>
      <c r="E627" s="118">
        <v>1.6521388556712802</v>
      </c>
      <c r="F627" s="84" t="s">
        <v>2696</v>
      </c>
      <c r="G627" s="84" t="b">
        <v>0</v>
      </c>
      <c r="H627" s="84" t="b">
        <v>0</v>
      </c>
      <c r="I627" s="84" t="b">
        <v>0</v>
      </c>
      <c r="J627" s="84" t="b">
        <v>0</v>
      </c>
      <c r="K627" s="84" t="b">
        <v>0</v>
      </c>
      <c r="L627" s="84" t="b">
        <v>0</v>
      </c>
    </row>
    <row r="628" spans="1:12" ht="15">
      <c r="A628" s="84" t="s">
        <v>3335</v>
      </c>
      <c r="B628" s="84" t="s">
        <v>2834</v>
      </c>
      <c r="C628" s="84">
        <v>2</v>
      </c>
      <c r="D628" s="118">
        <v>0.005572008898004147</v>
      </c>
      <c r="E628" s="118">
        <v>1.1292601103909425</v>
      </c>
      <c r="F628" s="84" t="s">
        <v>2696</v>
      </c>
      <c r="G628" s="84" t="b">
        <v>0</v>
      </c>
      <c r="H628" s="84" t="b">
        <v>0</v>
      </c>
      <c r="I628" s="84" t="b">
        <v>0</v>
      </c>
      <c r="J628" s="84" t="b">
        <v>0</v>
      </c>
      <c r="K628" s="84" t="b">
        <v>0</v>
      </c>
      <c r="L628" s="84" t="b">
        <v>0</v>
      </c>
    </row>
    <row r="629" spans="1:12" ht="15">
      <c r="A629" s="84" t="s">
        <v>2834</v>
      </c>
      <c r="B629" s="84" t="s">
        <v>3365</v>
      </c>
      <c r="C629" s="84">
        <v>2</v>
      </c>
      <c r="D629" s="118">
        <v>0.005572008898004147</v>
      </c>
      <c r="E629" s="118">
        <v>1.606381365110605</v>
      </c>
      <c r="F629" s="84" t="s">
        <v>2696</v>
      </c>
      <c r="G629" s="84" t="b">
        <v>0</v>
      </c>
      <c r="H629" s="84" t="b">
        <v>0</v>
      </c>
      <c r="I629" s="84" t="b">
        <v>0</v>
      </c>
      <c r="J629" s="84" t="b">
        <v>0</v>
      </c>
      <c r="K629" s="84" t="b">
        <v>0</v>
      </c>
      <c r="L629" s="84" t="b">
        <v>0</v>
      </c>
    </row>
    <row r="630" spans="1:12" ht="15">
      <c r="A630" s="84" t="s">
        <v>3365</v>
      </c>
      <c r="B630" s="84" t="s">
        <v>3467</v>
      </c>
      <c r="C630" s="84">
        <v>2</v>
      </c>
      <c r="D630" s="118">
        <v>0.005572008898004147</v>
      </c>
      <c r="E630" s="118">
        <v>2.305351369446624</v>
      </c>
      <c r="F630" s="84" t="s">
        <v>2696</v>
      </c>
      <c r="G630" s="84" t="b">
        <v>0</v>
      </c>
      <c r="H630" s="84" t="b">
        <v>0</v>
      </c>
      <c r="I630" s="84" t="b">
        <v>0</v>
      </c>
      <c r="J630" s="84" t="b">
        <v>0</v>
      </c>
      <c r="K630" s="84" t="b">
        <v>0</v>
      </c>
      <c r="L630" s="84" t="b">
        <v>0</v>
      </c>
    </row>
    <row r="631" spans="1:12" ht="15">
      <c r="A631" s="84" t="s">
        <v>2848</v>
      </c>
      <c r="B631" s="84" t="s">
        <v>2800</v>
      </c>
      <c r="C631" s="84">
        <v>16</v>
      </c>
      <c r="D631" s="118">
        <v>0.0014885619065639095</v>
      </c>
      <c r="E631" s="118">
        <v>1.2207616539751422</v>
      </c>
      <c r="F631" s="84" t="s">
        <v>2697</v>
      </c>
      <c r="G631" s="84" t="b">
        <v>1</v>
      </c>
      <c r="H631" s="84" t="b">
        <v>0</v>
      </c>
      <c r="I631" s="84" t="b">
        <v>0</v>
      </c>
      <c r="J631" s="84" t="b">
        <v>0</v>
      </c>
      <c r="K631" s="84" t="b">
        <v>0</v>
      </c>
      <c r="L631" s="84" t="b">
        <v>0</v>
      </c>
    </row>
    <row r="632" spans="1:12" ht="15">
      <c r="A632" s="84" t="s">
        <v>2850</v>
      </c>
      <c r="B632" s="84" t="s">
        <v>2851</v>
      </c>
      <c r="C632" s="84">
        <v>13</v>
      </c>
      <c r="D632" s="118">
        <v>0.005351845929076619</v>
      </c>
      <c r="E632" s="118">
        <v>1.3109382843242303</v>
      </c>
      <c r="F632" s="84" t="s">
        <v>2697</v>
      </c>
      <c r="G632" s="84" t="b">
        <v>0</v>
      </c>
      <c r="H632" s="84" t="b">
        <v>0</v>
      </c>
      <c r="I632" s="84" t="b">
        <v>0</v>
      </c>
      <c r="J632" s="84" t="b">
        <v>0</v>
      </c>
      <c r="K632" s="84" t="b">
        <v>0</v>
      </c>
      <c r="L632" s="84" t="b">
        <v>0</v>
      </c>
    </row>
    <row r="633" spans="1:12" ht="15">
      <c r="A633" s="84" t="s">
        <v>2851</v>
      </c>
      <c r="B633" s="84" t="s">
        <v>2852</v>
      </c>
      <c r="C633" s="84">
        <v>13</v>
      </c>
      <c r="D633" s="118">
        <v>0.005351845929076619</v>
      </c>
      <c r="E633" s="118">
        <v>1.3109382843242303</v>
      </c>
      <c r="F633" s="84" t="s">
        <v>2697</v>
      </c>
      <c r="G633" s="84" t="b">
        <v>0</v>
      </c>
      <c r="H633" s="84" t="b">
        <v>0</v>
      </c>
      <c r="I633" s="84" t="b">
        <v>0</v>
      </c>
      <c r="J633" s="84" t="b">
        <v>0</v>
      </c>
      <c r="K633" s="84" t="b">
        <v>0</v>
      </c>
      <c r="L633" s="84" t="b">
        <v>0</v>
      </c>
    </row>
    <row r="634" spans="1:12" ht="15">
      <c r="A634" s="84" t="s">
        <v>2801</v>
      </c>
      <c r="B634" s="84" t="s">
        <v>2850</v>
      </c>
      <c r="C634" s="84">
        <v>12</v>
      </c>
      <c r="D634" s="118">
        <v>0.0064141770458225784</v>
      </c>
      <c r="E634" s="118">
        <v>1.2761761780650183</v>
      </c>
      <c r="F634" s="84" t="s">
        <v>2697</v>
      </c>
      <c r="G634" s="84" t="b">
        <v>0</v>
      </c>
      <c r="H634" s="84" t="b">
        <v>0</v>
      </c>
      <c r="I634" s="84" t="b">
        <v>0</v>
      </c>
      <c r="J634" s="84" t="b">
        <v>0</v>
      </c>
      <c r="K634" s="84" t="b">
        <v>0</v>
      </c>
      <c r="L634" s="84" t="b">
        <v>0</v>
      </c>
    </row>
    <row r="635" spans="1:12" ht="15">
      <c r="A635" s="84" t="s">
        <v>3292</v>
      </c>
      <c r="B635" s="84" t="s">
        <v>3284</v>
      </c>
      <c r="C635" s="84">
        <v>10</v>
      </c>
      <c r="D635" s="118">
        <v>0.008143071426794131</v>
      </c>
      <c r="E635" s="118">
        <v>1.424881636631067</v>
      </c>
      <c r="F635" s="84" t="s">
        <v>2697</v>
      </c>
      <c r="G635" s="84" t="b">
        <v>0</v>
      </c>
      <c r="H635" s="84" t="b">
        <v>1</v>
      </c>
      <c r="I635" s="84" t="b">
        <v>0</v>
      </c>
      <c r="J635" s="84" t="b">
        <v>0</v>
      </c>
      <c r="K635" s="84" t="b">
        <v>0</v>
      </c>
      <c r="L635" s="84" t="b">
        <v>0</v>
      </c>
    </row>
    <row r="636" spans="1:12" ht="15">
      <c r="A636" s="84" t="s">
        <v>3284</v>
      </c>
      <c r="B636" s="84" t="s">
        <v>277</v>
      </c>
      <c r="C636" s="84">
        <v>10</v>
      </c>
      <c r="D636" s="118">
        <v>0.008143071426794131</v>
      </c>
      <c r="E636" s="118">
        <v>1.424881636631067</v>
      </c>
      <c r="F636" s="84" t="s">
        <v>2697</v>
      </c>
      <c r="G636" s="84" t="b">
        <v>0</v>
      </c>
      <c r="H636" s="84" t="b">
        <v>0</v>
      </c>
      <c r="I636" s="84" t="b">
        <v>0</v>
      </c>
      <c r="J636" s="84" t="b">
        <v>0</v>
      </c>
      <c r="K636" s="84" t="b">
        <v>0</v>
      </c>
      <c r="L636" s="84" t="b">
        <v>0</v>
      </c>
    </row>
    <row r="637" spans="1:12" ht="15">
      <c r="A637" s="84" t="s">
        <v>277</v>
      </c>
      <c r="B637" s="84" t="s">
        <v>3293</v>
      </c>
      <c r="C637" s="84">
        <v>10</v>
      </c>
      <c r="D637" s="118">
        <v>0.008143071426794131</v>
      </c>
      <c r="E637" s="118">
        <v>1.3109382843242303</v>
      </c>
      <c r="F637" s="84" t="s">
        <v>2697</v>
      </c>
      <c r="G637" s="84" t="b">
        <v>0</v>
      </c>
      <c r="H637" s="84" t="b">
        <v>0</v>
      </c>
      <c r="I637" s="84" t="b">
        <v>0</v>
      </c>
      <c r="J637" s="84" t="b">
        <v>0</v>
      </c>
      <c r="K637" s="84" t="b">
        <v>0</v>
      </c>
      <c r="L637" s="84" t="b">
        <v>0</v>
      </c>
    </row>
    <row r="638" spans="1:12" ht="15">
      <c r="A638" s="84" t="s">
        <v>3293</v>
      </c>
      <c r="B638" s="84" t="s">
        <v>2848</v>
      </c>
      <c r="C638" s="84">
        <v>10</v>
      </c>
      <c r="D638" s="118">
        <v>0.008143071426794131</v>
      </c>
      <c r="E638" s="118">
        <v>1.2207616539751422</v>
      </c>
      <c r="F638" s="84" t="s">
        <v>2697</v>
      </c>
      <c r="G638" s="84" t="b">
        <v>0</v>
      </c>
      <c r="H638" s="84" t="b">
        <v>0</v>
      </c>
      <c r="I638" s="84" t="b">
        <v>0</v>
      </c>
      <c r="J638" s="84" t="b">
        <v>1</v>
      </c>
      <c r="K638" s="84" t="b">
        <v>0</v>
      </c>
      <c r="L638" s="84" t="b">
        <v>0</v>
      </c>
    </row>
    <row r="639" spans="1:12" ht="15">
      <c r="A639" s="84" t="s">
        <v>2800</v>
      </c>
      <c r="B639" s="84" t="s">
        <v>3294</v>
      </c>
      <c r="C639" s="84">
        <v>10</v>
      </c>
      <c r="D639" s="118">
        <v>0.008143071426794131</v>
      </c>
      <c r="E639" s="118">
        <v>1.2207616539751422</v>
      </c>
      <c r="F639" s="84" t="s">
        <v>2697</v>
      </c>
      <c r="G639" s="84" t="b">
        <v>0</v>
      </c>
      <c r="H639" s="84" t="b">
        <v>0</v>
      </c>
      <c r="I639" s="84" t="b">
        <v>0</v>
      </c>
      <c r="J639" s="84" t="b">
        <v>0</v>
      </c>
      <c r="K639" s="84" t="b">
        <v>0</v>
      </c>
      <c r="L639" s="84" t="b">
        <v>0</v>
      </c>
    </row>
    <row r="640" spans="1:12" ht="15">
      <c r="A640" s="84" t="s">
        <v>3294</v>
      </c>
      <c r="B640" s="84" t="s">
        <v>2849</v>
      </c>
      <c r="C640" s="84">
        <v>10</v>
      </c>
      <c r="D640" s="118">
        <v>0.008143071426794131</v>
      </c>
      <c r="E640" s="118">
        <v>1.278753600952829</v>
      </c>
      <c r="F640" s="84" t="s">
        <v>2697</v>
      </c>
      <c r="G640" s="84" t="b">
        <v>0</v>
      </c>
      <c r="H640" s="84" t="b">
        <v>0</v>
      </c>
      <c r="I640" s="84" t="b">
        <v>0</v>
      </c>
      <c r="J640" s="84" t="b">
        <v>0</v>
      </c>
      <c r="K640" s="84" t="b">
        <v>0</v>
      </c>
      <c r="L640" s="84" t="b">
        <v>0</v>
      </c>
    </row>
    <row r="641" spans="1:12" ht="15">
      <c r="A641" s="84" t="s">
        <v>2849</v>
      </c>
      <c r="B641" s="84" t="s">
        <v>3289</v>
      </c>
      <c r="C641" s="84">
        <v>10</v>
      </c>
      <c r="D641" s="118">
        <v>0.008143071426794131</v>
      </c>
      <c r="E641" s="118">
        <v>1.278753600952829</v>
      </c>
      <c r="F641" s="84" t="s">
        <v>2697</v>
      </c>
      <c r="G641" s="84" t="b">
        <v>0</v>
      </c>
      <c r="H641" s="84" t="b">
        <v>0</v>
      </c>
      <c r="I641" s="84" t="b">
        <v>0</v>
      </c>
      <c r="J641" s="84" t="b">
        <v>0</v>
      </c>
      <c r="K641" s="84" t="b">
        <v>0</v>
      </c>
      <c r="L641" s="84" t="b">
        <v>0</v>
      </c>
    </row>
    <row r="642" spans="1:12" ht="15">
      <c r="A642" s="84" t="s">
        <v>3289</v>
      </c>
      <c r="B642" s="84" t="s">
        <v>3290</v>
      </c>
      <c r="C642" s="84">
        <v>10</v>
      </c>
      <c r="D642" s="118">
        <v>0.008143071426794131</v>
      </c>
      <c r="E642" s="118">
        <v>1.424881636631067</v>
      </c>
      <c r="F642" s="84" t="s">
        <v>2697</v>
      </c>
      <c r="G642" s="84" t="b">
        <v>0</v>
      </c>
      <c r="H642" s="84" t="b">
        <v>0</v>
      </c>
      <c r="I642" s="84" t="b">
        <v>0</v>
      </c>
      <c r="J642" s="84" t="b">
        <v>0</v>
      </c>
      <c r="K642" s="84" t="b">
        <v>0</v>
      </c>
      <c r="L642" s="84" t="b">
        <v>0</v>
      </c>
    </row>
    <row r="643" spans="1:12" ht="15">
      <c r="A643" s="84" t="s">
        <v>3290</v>
      </c>
      <c r="B643" s="84" t="s">
        <v>2853</v>
      </c>
      <c r="C643" s="84">
        <v>10</v>
      </c>
      <c r="D643" s="118">
        <v>0.008143071426794131</v>
      </c>
      <c r="E643" s="118">
        <v>1.383488951472842</v>
      </c>
      <c r="F643" s="84" t="s">
        <v>2697</v>
      </c>
      <c r="G643" s="84" t="b">
        <v>0</v>
      </c>
      <c r="H643" s="84" t="b">
        <v>0</v>
      </c>
      <c r="I643" s="84" t="b">
        <v>0</v>
      </c>
      <c r="J643" s="84" t="b">
        <v>0</v>
      </c>
      <c r="K643" s="84" t="b">
        <v>0</v>
      </c>
      <c r="L643" s="84" t="b">
        <v>0</v>
      </c>
    </row>
    <row r="644" spans="1:12" ht="15">
      <c r="A644" s="84" t="s">
        <v>2853</v>
      </c>
      <c r="B644" s="84" t="s">
        <v>2833</v>
      </c>
      <c r="C644" s="84">
        <v>10</v>
      </c>
      <c r="D644" s="118">
        <v>0.008143071426794131</v>
      </c>
      <c r="E644" s="118">
        <v>1.1995723549052042</v>
      </c>
      <c r="F644" s="84" t="s">
        <v>2697</v>
      </c>
      <c r="G644" s="84" t="b">
        <v>0</v>
      </c>
      <c r="H644" s="84" t="b">
        <v>0</v>
      </c>
      <c r="I644" s="84" t="b">
        <v>0</v>
      </c>
      <c r="J644" s="84" t="b">
        <v>0</v>
      </c>
      <c r="K644" s="84" t="b">
        <v>0</v>
      </c>
      <c r="L644" s="84" t="b">
        <v>0</v>
      </c>
    </row>
    <row r="645" spans="1:12" ht="15">
      <c r="A645" s="84" t="s">
        <v>2833</v>
      </c>
      <c r="B645" s="84" t="s">
        <v>3285</v>
      </c>
      <c r="C645" s="84">
        <v>10</v>
      </c>
      <c r="D645" s="118">
        <v>0.008143071426794131</v>
      </c>
      <c r="E645" s="118">
        <v>1.278753600952829</v>
      </c>
      <c r="F645" s="84" t="s">
        <v>2697</v>
      </c>
      <c r="G645" s="84" t="b">
        <v>0</v>
      </c>
      <c r="H645" s="84" t="b">
        <v>0</v>
      </c>
      <c r="I645" s="84" t="b">
        <v>0</v>
      </c>
      <c r="J645" s="84" t="b">
        <v>0</v>
      </c>
      <c r="K645" s="84" t="b">
        <v>0</v>
      </c>
      <c r="L645" s="84" t="b">
        <v>0</v>
      </c>
    </row>
    <row r="646" spans="1:12" ht="15">
      <c r="A646" s="84" t="s">
        <v>3285</v>
      </c>
      <c r="B646" s="84" t="s">
        <v>2801</v>
      </c>
      <c r="C646" s="84">
        <v>10</v>
      </c>
      <c r="D646" s="118">
        <v>0.008143071426794131</v>
      </c>
      <c r="E646" s="118">
        <v>1.3109382843242303</v>
      </c>
      <c r="F646" s="84" t="s">
        <v>2697</v>
      </c>
      <c r="G646" s="84" t="b">
        <v>0</v>
      </c>
      <c r="H646" s="84" t="b">
        <v>0</v>
      </c>
      <c r="I646" s="84" t="b">
        <v>0</v>
      </c>
      <c r="J646" s="84" t="b">
        <v>0</v>
      </c>
      <c r="K646" s="84" t="b">
        <v>0</v>
      </c>
      <c r="L646" s="84" t="b">
        <v>0</v>
      </c>
    </row>
    <row r="647" spans="1:12" ht="15">
      <c r="A647" s="84" t="s">
        <v>275</v>
      </c>
      <c r="B647" s="84" t="s">
        <v>3292</v>
      </c>
      <c r="C647" s="84">
        <v>9</v>
      </c>
      <c r="D647" s="118">
        <v>0.008783949496291665</v>
      </c>
      <c r="E647" s="118">
        <v>1.4706391271917423</v>
      </c>
      <c r="F647" s="84" t="s">
        <v>2697</v>
      </c>
      <c r="G647" s="84" t="b">
        <v>0</v>
      </c>
      <c r="H647" s="84" t="b">
        <v>0</v>
      </c>
      <c r="I647" s="84" t="b">
        <v>0</v>
      </c>
      <c r="J647" s="84" t="b">
        <v>0</v>
      </c>
      <c r="K647" s="84" t="b">
        <v>1</v>
      </c>
      <c r="L647" s="84" t="b">
        <v>0</v>
      </c>
    </row>
    <row r="648" spans="1:12" ht="15">
      <c r="A648" s="84" t="s">
        <v>2852</v>
      </c>
      <c r="B648" s="84" t="s">
        <v>3298</v>
      </c>
      <c r="C648" s="84">
        <v>9</v>
      </c>
      <c r="D648" s="118">
        <v>0.008783949496291665</v>
      </c>
      <c r="E648" s="118">
        <v>1.3109382843242303</v>
      </c>
      <c r="F648" s="84" t="s">
        <v>2697</v>
      </c>
      <c r="G648" s="84" t="b">
        <v>0</v>
      </c>
      <c r="H648" s="84" t="b">
        <v>0</v>
      </c>
      <c r="I648" s="84" t="b">
        <v>0</v>
      </c>
      <c r="J648" s="84" t="b">
        <v>0</v>
      </c>
      <c r="K648" s="84" t="b">
        <v>0</v>
      </c>
      <c r="L648" s="84" t="b">
        <v>0</v>
      </c>
    </row>
    <row r="649" spans="1:12" ht="15">
      <c r="A649" s="84" t="s">
        <v>3367</v>
      </c>
      <c r="B649" s="84" t="s">
        <v>3368</v>
      </c>
      <c r="C649" s="84">
        <v>4</v>
      </c>
      <c r="D649" s="118">
        <v>0.008881822332866593</v>
      </c>
      <c r="E649" s="118">
        <v>1.8228216453031045</v>
      </c>
      <c r="F649" s="84" t="s">
        <v>2697</v>
      </c>
      <c r="G649" s="84" t="b">
        <v>0</v>
      </c>
      <c r="H649" s="84" t="b">
        <v>0</v>
      </c>
      <c r="I649" s="84" t="b">
        <v>0</v>
      </c>
      <c r="J649" s="84" t="b">
        <v>0</v>
      </c>
      <c r="K649" s="84" t="b">
        <v>0</v>
      </c>
      <c r="L649" s="84" t="b">
        <v>0</v>
      </c>
    </row>
    <row r="650" spans="1:12" ht="15">
      <c r="A650" s="84" t="s">
        <v>3368</v>
      </c>
      <c r="B650" s="84" t="s">
        <v>3288</v>
      </c>
      <c r="C650" s="84">
        <v>4</v>
      </c>
      <c r="D650" s="118">
        <v>0.008881822332866593</v>
      </c>
      <c r="E650" s="118">
        <v>1.6467303862474234</v>
      </c>
      <c r="F650" s="84" t="s">
        <v>2697</v>
      </c>
      <c r="G650" s="84" t="b">
        <v>0</v>
      </c>
      <c r="H650" s="84" t="b">
        <v>0</v>
      </c>
      <c r="I650" s="84" t="b">
        <v>0</v>
      </c>
      <c r="J650" s="84" t="b">
        <v>0</v>
      </c>
      <c r="K650" s="84" t="b">
        <v>0</v>
      </c>
      <c r="L650" s="84" t="b">
        <v>0</v>
      </c>
    </row>
    <row r="651" spans="1:12" ht="15">
      <c r="A651" s="84" t="s">
        <v>3288</v>
      </c>
      <c r="B651" s="84" t="s">
        <v>2848</v>
      </c>
      <c r="C651" s="84">
        <v>4</v>
      </c>
      <c r="D651" s="118">
        <v>0.008881822332866593</v>
      </c>
      <c r="E651" s="118">
        <v>1.044670394919461</v>
      </c>
      <c r="F651" s="84" t="s">
        <v>2697</v>
      </c>
      <c r="G651" s="84" t="b">
        <v>0</v>
      </c>
      <c r="H651" s="84" t="b">
        <v>0</v>
      </c>
      <c r="I651" s="84" t="b">
        <v>0</v>
      </c>
      <c r="J651" s="84" t="b">
        <v>1</v>
      </c>
      <c r="K651" s="84" t="b">
        <v>0</v>
      </c>
      <c r="L651" s="84" t="b">
        <v>0</v>
      </c>
    </row>
    <row r="652" spans="1:12" ht="15">
      <c r="A652" s="84" t="s">
        <v>2800</v>
      </c>
      <c r="B652" s="84" t="s">
        <v>2849</v>
      </c>
      <c r="C652" s="84">
        <v>4</v>
      </c>
      <c r="D652" s="118">
        <v>0.008881822332866593</v>
      </c>
      <c r="E652" s="118">
        <v>0.6766936096248666</v>
      </c>
      <c r="F652" s="84" t="s">
        <v>2697</v>
      </c>
      <c r="G652" s="84" t="b">
        <v>0</v>
      </c>
      <c r="H652" s="84" t="b">
        <v>0</v>
      </c>
      <c r="I652" s="84" t="b">
        <v>0</v>
      </c>
      <c r="J652" s="84" t="b">
        <v>0</v>
      </c>
      <c r="K652" s="84" t="b">
        <v>0</v>
      </c>
      <c r="L652" s="84" t="b">
        <v>0</v>
      </c>
    </row>
    <row r="653" spans="1:12" ht="15">
      <c r="A653" s="84" t="s">
        <v>2849</v>
      </c>
      <c r="B653" s="84" t="s">
        <v>2833</v>
      </c>
      <c r="C653" s="84">
        <v>4</v>
      </c>
      <c r="D653" s="118">
        <v>0.008881822332866593</v>
      </c>
      <c r="E653" s="118">
        <v>0.7346855566025533</v>
      </c>
      <c r="F653" s="84" t="s">
        <v>2697</v>
      </c>
      <c r="G653" s="84" t="b">
        <v>0</v>
      </c>
      <c r="H653" s="84" t="b">
        <v>0</v>
      </c>
      <c r="I653" s="84" t="b">
        <v>0</v>
      </c>
      <c r="J653" s="84" t="b">
        <v>0</v>
      </c>
      <c r="K653" s="84" t="b">
        <v>0</v>
      </c>
      <c r="L653" s="84" t="b">
        <v>0</v>
      </c>
    </row>
    <row r="654" spans="1:12" ht="15">
      <c r="A654" s="84" t="s">
        <v>2833</v>
      </c>
      <c r="B654" s="84" t="s">
        <v>2834</v>
      </c>
      <c r="C654" s="84">
        <v>4</v>
      </c>
      <c r="D654" s="118">
        <v>0.008881822332866593</v>
      </c>
      <c r="E654" s="118">
        <v>1.2787536009528289</v>
      </c>
      <c r="F654" s="84" t="s">
        <v>2697</v>
      </c>
      <c r="G654" s="84" t="b">
        <v>0</v>
      </c>
      <c r="H654" s="84" t="b">
        <v>0</v>
      </c>
      <c r="I654" s="84" t="b">
        <v>0</v>
      </c>
      <c r="J654" s="84" t="b">
        <v>0</v>
      </c>
      <c r="K654" s="84" t="b">
        <v>0</v>
      </c>
      <c r="L654" s="84" t="b">
        <v>0</v>
      </c>
    </row>
    <row r="655" spans="1:12" ht="15">
      <c r="A655" s="84" t="s">
        <v>2834</v>
      </c>
      <c r="B655" s="84" t="s">
        <v>3369</v>
      </c>
      <c r="C655" s="84">
        <v>4</v>
      </c>
      <c r="D655" s="118">
        <v>0.008881822332866593</v>
      </c>
      <c r="E655" s="118">
        <v>1.8228216453031045</v>
      </c>
      <c r="F655" s="84" t="s">
        <v>2697</v>
      </c>
      <c r="G655" s="84" t="b">
        <v>0</v>
      </c>
      <c r="H655" s="84" t="b">
        <v>0</v>
      </c>
      <c r="I655" s="84" t="b">
        <v>0</v>
      </c>
      <c r="J655" s="84" t="b">
        <v>0</v>
      </c>
      <c r="K655" s="84" t="b">
        <v>0</v>
      </c>
      <c r="L655" s="84" t="b">
        <v>0</v>
      </c>
    </row>
    <row r="656" spans="1:12" ht="15">
      <c r="A656" s="84" t="s">
        <v>3369</v>
      </c>
      <c r="B656" s="84" t="s">
        <v>3370</v>
      </c>
      <c r="C656" s="84">
        <v>4</v>
      </c>
      <c r="D656" s="118">
        <v>0.008881822332866593</v>
      </c>
      <c r="E656" s="118">
        <v>1.8228216453031045</v>
      </c>
      <c r="F656" s="84" t="s">
        <v>2697</v>
      </c>
      <c r="G656" s="84" t="b">
        <v>0</v>
      </c>
      <c r="H656" s="84" t="b">
        <v>0</v>
      </c>
      <c r="I656" s="84" t="b">
        <v>0</v>
      </c>
      <c r="J656" s="84" t="b">
        <v>1</v>
      </c>
      <c r="K656" s="84" t="b">
        <v>0</v>
      </c>
      <c r="L656" s="84" t="b">
        <v>0</v>
      </c>
    </row>
    <row r="657" spans="1:12" ht="15">
      <c r="A657" s="84" t="s">
        <v>3370</v>
      </c>
      <c r="B657" s="84" t="s">
        <v>3371</v>
      </c>
      <c r="C657" s="84">
        <v>4</v>
      </c>
      <c r="D657" s="118">
        <v>0.008881822332866593</v>
      </c>
      <c r="E657" s="118">
        <v>1.8228216453031045</v>
      </c>
      <c r="F657" s="84" t="s">
        <v>2697</v>
      </c>
      <c r="G657" s="84" t="b">
        <v>1</v>
      </c>
      <c r="H657" s="84" t="b">
        <v>0</v>
      </c>
      <c r="I657" s="84" t="b">
        <v>0</v>
      </c>
      <c r="J657" s="84" t="b">
        <v>0</v>
      </c>
      <c r="K657" s="84" t="b">
        <v>0</v>
      </c>
      <c r="L657" s="84" t="b">
        <v>0</v>
      </c>
    </row>
    <row r="658" spans="1:12" ht="15">
      <c r="A658" s="84" t="s">
        <v>3371</v>
      </c>
      <c r="B658" s="84" t="s">
        <v>3372</v>
      </c>
      <c r="C658" s="84">
        <v>4</v>
      </c>
      <c r="D658" s="118">
        <v>0.008881822332866593</v>
      </c>
      <c r="E658" s="118">
        <v>1.8228216453031045</v>
      </c>
      <c r="F658" s="84" t="s">
        <v>2697</v>
      </c>
      <c r="G658" s="84" t="b">
        <v>0</v>
      </c>
      <c r="H658" s="84" t="b">
        <v>0</v>
      </c>
      <c r="I658" s="84" t="b">
        <v>0</v>
      </c>
      <c r="J658" s="84" t="b">
        <v>0</v>
      </c>
      <c r="K658" s="84" t="b">
        <v>0</v>
      </c>
      <c r="L658" s="84" t="b">
        <v>0</v>
      </c>
    </row>
    <row r="659" spans="1:12" ht="15">
      <c r="A659" s="84" t="s">
        <v>3372</v>
      </c>
      <c r="B659" s="84" t="s">
        <v>300</v>
      </c>
      <c r="C659" s="84">
        <v>4</v>
      </c>
      <c r="D659" s="118">
        <v>0.008881822332866593</v>
      </c>
      <c r="E659" s="118">
        <v>1.5797835966168101</v>
      </c>
      <c r="F659" s="84" t="s">
        <v>2697</v>
      </c>
      <c r="G659" s="84" t="b">
        <v>0</v>
      </c>
      <c r="H659" s="84" t="b">
        <v>0</v>
      </c>
      <c r="I659" s="84" t="b">
        <v>0</v>
      </c>
      <c r="J659" s="84" t="b">
        <v>0</v>
      </c>
      <c r="K659" s="84" t="b">
        <v>0</v>
      </c>
      <c r="L659" s="84" t="b">
        <v>0</v>
      </c>
    </row>
    <row r="660" spans="1:12" ht="15">
      <c r="A660" s="84" t="s">
        <v>277</v>
      </c>
      <c r="B660" s="84" t="s">
        <v>3367</v>
      </c>
      <c r="C660" s="84">
        <v>3</v>
      </c>
      <c r="D660" s="118">
        <v>0.007985805653624858</v>
      </c>
      <c r="E660" s="118">
        <v>1.3109382843242303</v>
      </c>
      <c r="F660" s="84" t="s">
        <v>2697</v>
      </c>
      <c r="G660" s="84" t="b">
        <v>0</v>
      </c>
      <c r="H660" s="84" t="b">
        <v>0</v>
      </c>
      <c r="I660" s="84" t="b">
        <v>0</v>
      </c>
      <c r="J660" s="84" t="b">
        <v>0</v>
      </c>
      <c r="K660" s="84" t="b">
        <v>0</v>
      </c>
      <c r="L660" s="84" t="b">
        <v>0</v>
      </c>
    </row>
    <row r="661" spans="1:12" ht="15">
      <c r="A661" s="84" t="s">
        <v>2853</v>
      </c>
      <c r="B661" s="84" t="s">
        <v>2848</v>
      </c>
      <c r="C661" s="84">
        <v>2</v>
      </c>
      <c r="D661" s="118">
        <v>0.006568331630489701</v>
      </c>
      <c r="E661" s="118">
        <v>0.4426104035914986</v>
      </c>
      <c r="F661" s="84" t="s">
        <v>2697</v>
      </c>
      <c r="G661" s="84" t="b">
        <v>0</v>
      </c>
      <c r="H661" s="84" t="b">
        <v>0</v>
      </c>
      <c r="I661" s="84" t="b">
        <v>0</v>
      </c>
      <c r="J661" s="84" t="b">
        <v>1</v>
      </c>
      <c r="K661" s="84" t="b">
        <v>0</v>
      </c>
      <c r="L661" s="84" t="b">
        <v>0</v>
      </c>
    </row>
    <row r="662" spans="1:12" ht="15">
      <c r="A662" s="84" t="s">
        <v>2800</v>
      </c>
      <c r="B662" s="84" t="s">
        <v>3412</v>
      </c>
      <c r="C662" s="84">
        <v>2</v>
      </c>
      <c r="D662" s="118">
        <v>0.006568331630489701</v>
      </c>
      <c r="E662" s="118">
        <v>1.2207616539751422</v>
      </c>
      <c r="F662" s="84" t="s">
        <v>2697</v>
      </c>
      <c r="G662" s="84" t="b">
        <v>0</v>
      </c>
      <c r="H662" s="84" t="b">
        <v>0</v>
      </c>
      <c r="I662" s="84" t="b">
        <v>0</v>
      </c>
      <c r="J662" s="84" t="b">
        <v>0</v>
      </c>
      <c r="K662" s="84" t="b">
        <v>0</v>
      </c>
      <c r="L662" s="84" t="b">
        <v>0</v>
      </c>
    </row>
    <row r="663" spans="1:12" ht="15">
      <c r="A663" s="84" t="s">
        <v>3412</v>
      </c>
      <c r="B663" s="84" t="s">
        <v>3288</v>
      </c>
      <c r="C663" s="84">
        <v>2</v>
      </c>
      <c r="D663" s="118">
        <v>0.006568331630489701</v>
      </c>
      <c r="E663" s="118">
        <v>1.6467303862474234</v>
      </c>
      <c r="F663" s="84" t="s">
        <v>2697</v>
      </c>
      <c r="G663" s="84" t="b">
        <v>0</v>
      </c>
      <c r="H663" s="84" t="b">
        <v>0</v>
      </c>
      <c r="I663" s="84" t="b">
        <v>0</v>
      </c>
      <c r="J663" s="84" t="b">
        <v>0</v>
      </c>
      <c r="K663" s="84" t="b">
        <v>0</v>
      </c>
      <c r="L663" s="84" t="b">
        <v>0</v>
      </c>
    </row>
    <row r="664" spans="1:12" ht="15">
      <c r="A664" s="84" t="s">
        <v>3288</v>
      </c>
      <c r="B664" s="84" t="s">
        <v>2801</v>
      </c>
      <c r="C664" s="84">
        <v>2</v>
      </c>
      <c r="D664" s="118">
        <v>0.006568331630489701</v>
      </c>
      <c r="E664" s="118">
        <v>0.8338170296045678</v>
      </c>
      <c r="F664" s="84" t="s">
        <v>2697</v>
      </c>
      <c r="G664" s="84" t="b">
        <v>0</v>
      </c>
      <c r="H664" s="84" t="b">
        <v>0</v>
      </c>
      <c r="I664" s="84" t="b">
        <v>0</v>
      </c>
      <c r="J664" s="84" t="b">
        <v>0</v>
      </c>
      <c r="K664" s="84" t="b">
        <v>0</v>
      </c>
      <c r="L664" s="84" t="b">
        <v>0</v>
      </c>
    </row>
    <row r="665" spans="1:12" ht="15">
      <c r="A665" s="84" t="s">
        <v>2852</v>
      </c>
      <c r="B665" s="84" t="s">
        <v>300</v>
      </c>
      <c r="C665" s="84">
        <v>2</v>
      </c>
      <c r="D665" s="118">
        <v>0.006568331630489701</v>
      </c>
      <c r="E665" s="118">
        <v>0.7668702399739546</v>
      </c>
      <c r="F665" s="84" t="s">
        <v>2697</v>
      </c>
      <c r="G665" s="84" t="b">
        <v>0</v>
      </c>
      <c r="H665" s="84" t="b">
        <v>0</v>
      </c>
      <c r="I665" s="84" t="b">
        <v>0</v>
      </c>
      <c r="J665" s="84" t="b">
        <v>0</v>
      </c>
      <c r="K665" s="84" t="b">
        <v>0</v>
      </c>
      <c r="L665" s="84" t="b">
        <v>0</v>
      </c>
    </row>
    <row r="666" spans="1:12" ht="15">
      <c r="A666" s="84" t="s">
        <v>300</v>
      </c>
      <c r="B666" s="84" t="s">
        <v>3473</v>
      </c>
      <c r="C666" s="84">
        <v>2</v>
      </c>
      <c r="D666" s="118">
        <v>0.006568331630489701</v>
      </c>
      <c r="E666" s="118">
        <v>1.9477603819114047</v>
      </c>
      <c r="F666" s="84" t="s">
        <v>2697</v>
      </c>
      <c r="G666" s="84" t="b">
        <v>0</v>
      </c>
      <c r="H666" s="84" t="b">
        <v>0</v>
      </c>
      <c r="I666" s="84" t="b">
        <v>0</v>
      </c>
      <c r="J666" s="84" t="b">
        <v>0</v>
      </c>
      <c r="K666" s="84" t="b">
        <v>0</v>
      </c>
      <c r="L666" s="84" t="b">
        <v>0</v>
      </c>
    </row>
    <row r="667" spans="1:12" ht="15">
      <c r="A667" s="84" t="s">
        <v>417</v>
      </c>
      <c r="B667" s="84" t="s">
        <v>416</v>
      </c>
      <c r="C667" s="84">
        <v>3</v>
      </c>
      <c r="D667" s="118">
        <v>0.01047464095751511</v>
      </c>
      <c r="E667" s="118">
        <v>1.5797835966168103</v>
      </c>
      <c r="F667" s="84" t="s">
        <v>2698</v>
      </c>
      <c r="G667" s="84" t="b">
        <v>0</v>
      </c>
      <c r="H667" s="84" t="b">
        <v>0</v>
      </c>
      <c r="I667" s="84" t="b">
        <v>0</v>
      </c>
      <c r="J667" s="84" t="b">
        <v>0</v>
      </c>
      <c r="K667" s="84" t="b">
        <v>0</v>
      </c>
      <c r="L667" s="84" t="b">
        <v>0</v>
      </c>
    </row>
    <row r="668" spans="1:12" ht="15">
      <c r="A668" s="84" t="s">
        <v>416</v>
      </c>
      <c r="B668" s="84" t="s">
        <v>294</v>
      </c>
      <c r="C668" s="84">
        <v>3</v>
      </c>
      <c r="D668" s="118">
        <v>0.01047464095751511</v>
      </c>
      <c r="E668" s="118">
        <v>1.5797835966168103</v>
      </c>
      <c r="F668" s="84" t="s">
        <v>2698</v>
      </c>
      <c r="G668" s="84" t="b">
        <v>0</v>
      </c>
      <c r="H668" s="84" t="b">
        <v>0</v>
      </c>
      <c r="I668" s="84" t="b">
        <v>0</v>
      </c>
      <c r="J668" s="84" t="b">
        <v>0</v>
      </c>
      <c r="K668" s="84" t="b">
        <v>0</v>
      </c>
      <c r="L668" s="84" t="b">
        <v>0</v>
      </c>
    </row>
    <row r="669" spans="1:12" ht="15">
      <c r="A669" s="84" t="s">
        <v>294</v>
      </c>
      <c r="B669" s="84" t="s">
        <v>415</v>
      </c>
      <c r="C669" s="84">
        <v>3</v>
      </c>
      <c r="D669" s="118">
        <v>0.01047464095751511</v>
      </c>
      <c r="E669" s="118">
        <v>1.5797835966168103</v>
      </c>
      <c r="F669" s="84" t="s">
        <v>2698</v>
      </c>
      <c r="G669" s="84" t="b">
        <v>0</v>
      </c>
      <c r="H669" s="84" t="b">
        <v>0</v>
      </c>
      <c r="I669" s="84" t="b">
        <v>0</v>
      </c>
      <c r="J669" s="84" t="b">
        <v>0</v>
      </c>
      <c r="K669" s="84" t="b">
        <v>0</v>
      </c>
      <c r="L669" s="84" t="b">
        <v>0</v>
      </c>
    </row>
    <row r="670" spans="1:12" ht="15">
      <c r="A670" s="84" t="s">
        <v>415</v>
      </c>
      <c r="B670" s="84" t="s">
        <v>414</v>
      </c>
      <c r="C670" s="84">
        <v>3</v>
      </c>
      <c r="D670" s="118">
        <v>0.01047464095751511</v>
      </c>
      <c r="E670" s="118">
        <v>1.5797835966168103</v>
      </c>
      <c r="F670" s="84" t="s">
        <v>2698</v>
      </c>
      <c r="G670" s="84" t="b">
        <v>0</v>
      </c>
      <c r="H670" s="84" t="b">
        <v>0</v>
      </c>
      <c r="I670" s="84" t="b">
        <v>0</v>
      </c>
      <c r="J670" s="84" t="b">
        <v>0</v>
      </c>
      <c r="K670" s="84" t="b">
        <v>0</v>
      </c>
      <c r="L670" s="84" t="b">
        <v>0</v>
      </c>
    </row>
    <row r="671" spans="1:12" ht="15">
      <c r="A671" s="84" t="s">
        <v>414</v>
      </c>
      <c r="B671" s="84" t="s">
        <v>413</v>
      </c>
      <c r="C671" s="84">
        <v>3</v>
      </c>
      <c r="D671" s="118">
        <v>0.01047464095751511</v>
      </c>
      <c r="E671" s="118">
        <v>1.5797835966168103</v>
      </c>
      <c r="F671" s="84" t="s">
        <v>2698</v>
      </c>
      <c r="G671" s="84" t="b">
        <v>0</v>
      </c>
      <c r="H671" s="84" t="b">
        <v>0</v>
      </c>
      <c r="I671" s="84" t="b">
        <v>0</v>
      </c>
      <c r="J671" s="84" t="b">
        <v>0</v>
      </c>
      <c r="K671" s="84" t="b">
        <v>0</v>
      </c>
      <c r="L671" s="84" t="b">
        <v>0</v>
      </c>
    </row>
    <row r="672" spans="1:12" ht="15">
      <c r="A672" s="84" t="s">
        <v>3359</v>
      </c>
      <c r="B672" s="84" t="s">
        <v>2855</v>
      </c>
      <c r="C672" s="84">
        <v>3</v>
      </c>
      <c r="D672" s="118">
        <v>0.01047464095751511</v>
      </c>
      <c r="E672" s="118">
        <v>1.3579348470004537</v>
      </c>
      <c r="F672" s="84" t="s">
        <v>2698</v>
      </c>
      <c r="G672" s="84" t="b">
        <v>1</v>
      </c>
      <c r="H672" s="84" t="b">
        <v>0</v>
      </c>
      <c r="I672" s="84" t="b">
        <v>0</v>
      </c>
      <c r="J672" s="84" t="b">
        <v>0</v>
      </c>
      <c r="K672" s="84" t="b">
        <v>0</v>
      </c>
      <c r="L672" s="84" t="b">
        <v>0</v>
      </c>
    </row>
    <row r="673" spans="1:12" ht="15">
      <c r="A673" s="84" t="s">
        <v>2855</v>
      </c>
      <c r="B673" s="84" t="s">
        <v>3360</v>
      </c>
      <c r="C673" s="84">
        <v>3</v>
      </c>
      <c r="D673" s="118">
        <v>0.01047464095751511</v>
      </c>
      <c r="E673" s="118">
        <v>1.3579348470004537</v>
      </c>
      <c r="F673" s="84" t="s">
        <v>2698</v>
      </c>
      <c r="G673" s="84" t="b">
        <v>0</v>
      </c>
      <c r="H673" s="84" t="b">
        <v>0</v>
      </c>
      <c r="I673" s="84" t="b">
        <v>0</v>
      </c>
      <c r="J673" s="84" t="b">
        <v>0</v>
      </c>
      <c r="K673" s="84" t="b">
        <v>0</v>
      </c>
      <c r="L673" s="84" t="b">
        <v>0</v>
      </c>
    </row>
    <row r="674" spans="1:12" ht="15">
      <c r="A674" s="84" t="s">
        <v>3360</v>
      </c>
      <c r="B674" s="84" t="s">
        <v>3361</v>
      </c>
      <c r="C674" s="84">
        <v>3</v>
      </c>
      <c r="D674" s="118">
        <v>0.01047464095751511</v>
      </c>
      <c r="E674" s="118">
        <v>1.5797835966168103</v>
      </c>
      <c r="F674" s="84" t="s">
        <v>2698</v>
      </c>
      <c r="G674" s="84" t="b">
        <v>0</v>
      </c>
      <c r="H674" s="84" t="b">
        <v>0</v>
      </c>
      <c r="I674" s="84" t="b">
        <v>0</v>
      </c>
      <c r="J674" s="84" t="b">
        <v>0</v>
      </c>
      <c r="K674" s="84" t="b">
        <v>0</v>
      </c>
      <c r="L674" s="84" t="b">
        <v>0</v>
      </c>
    </row>
    <row r="675" spans="1:12" ht="15">
      <c r="A675" s="84" t="s">
        <v>3361</v>
      </c>
      <c r="B675" s="84" t="s">
        <v>3288</v>
      </c>
      <c r="C675" s="84">
        <v>3</v>
      </c>
      <c r="D675" s="118">
        <v>0.01047464095751511</v>
      </c>
      <c r="E675" s="118">
        <v>1.5797835966168103</v>
      </c>
      <c r="F675" s="84" t="s">
        <v>2698</v>
      </c>
      <c r="G675" s="84" t="b">
        <v>0</v>
      </c>
      <c r="H675" s="84" t="b">
        <v>0</v>
      </c>
      <c r="I675" s="84" t="b">
        <v>0</v>
      </c>
      <c r="J675" s="84" t="b">
        <v>0</v>
      </c>
      <c r="K675" s="84" t="b">
        <v>0</v>
      </c>
      <c r="L675" s="84" t="b">
        <v>0</v>
      </c>
    </row>
    <row r="676" spans="1:12" ht="15">
      <c r="A676" s="84" t="s">
        <v>3288</v>
      </c>
      <c r="B676" s="84" t="s">
        <v>306</v>
      </c>
      <c r="C676" s="84">
        <v>3</v>
      </c>
      <c r="D676" s="118">
        <v>0.01047464095751511</v>
      </c>
      <c r="E676" s="118">
        <v>1.3579348470004537</v>
      </c>
      <c r="F676" s="84" t="s">
        <v>2698</v>
      </c>
      <c r="G676" s="84" t="b">
        <v>0</v>
      </c>
      <c r="H676" s="84" t="b">
        <v>0</v>
      </c>
      <c r="I676" s="84" t="b">
        <v>0</v>
      </c>
      <c r="J676" s="84" t="b">
        <v>0</v>
      </c>
      <c r="K676" s="84" t="b">
        <v>0</v>
      </c>
      <c r="L676" s="84" t="b">
        <v>0</v>
      </c>
    </row>
    <row r="677" spans="1:12" ht="15">
      <c r="A677" s="84" t="s">
        <v>306</v>
      </c>
      <c r="B677" s="84" t="s">
        <v>2857</v>
      </c>
      <c r="C677" s="84">
        <v>3</v>
      </c>
      <c r="D677" s="118">
        <v>0.01047464095751511</v>
      </c>
      <c r="E677" s="118">
        <v>1.153814864344529</v>
      </c>
      <c r="F677" s="84" t="s">
        <v>2698</v>
      </c>
      <c r="G677" s="84" t="b">
        <v>0</v>
      </c>
      <c r="H677" s="84" t="b">
        <v>0</v>
      </c>
      <c r="I677" s="84" t="b">
        <v>0</v>
      </c>
      <c r="J677" s="84" t="b">
        <v>0</v>
      </c>
      <c r="K677" s="84" t="b">
        <v>0</v>
      </c>
      <c r="L677" s="84" t="b">
        <v>0</v>
      </c>
    </row>
    <row r="678" spans="1:12" ht="15">
      <c r="A678" s="84" t="s">
        <v>2857</v>
      </c>
      <c r="B678" s="84" t="s">
        <v>300</v>
      </c>
      <c r="C678" s="84">
        <v>3</v>
      </c>
      <c r="D678" s="118">
        <v>0.01047464095751511</v>
      </c>
      <c r="E678" s="118">
        <v>1.028876127736229</v>
      </c>
      <c r="F678" s="84" t="s">
        <v>2698</v>
      </c>
      <c r="G678" s="84" t="b">
        <v>0</v>
      </c>
      <c r="H678" s="84" t="b">
        <v>0</v>
      </c>
      <c r="I678" s="84" t="b">
        <v>0</v>
      </c>
      <c r="J678" s="84" t="b">
        <v>0</v>
      </c>
      <c r="K678" s="84" t="b">
        <v>0</v>
      </c>
      <c r="L678" s="84" t="b">
        <v>0</v>
      </c>
    </row>
    <row r="679" spans="1:12" ht="15">
      <c r="A679" s="84" t="s">
        <v>300</v>
      </c>
      <c r="B679" s="84" t="s">
        <v>3333</v>
      </c>
      <c r="C679" s="84">
        <v>3</v>
      </c>
      <c r="D679" s="118">
        <v>0.01047464095751511</v>
      </c>
      <c r="E679" s="118">
        <v>1.153814864344529</v>
      </c>
      <c r="F679" s="84" t="s">
        <v>2698</v>
      </c>
      <c r="G679" s="84" t="b">
        <v>0</v>
      </c>
      <c r="H679" s="84" t="b">
        <v>0</v>
      </c>
      <c r="I679" s="84" t="b">
        <v>0</v>
      </c>
      <c r="J679" s="84" t="b">
        <v>0</v>
      </c>
      <c r="K679" s="84" t="b">
        <v>0</v>
      </c>
      <c r="L679" s="84" t="b">
        <v>0</v>
      </c>
    </row>
    <row r="680" spans="1:12" ht="15">
      <c r="A680" s="84" t="s">
        <v>3333</v>
      </c>
      <c r="B680" s="84" t="s">
        <v>3284</v>
      </c>
      <c r="C680" s="84">
        <v>3</v>
      </c>
      <c r="D680" s="118">
        <v>0.01047464095751511</v>
      </c>
      <c r="E680" s="118">
        <v>1.5797835966168103</v>
      </c>
      <c r="F680" s="84" t="s">
        <v>2698</v>
      </c>
      <c r="G680" s="84" t="b">
        <v>0</v>
      </c>
      <c r="H680" s="84" t="b">
        <v>0</v>
      </c>
      <c r="I680" s="84" t="b">
        <v>0</v>
      </c>
      <c r="J680" s="84" t="b">
        <v>0</v>
      </c>
      <c r="K680" s="84" t="b">
        <v>0</v>
      </c>
      <c r="L680" s="84" t="b">
        <v>0</v>
      </c>
    </row>
    <row r="681" spans="1:12" ht="15">
      <c r="A681" s="84" t="s">
        <v>3284</v>
      </c>
      <c r="B681" s="84" t="s">
        <v>3362</v>
      </c>
      <c r="C681" s="84">
        <v>3</v>
      </c>
      <c r="D681" s="118">
        <v>0.01047464095751511</v>
      </c>
      <c r="E681" s="118">
        <v>1.5797835966168103</v>
      </c>
      <c r="F681" s="84" t="s">
        <v>2698</v>
      </c>
      <c r="G681" s="84" t="b">
        <v>0</v>
      </c>
      <c r="H681" s="84" t="b">
        <v>0</v>
      </c>
      <c r="I681" s="84" t="b">
        <v>0</v>
      </c>
      <c r="J681" s="84" t="b">
        <v>0</v>
      </c>
      <c r="K681" s="84" t="b">
        <v>0</v>
      </c>
      <c r="L681" s="84" t="b">
        <v>0</v>
      </c>
    </row>
    <row r="682" spans="1:12" ht="15">
      <c r="A682" s="84" t="s">
        <v>3362</v>
      </c>
      <c r="B682" s="84" t="s">
        <v>2834</v>
      </c>
      <c r="C682" s="84">
        <v>3</v>
      </c>
      <c r="D682" s="118">
        <v>0.01047464095751511</v>
      </c>
      <c r="E682" s="118">
        <v>1.4548448600085102</v>
      </c>
      <c r="F682" s="84" t="s">
        <v>2698</v>
      </c>
      <c r="G682" s="84" t="b">
        <v>0</v>
      </c>
      <c r="H682" s="84" t="b">
        <v>0</v>
      </c>
      <c r="I682" s="84" t="b">
        <v>0</v>
      </c>
      <c r="J682" s="84" t="b">
        <v>0</v>
      </c>
      <c r="K682" s="84" t="b">
        <v>0</v>
      </c>
      <c r="L682" s="84" t="b">
        <v>0</v>
      </c>
    </row>
    <row r="683" spans="1:12" ht="15">
      <c r="A683" s="84" t="s">
        <v>2834</v>
      </c>
      <c r="B683" s="84" t="s">
        <v>3341</v>
      </c>
      <c r="C683" s="84">
        <v>3</v>
      </c>
      <c r="D683" s="118">
        <v>0.01047464095751511</v>
      </c>
      <c r="E683" s="118">
        <v>1.4548448600085102</v>
      </c>
      <c r="F683" s="84" t="s">
        <v>2698</v>
      </c>
      <c r="G683" s="84" t="b">
        <v>0</v>
      </c>
      <c r="H683" s="84" t="b">
        <v>0</v>
      </c>
      <c r="I683" s="84" t="b">
        <v>0</v>
      </c>
      <c r="J683" s="84" t="b">
        <v>1</v>
      </c>
      <c r="K683" s="84" t="b">
        <v>0</v>
      </c>
      <c r="L683" s="84" t="b">
        <v>0</v>
      </c>
    </row>
    <row r="684" spans="1:12" ht="15">
      <c r="A684" s="84" t="s">
        <v>3341</v>
      </c>
      <c r="B684" s="84" t="s">
        <v>2856</v>
      </c>
      <c r="C684" s="84">
        <v>3</v>
      </c>
      <c r="D684" s="118">
        <v>0.01047464095751511</v>
      </c>
      <c r="E684" s="118">
        <v>1.3579348470004537</v>
      </c>
      <c r="F684" s="84" t="s">
        <v>2698</v>
      </c>
      <c r="G684" s="84" t="b">
        <v>1</v>
      </c>
      <c r="H684" s="84" t="b">
        <v>0</v>
      </c>
      <c r="I684" s="84" t="b">
        <v>0</v>
      </c>
      <c r="J684" s="84" t="b">
        <v>0</v>
      </c>
      <c r="K684" s="84" t="b">
        <v>0</v>
      </c>
      <c r="L684" s="84" t="b">
        <v>0</v>
      </c>
    </row>
    <row r="685" spans="1:12" ht="15">
      <c r="A685" s="84" t="s">
        <v>306</v>
      </c>
      <c r="B685" s="84" t="s">
        <v>300</v>
      </c>
      <c r="C685" s="84">
        <v>2</v>
      </c>
      <c r="D685" s="118">
        <v>0.00986983592340922</v>
      </c>
      <c r="E685" s="118">
        <v>0.6766936096248667</v>
      </c>
      <c r="F685" s="84" t="s">
        <v>2698</v>
      </c>
      <c r="G685" s="84" t="b">
        <v>0</v>
      </c>
      <c r="H685" s="84" t="b">
        <v>0</v>
      </c>
      <c r="I685" s="84" t="b">
        <v>0</v>
      </c>
      <c r="J685" s="84" t="b">
        <v>0</v>
      </c>
      <c r="K685" s="84" t="b">
        <v>0</v>
      </c>
      <c r="L685" s="84" t="b">
        <v>0</v>
      </c>
    </row>
    <row r="686" spans="1:12" ht="15">
      <c r="A686" s="84" t="s">
        <v>300</v>
      </c>
      <c r="B686" s="84" t="s">
        <v>417</v>
      </c>
      <c r="C686" s="84">
        <v>2</v>
      </c>
      <c r="D686" s="118">
        <v>0.00986983592340922</v>
      </c>
      <c r="E686" s="118">
        <v>0.9777236052888478</v>
      </c>
      <c r="F686" s="84" t="s">
        <v>2698</v>
      </c>
      <c r="G686" s="84" t="b">
        <v>0</v>
      </c>
      <c r="H686" s="84" t="b">
        <v>0</v>
      </c>
      <c r="I686" s="84" t="b">
        <v>0</v>
      </c>
      <c r="J686" s="84" t="b">
        <v>0</v>
      </c>
      <c r="K686" s="84" t="b">
        <v>0</v>
      </c>
      <c r="L686" s="84" t="b">
        <v>0</v>
      </c>
    </row>
    <row r="687" spans="1:12" ht="15">
      <c r="A687" s="84" t="s">
        <v>293</v>
      </c>
      <c r="B687" s="84" t="s">
        <v>3359</v>
      </c>
      <c r="C687" s="84">
        <v>2</v>
      </c>
      <c r="D687" s="118">
        <v>0.00986983592340922</v>
      </c>
      <c r="E687" s="118">
        <v>1.5797835966168103</v>
      </c>
      <c r="F687" s="84" t="s">
        <v>2698</v>
      </c>
      <c r="G687" s="84" t="b">
        <v>0</v>
      </c>
      <c r="H687" s="84" t="b">
        <v>0</v>
      </c>
      <c r="I687" s="84" t="b">
        <v>0</v>
      </c>
      <c r="J687" s="84" t="b">
        <v>1</v>
      </c>
      <c r="K687" s="84" t="b">
        <v>0</v>
      </c>
      <c r="L687" s="84" t="b">
        <v>0</v>
      </c>
    </row>
    <row r="688" spans="1:12" ht="15">
      <c r="A688" s="84" t="s">
        <v>2856</v>
      </c>
      <c r="B688" s="84" t="s">
        <v>3399</v>
      </c>
      <c r="C688" s="84">
        <v>2</v>
      </c>
      <c r="D688" s="118">
        <v>0.00986983592340922</v>
      </c>
      <c r="E688" s="118">
        <v>1.3579348470004537</v>
      </c>
      <c r="F688" s="84" t="s">
        <v>2698</v>
      </c>
      <c r="G688" s="84" t="b">
        <v>0</v>
      </c>
      <c r="H688" s="84" t="b">
        <v>0</v>
      </c>
      <c r="I688" s="84" t="b">
        <v>0</v>
      </c>
      <c r="J688" s="84" t="b">
        <v>0</v>
      </c>
      <c r="K688" s="84" t="b">
        <v>0</v>
      </c>
      <c r="L688" s="84" t="b">
        <v>0</v>
      </c>
    </row>
    <row r="689" spans="1:12" ht="15">
      <c r="A689" s="84" t="s">
        <v>3525</v>
      </c>
      <c r="B689" s="84" t="s">
        <v>2855</v>
      </c>
      <c r="C689" s="84">
        <v>2</v>
      </c>
      <c r="D689" s="118">
        <v>0.00986983592340922</v>
      </c>
      <c r="E689" s="118">
        <v>1.3579348470004537</v>
      </c>
      <c r="F689" s="84" t="s">
        <v>2698</v>
      </c>
      <c r="G689" s="84" t="b">
        <v>1</v>
      </c>
      <c r="H689" s="84" t="b">
        <v>0</v>
      </c>
      <c r="I689" s="84" t="b">
        <v>0</v>
      </c>
      <c r="J689" s="84" t="b">
        <v>0</v>
      </c>
      <c r="K689" s="84" t="b">
        <v>0</v>
      </c>
      <c r="L689" s="84" t="b">
        <v>0</v>
      </c>
    </row>
    <row r="690" spans="1:12" ht="15">
      <c r="A690" s="84" t="s">
        <v>2855</v>
      </c>
      <c r="B690" s="84" t="s">
        <v>3438</v>
      </c>
      <c r="C690" s="84">
        <v>2</v>
      </c>
      <c r="D690" s="118">
        <v>0.00986983592340922</v>
      </c>
      <c r="E690" s="118">
        <v>1.1818435879447726</v>
      </c>
      <c r="F690" s="84" t="s">
        <v>2698</v>
      </c>
      <c r="G690" s="84" t="b">
        <v>0</v>
      </c>
      <c r="H690" s="84" t="b">
        <v>0</v>
      </c>
      <c r="I690" s="84" t="b">
        <v>0</v>
      </c>
      <c r="J690" s="84" t="b">
        <v>0</v>
      </c>
      <c r="K690" s="84" t="b">
        <v>0</v>
      </c>
      <c r="L690" s="84" t="b">
        <v>0</v>
      </c>
    </row>
    <row r="691" spans="1:12" ht="15">
      <c r="A691" s="84" t="s">
        <v>3438</v>
      </c>
      <c r="B691" s="84" t="s">
        <v>3387</v>
      </c>
      <c r="C691" s="84">
        <v>2</v>
      </c>
      <c r="D691" s="118">
        <v>0.00986983592340922</v>
      </c>
      <c r="E691" s="118">
        <v>1.5797835966168103</v>
      </c>
      <c r="F691" s="84" t="s">
        <v>2698</v>
      </c>
      <c r="G691" s="84" t="b">
        <v>0</v>
      </c>
      <c r="H691" s="84" t="b">
        <v>0</v>
      </c>
      <c r="I691" s="84" t="b">
        <v>0</v>
      </c>
      <c r="J691" s="84" t="b">
        <v>0</v>
      </c>
      <c r="K691" s="84" t="b">
        <v>0</v>
      </c>
      <c r="L691" s="84" t="b">
        <v>0</v>
      </c>
    </row>
    <row r="692" spans="1:12" ht="15">
      <c r="A692" s="84" t="s">
        <v>3387</v>
      </c>
      <c r="B692" s="84" t="s">
        <v>3424</v>
      </c>
      <c r="C692" s="84">
        <v>2</v>
      </c>
      <c r="D692" s="118">
        <v>0.00986983592340922</v>
      </c>
      <c r="E692" s="118">
        <v>1.7558748556724915</v>
      </c>
      <c r="F692" s="84" t="s">
        <v>2698</v>
      </c>
      <c r="G692" s="84" t="b">
        <v>0</v>
      </c>
      <c r="H692" s="84" t="b">
        <v>0</v>
      </c>
      <c r="I692" s="84" t="b">
        <v>0</v>
      </c>
      <c r="J692" s="84" t="b">
        <v>0</v>
      </c>
      <c r="K692" s="84" t="b">
        <v>0</v>
      </c>
      <c r="L692" s="84" t="b">
        <v>0</v>
      </c>
    </row>
    <row r="693" spans="1:12" ht="15">
      <c r="A693" s="84" t="s">
        <v>3424</v>
      </c>
      <c r="B693" s="84" t="s">
        <v>3390</v>
      </c>
      <c r="C693" s="84">
        <v>2</v>
      </c>
      <c r="D693" s="118">
        <v>0.00986983592340922</v>
      </c>
      <c r="E693" s="118">
        <v>1.7558748556724915</v>
      </c>
      <c r="F693" s="84" t="s">
        <v>2698</v>
      </c>
      <c r="G693" s="84" t="b">
        <v>0</v>
      </c>
      <c r="H693" s="84" t="b">
        <v>0</v>
      </c>
      <c r="I693" s="84" t="b">
        <v>0</v>
      </c>
      <c r="J693" s="84" t="b">
        <v>0</v>
      </c>
      <c r="K693" s="84" t="b">
        <v>0</v>
      </c>
      <c r="L693" s="84" t="b">
        <v>0</v>
      </c>
    </row>
    <row r="694" spans="1:12" ht="15">
      <c r="A694" s="84" t="s">
        <v>3390</v>
      </c>
      <c r="B694" s="84" t="s">
        <v>2838</v>
      </c>
      <c r="C694" s="84">
        <v>2</v>
      </c>
      <c r="D694" s="118">
        <v>0.00986983592340922</v>
      </c>
      <c r="E694" s="118">
        <v>1.7558748556724915</v>
      </c>
      <c r="F694" s="84" t="s">
        <v>2698</v>
      </c>
      <c r="G694" s="84" t="b">
        <v>0</v>
      </c>
      <c r="H694" s="84" t="b">
        <v>0</v>
      </c>
      <c r="I694" s="84" t="b">
        <v>0</v>
      </c>
      <c r="J694" s="84" t="b">
        <v>0</v>
      </c>
      <c r="K694" s="84" t="b">
        <v>0</v>
      </c>
      <c r="L694" s="84" t="b">
        <v>0</v>
      </c>
    </row>
    <row r="695" spans="1:12" ht="15">
      <c r="A695" s="84" t="s">
        <v>2838</v>
      </c>
      <c r="B695" s="84" t="s">
        <v>300</v>
      </c>
      <c r="C695" s="84">
        <v>2</v>
      </c>
      <c r="D695" s="118">
        <v>0.00986983592340922</v>
      </c>
      <c r="E695" s="118">
        <v>1.153814864344529</v>
      </c>
      <c r="F695" s="84" t="s">
        <v>2698</v>
      </c>
      <c r="G695" s="84" t="b">
        <v>0</v>
      </c>
      <c r="H695" s="84" t="b">
        <v>0</v>
      </c>
      <c r="I695" s="84" t="b">
        <v>0</v>
      </c>
      <c r="J695" s="84" t="b">
        <v>0</v>
      </c>
      <c r="K695" s="84" t="b">
        <v>0</v>
      </c>
      <c r="L695" s="84" t="b">
        <v>0</v>
      </c>
    </row>
    <row r="696" spans="1:12" ht="15">
      <c r="A696" s="84" t="s">
        <v>300</v>
      </c>
      <c r="B696" s="84" t="s">
        <v>3303</v>
      </c>
      <c r="C696" s="84">
        <v>2</v>
      </c>
      <c r="D696" s="118">
        <v>0.00986983592340922</v>
      </c>
      <c r="E696" s="118">
        <v>1.153814864344529</v>
      </c>
      <c r="F696" s="84" t="s">
        <v>2698</v>
      </c>
      <c r="G696" s="84" t="b">
        <v>0</v>
      </c>
      <c r="H696" s="84" t="b">
        <v>0</v>
      </c>
      <c r="I696" s="84" t="b">
        <v>0</v>
      </c>
      <c r="J696" s="84" t="b">
        <v>0</v>
      </c>
      <c r="K696" s="84" t="b">
        <v>0</v>
      </c>
      <c r="L696" s="84" t="b">
        <v>0</v>
      </c>
    </row>
    <row r="697" spans="1:12" ht="15">
      <c r="A697" s="84" t="s">
        <v>2863</v>
      </c>
      <c r="B697" s="84" t="s">
        <v>2864</v>
      </c>
      <c r="C697" s="84">
        <v>2</v>
      </c>
      <c r="D697" s="118">
        <v>0.00923765178003245</v>
      </c>
      <c r="E697" s="118">
        <v>1.9111576087399766</v>
      </c>
      <c r="F697" s="84" t="s">
        <v>2699</v>
      </c>
      <c r="G697" s="84" t="b">
        <v>0</v>
      </c>
      <c r="H697" s="84" t="b">
        <v>0</v>
      </c>
      <c r="I697" s="84" t="b">
        <v>0</v>
      </c>
      <c r="J697" s="84" t="b">
        <v>0</v>
      </c>
      <c r="K697" s="84" t="b">
        <v>0</v>
      </c>
      <c r="L697" s="84" t="b">
        <v>0</v>
      </c>
    </row>
    <row r="698" spans="1:12" ht="15">
      <c r="A698" s="84" t="s">
        <v>2864</v>
      </c>
      <c r="B698" s="84" t="s">
        <v>2865</v>
      </c>
      <c r="C698" s="84">
        <v>2</v>
      </c>
      <c r="D698" s="118">
        <v>0.00923765178003245</v>
      </c>
      <c r="E698" s="118">
        <v>1.9111576087399766</v>
      </c>
      <c r="F698" s="84" t="s">
        <v>2699</v>
      </c>
      <c r="G698" s="84" t="b">
        <v>0</v>
      </c>
      <c r="H698" s="84" t="b">
        <v>0</v>
      </c>
      <c r="I698" s="84" t="b">
        <v>0</v>
      </c>
      <c r="J698" s="84" t="b">
        <v>0</v>
      </c>
      <c r="K698" s="84" t="b">
        <v>0</v>
      </c>
      <c r="L698" s="84" t="b">
        <v>0</v>
      </c>
    </row>
    <row r="699" spans="1:12" ht="15">
      <c r="A699" s="84" t="s">
        <v>2865</v>
      </c>
      <c r="B699" s="84" t="s">
        <v>2866</v>
      </c>
      <c r="C699" s="84">
        <v>2</v>
      </c>
      <c r="D699" s="118">
        <v>0.00923765178003245</v>
      </c>
      <c r="E699" s="118">
        <v>1.9111576087399766</v>
      </c>
      <c r="F699" s="84" t="s">
        <v>2699</v>
      </c>
      <c r="G699" s="84" t="b">
        <v>0</v>
      </c>
      <c r="H699" s="84" t="b">
        <v>0</v>
      </c>
      <c r="I699" s="84" t="b">
        <v>0</v>
      </c>
      <c r="J699" s="84" t="b">
        <v>0</v>
      </c>
      <c r="K699" s="84" t="b">
        <v>0</v>
      </c>
      <c r="L699" s="84" t="b">
        <v>0</v>
      </c>
    </row>
    <row r="700" spans="1:12" ht="15">
      <c r="A700" s="84" t="s">
        <v>2866</v>
      </c>
      <c r="B700" s="84" t="s">
        <v>2867</v>
      </c>
      <c r="C700" s="84">
        <v>2</v>
      </c>
      <c r="D700" s="118">
        <v>0.00923765178003245</v>
      </c>
      <c r="E700" s="118">
        <v>1.9111576087399766</v>
      </c>
      <c r="F700" s="84" t="s">
        <v>2699</v>
      </c>
      <c r="G700" s="84" t="b">
        <v>0</v>
      </c>
      <c r="H700" s="84" t="b">
        <v>0</v>
      </c>
      <c r="I700" s="84" t="b">
        <v>0</v>
      </c>
      <c r="J700" s="84" t="b">
        <v>0</v>
      </c>
      <c r="K700" s="84" t="b">
        <v>0</v>
      </c>
      <c r="L700" s="84" t="b">
        <v>0</v>
      </c>
    </row>
    <row r="701" spans="1:12" ht="15">
      <c r="A701" s="84" t="s">
        <v>3514</v>
      </c>
      <c r="B701" s="84" t="s">
        <v>3515</v>
      </c>
      <c r="C701" s="84">
        <v>2</v>
      </c>
      <c r="D701" s="118">
        <v>0.00923765178003245</v>
      </c>
      <c r="E701" s="118">
        <v>1.9111576087399766</v>
      </c>
      <c r="F701" s="84" t="s">
        <v>2699</v>
      </c>
      <c r="G701" s="84" t="b">
        <v>0</v>
      </c>
      <c r="H701" s="84" t="b">
        <v>0</v>
      </c>
      <c r="I701" s="84" t="b">
        <v>0</v>
      </c>
      <c r="J701" s="84" t="b">
        <v>0</v>
      </c>
      <c r="K701" s="84" t="b">
        <v>0</v>
      </c>
      <c r="L701" s="84" t="b">
        <v>0</v>
      </c>
    </row>
    <row r="702" spans="1:12" ht="15">
      <c r="A702" s="84" t="s">
        <v>2862</v>
      </c>
      <c r="B702" s="84" t="s">
        <v>3513</v>
      </c>
      <c r="C702" s="84">
        <v>2</v>
      </c>
      <c r="D702" s="118">
        <v>0.012658447185304964</v>
      </c>
      <c r="E702" s="118">
        <v>1.7350663496842953</v>
      </c>
      <c r="F702" s="84" t="s">
        <v>2699</v>
      </c>
      <c r="G702" s="84" t="b">
        <v>0</v>
      </c>
      <c r="H702" s="84" t="b">
        <v>0</v>
      </c>
      <c r="I702" s="84" t="b">
        <v>0</v>
      </c>
      <c r="J702" s="84" t="b">
        <v>0</v>
      </c>
      <c r="K702" s="84" t="b">
        <v>0</v>
      </c>
      <c r="L702" s="84" t="b">
        <v>0</v>
      </c>
    </row>
    <row r="703" spans="1:12" ht="15">
      <c r="A703" s="84" t="s">
        <v>2833</v>
      </c>
      <c r="B703" s="84" t="s">
        <v>2834</v>
      </c>
      <c r="C703" s="84">
        <v>2</v>
      </c>
      <c r="D703" s="118">
        <v>0.012658447185304964</v>
      </c>
      <c r="E703" s="118">
        <v>1.6101276130759954</v>
      </c>
      <c r="F703" s="84" t="s">
        <v>2699</v>
      </c>
      <c r="G703" s="84" t="b">
        <v>0</v>
      </c>
      <c r="H703" s="84" t="b">
        <v>0</v>
      </c>
      <c r="I703" s="84" t="b">
        <v>0</v>
      </c>
      <c r="J703" s="84" t="b">
        <v>0</v>
      </c>
      <c r="K703" s="84" t="b">
        <v>0</v>
      </c>
      <c r="L703" s="84" t="b">
        <v>0</v>
      </c>
    </row>
    <row r="704" spans="1:12" ht="15">
      <c r="A704" s="84" t="s">
        <v>2833</v>
      </c>
      <c r="B704" s="84" t="s">
        <v>3285</v>
      </c>
      <c r="C704" s="84">
        <v>2</v>
      </c>
      <c r="D704" s="118">
        <v>0.00923765178003245</v>
      </c>
      <c r="E704" s="118">
        <v>1.6101276130759954</v>
      </c>
      <c r="F704" s="84" t="s">
        <v>2699</v>
      </c>
      <c r="G704" s="84" t="b">
        <v>0</v>
      </c>
      <c r="H704" s="84" t="b">
        <v>0</v>
      </c>
      <c r="I704" s="84" t="b">
        <v>0</v>
      </c>
      <c r="J704" s="84" t="b">
        <v>0</v>
      </c>
      <c r="K704" s="84" t="b">
        <v>0</v>
      </c>
      <c r="L704" s="84" t="b">
        <v>0</v>
      </c>
    </row>
    <row r="705" spans="1:12" ht="15">
      <c r="A705" s="84" t="s">
        <v>426</v>
      </c>
      <c r="B705" s="84" t="s">
        <v>425</v>
      </c>
      <c r="C705" s="84">
        <v>2</v>
      </c>
      <c r="D705" s="118">
        <v>0</v>
      </c>
      <c r="E705" s="118">
        <v>1.2430380486862944</v>
      </c>
      <c r="F705" s="84" t="s">
        <v>2700</v>
      </c>
      <c r="G705" s="84" t="b">
        <v>0</v>
      </c>
      <c r="H705" s="84" t="b">
        <v>0</v>
      </c>
      <c r="I705" s="84" t="b">
        <v>0</v>
      </c>
      <c r="J705" s="84" t="b">
        <v>0</v>
      </c>
      <c r="K705" s="84" t="b">
        <v>0</v>
      </c>
      <c r="L705" s="84" t="b">
        <v>0</v>
      </c>
    </row>
    <row r="706" spans="1:12" ht="15">
      <c r="A706" s="84" t="s">
        <v>425</v>
      </c>
      <c r="B706" s="84" t="s">
        <v>424</v>
      </c>
      <c r="C706" s="84">
        <v>2</v>
      </c>
      <c r="D706" s="118">
        <v>0</v>
      </c>
      <c r="E706" s="118">
        <v>1.2430380486862944</v>
      </c>
      <c r="F706" s="84" t="s">
        <v>2700</v>
      </c>
      <c r="G706" s="84" t="b">
        <v>0</v>
      </c>
      <c r="H706" s="84" t="b">
        <v>0</v>
      </c>
      <c r="I706" s="84" t="b">
        <v>0</v>
      </c>
      <c r="J706" s="84" t="b">
        <v>0</v>
      </c>
      <c r="K706" s="84" t="b">
        <v>0</v>
      </c>
      <c r="L706" s="84" t="b">
        <v>0</v>
      </c>
    </row>
    <row r="707" spans="1:12" ht="15">
      <c r="A707" s="84" t="s">
        <v>424</v>
      </c>
      <c r="B707" s="84" t="s">
        <v>423</v>
      </c>
      <c r="C707" s="84">
        <v>2</v>
      </c>
      <c r="D707" s="118">
        <v>0</v>
      </c>
      <c r="E707" s="118">
        <v>1.2430380486862944</v>
      </c>
      <c r="F707" s="84" t="s">
        <v>2700</v>
      </c>
      <c r="G707" s="84" t="b">
        <v>0</v>
      </c>
      <c r="H707" s="84" t="b">
        <v>0</v>
      </c>
      <c r="I707" s="84" t="b">
        <v>0</v>
      </c>
      <c r="J707" s="84" t="b">
        <v>0</v>
      </c>
      <c r="K707" s="84" t="b">
        <v>0</v>
      </c>
      <c r="L707" s="84" t="b">
        <v>0</v>
      </c>
    </row>
    <row r="708" spans="1:12" ht="15">
      <c r="A708" s="84" t="s">
        <v>423</v>
      </c>
      <c r="B708" s="84" t="s">
        <v>2869</v>
      </c>
      <c r="C708" s="84">
        <v>2</v>
      </c>
      <c r="D708" s="118">
        <v>0</v>
      </c>
      <c r="E708" s="118">
        <v>1.2430380486862944</v>
      </c>
      <c r="F708" s="84" t="s">
        <v>2700</v>
      </c>
      <c r="G708" s="84" t="b">
        <v>0</v>
      </c>
      <c r="H708" s="84" t="b">
        <v>0</v>
      </c>
      <c r="I708" s="84" t="b">
        <v>0</v>
      </c>
      <c r="J708" s="84" t="b">
        <v>0</v>
      </c>
      <c r="K708" s="84" t="b">
        <v>0</v>
      </c>
      <c r="L708" s="84" t="b">
        <v>0</v>
      </c>
    </row>
    <row r="709" spans="1:12" ht="15">
      <c r="A709" s="84" t="s">
        <v>2869</v>
      </c>
      <c r="B709" s="84" t="s">
        <v>312</v>
      </c>
      <c r="C709" s="84">
        <v>2</v>
      </c>
      <c r="D709" s="118">
        <v>0</v>
      </c>
      <c r="E709" s="118">
        <v>1.2430380486862944</v>
      </c>
      <c r="F709" s="84" t="s">
        <v>2700</v>
      </c>
      <c r="G709" s="84" t="b">
        <v>0</v>
      </c>
      <c r="H709" s="84" t="b">
        <v>0</v>
      </c>
      <c r="I709" s="84" t="b">
        <v>0</v>
      </c>
      <c r="J709" s="84" t="b">
        <v>0</v>
      </c>
      <c r="K709" s="84" t="b">
        <v>0</v>
      </c>
      <c r="L709" s="84" t="b">
        <v>0</v>
      </c>
    </row>
    <row r="710" spans="1:12" ht="15">
      <c r="A710" s="84" t="s">
        <v>312</v>
      </c>
      <c r="B710" s="84" t="s">
        <v>422</v>
      </c>
      <c r="C710" s="84">
        <v>2</v>
      </c>
      <c r="D710" s="118">
        <v>0</v>
      </c>
      <c r="E710" s="118">
        <v>1.2430380486862944</v>
      </c>
      <c r="F710" s="84" t="s">
        <v>2700</v>
      </c>
      <c r="G710" s="84" t="b">
        <v>0</v>
      </c>
      <c r="H710" s="84" t="b">
        <v>0</v>
      </c>
      <c r="I710" s="84" t="b">
        <v>0</v>
      </c>
      <c r="J710" s="84" t="b">
        <v>0</v>
      </c>
      <c r="K710" s="84" t="b">
        <v>0</v>
      </c>
      <c r="L710" s="84" t="b">
        <v>0</v>
      </c>
    </row>
    <row r="711" spans="1:12" ht="15">
      <c r="A711" s="84" t="s">
        <v>422</v>
      </c>
      <c r="B711" s="84" t="s">
        <v>2870</v>
      </c>
      <c r="C711" s="84">
        <v>2</v>
      </c>
      <c r="D711" s="118">
        <v>0</v>
      </c>
      <c r="E711" s="118">
        <v>1.2430380486862944</v>
      </c>
      <c r="F711" s="84" t="s">
        <v>2700</v>
      </c>
      <c r="G711" s="84" t="b">
        <v>0</v>
      </c>
      <c r="H711" s="84" t="b">
        <v>0</v>
      </c>
      <c r="I711" s="84" t="b">
        <v>0</v>
      </c>
      <c r="J711" s="84" t="b">
        <v>0</v>
      </c>
      <c r="K711" s="84" t="b">
        <v>0</v>
      </c>
      <c r="L711" s="84" t="b">
        <v>0</v>
      </c>
    </row>
    <row r="712" spans="1:12" ht="15">
      <c r="A712" s="84" t="s">
        <v>2872</v>
      </c>
      <c r="B712" s="84" t="s">
        <v>2873</v>
      </c>
      <c r="C712" s="84">
        <v>7</v>
      </c>
      <c r="D712" s="118">
        <v>0</v>
      </c>
      <c r="E712" s="118">
        <v>1.0413926851582251</v>
      </c>
      <c r="F712" s="84" t="s">
        <v>2701</v>
      </c>
      <c r="G712" s="84" t="b">
        <v>0</v>
      </c>
      <c r="H712" s="84" t="b">
        <v>0</v>
      </c>
      <c r="I712" s="84" t="b">
        <v>0</v>
      </c>
      <c r="J712" s="84" t="b">
        <v>0</v>
      </c>
      <c r="K712" s="84" t="b">
        <v>0</v>
      </c>
      <c r="L712" s="84" t="b">
        <v>0</v>
      </c>
    </row>
    <row r="713" spans="1:12" ht="15">
      <c r="A713" s="84" t="s">
        <v>2873</v>
      </c>
      <c r="B713" s="84" t="s">
        <v>2874</v>
      </c>
      <c r="C713" s="84">
        <v>7</v>
      </c>
      <c r="D713" s="118">
        <v>0</v>
      </c>
      <c r="E713" s="118">
        <v>1.0413926851582251</v>
      </c>
      <c r="F713" s="84" t="s">
        <v>2701</v>
      </c>
      <c r="G713" s="84" t="b">
        <v>0</v>
      </c>
      <c r="H713" s="84" t="b">
        <v>0</v>
      </c>
      <c r="I713" s="84" t="b">
        <v>0</v>
      </c>
      <c r="J713" s="84" t="b">
        <v>0</v>
      </c>
      <c r="K713" s="84" t="b">
        <v>0</v>
      </c>
      <c r="L713" s="84" t="b">
        <v>0</v>
      </c>
    </row>
    <row r="714" spans="1:12" ht="15">
      <c r="A714" s="84" t="s">
        <v>2874</v>
      </c>
      <c r="B714" s="84" t="s">
        <v>2875</v>
      </c>
      <c r="C714" s="84">
        <v>7</v>
      </c>
      <c r="D714" s="118">
        <v>0</v>
      </c>
      <c r="E714" s="118">
        <v>1.0413926851582251</v>
      </c>
      <c r="F714" s="84" t="s">
        <v>2701</v>
      </c>
      <c r="G714" s="84" t="b">
        <v>0</v>
      </c>
      <c r="H714" s="84" t="b">
        <v>0</v>
      </c>
      <c r="I714" s="84" t="b">
        <v>0</v>
      </c>
      <c r="J714" s="84" t="b">
        <v>0</v>
      </c>
      <c r="K714" s="84" t="b">
        <v>0</v>
      </c>
      <c r="L714" s="84" t="b">
        <v>0</v>
      </c>
    </row>
    <row r="715" spans="1:12" ht="15">
      <c r="A715" s="84" t="s">
        <v>2875</v>
      </c>
      <c r="B715" s="84" t="s">
        <v>2876</v>
      </c>
      <c r="C715" s="84">
        <v>7</v>
      </c>
      <c r="D715" s="118">
        <v>0</v>
      </c>
      <c r="E715" s="118">
        <v>1.0413926851582251</v>
      </c>
      <c r="F715" s="84" t="s">
        <v>2701</v>
      </c>
      <c r="G715" s="84" t="b">
        <v>0</v>
      </c>
      <c r="H715" s="84" t="b">
        <v>0</v>
      </c>
      <c r="I715" s="84" t="b">
        <v>0</v>
      </c>
      <c r="J715" s="84" t="b">
        <v>0</v>
      </c>
      <c r="K715" s="84" t="b">
        <v>0</v>
      </c>
      <c r="L715" s="84" t="b">
        <v>0</v>
      </c>
    </row>
    <row r="716" spans="1:12" ht="15">
      <c r="A716" s="84" t="s">
        <v>2876</v>
      </c>
      <c r="B716" s="84" t="s">
        <v>2877</v>
      </c>
      <c r="C716" s="84">
        <v>7</v>
      </c>
      <c r="D716" s="118">
        <v>0</v>
      </c>
      <c r="E716" s="118">
        <v>1.0413926851582251</v>
      </c>
      <c r="F716" s="84" t="s">
        <v>2701</v>
      </c>
      <c r="G716" s="84" t="b">
        <v>0</v>
      </c>
      <c r="H716" s="84" t="b">
        <v>0</v>
      </c>
      <c r="I716" s="84" t="b">
        <v>0</v>
      </c>
      <c r="J716" s="84" t="b">
        <v>0</v>
      </c>
      <c r="K716" s="84" t="b">
        <v>0</v>
      </c>
      <c r="L716" s="84" t="b">
        <v>0</v>
      </c>
    </row>
    <row r="717" spans="1:12" ht="15">
      <c r="A717" s="84" t="s">
        <v>2877</v>
      </c>
      <c r="B717" s="84" t="s">
        <v>2878</v>
      </c>
      <c r="C717" s="84">
        <v>7</v>
      </c>
      <c r="D717" s="118">
        <v>0</v>
      </c>
      <c r="E717" s="118">
        <v>1.0413926851582251</v>
      </c>
      <c r="F717" s="84" t="s">
        <v>2701</v>
      </c>
      <c r="G717" s="84" t="b">
        <v>0</v>
      </c>
      <c r="H717" s="84" t="b">
        <v>0</v>
      </c>
      <c r="I717" s="84" t="b">
        <v>0</v>
      </c>
      <c r="J717" s="84" t="b">
        <v>0</v>
      </c>
      <c r="K717" s="84" t="b">
        <v>0</v>
      </c>
      <c r="L717" s="84" t="b">
        <v>0</v>
      </c>
    </row>
    <row r="718" spans="1:12" ht="15">
      <c r="A718" s="84" t="s">
        <v>2878</v>
      </c>
      <c r="B718" s="84" t="s">
        <v>2842</v>
      </c>
      <c r="C718" s="84">
        <v>7</v>
      </c>
      <c r="D718" s="118">
        <v>0</v>
      </c>
      <c r="E718" s="118">
        <v>1.0413926851582251</v>
      </c>
      <c r="F718" s="84" t="s">
        <v>2701</v>
      </c>
      <c r="G718" s="84" t="b">
        <v>0</v>
      </c>
      <c r="H718" s="84" t="b">
        <v>0</v>
      </c>
      <c r="I718" s="84" t="b">
        <v>0</v>
      </c>
      <c r="J718" s="84" t="b">
        <v>0</v>
      </c>
      <c r="K718" s="84" t="b">
        <v>0</v>
      </c>
      <c r="L718" s="84" t="b">
        <v>0</v>
      </c>
    </row>
    <row r="719" spans="1:12" ht="15">
      <c r="A719" s="84" t="s">
        <v>2879</v>
      </c>
      <c r="B719" s="84" t="s">
        <v>2880</v>
      </c>
      <c r="C719" s="84">
        <v>7</v>
      </c>
      <c r="D719" s="118">
        <v>0</v>
      </c>
      <c r="E719" s="118">
        <v>1.0413926851582251</v>
      </c>
      <c r="F719" s="84" t="s">
        <v>2701</v>
      </c>
      <c r="G719" s="84" t="b">
        <v>0</v>
      </c>
      <c r="H719" s="84" t="b">
        <v>0</v>
      </c>
      <c r="I719" s="84" t="b">
        <v>0</v>
      </c>
      <c r="J719" s="84" t="b">
        <v>0</v>
      </c>
      <c r="K719" s="84" t="b">
        <v>0</v>
      </c>
      <c r="L719" s="84" t="b">
        <v>0</v>
      </c>
    </row>
    <row r="720" spans="1:12" ht="15">
      <c r="A720" s="84" t="s">
        <v>229</v>
      </c>
      <c r="B720" s="84" t="s">
        <v>2872</v>
      </c>
      <c r="C720" s="84">
        <v>5</v>
      </c>
      <c r="D720" s="118">
        <v>0.008698097361799882</v>
      </c>
      <c r="E720" s="118">
        <v>1.187520720836463</v>
      </c>
      <c r="F720" s="84" t="s">
        <v>2701</v>
      </c>
      <c r="G720" s="84" t="b">
        <v>0</v>
      </c>
      <c r="H720" s="84" t="b">
        <v>0</v>
      </c>
      <c r="I720" s="84" t="b">
        <v>0</v>
      </c>
      <c r="J720" s="84" t="b">
        <v>0</v>
      </c>
      <c r="K720" s="84" t="b">
        <v>0</v>
      </c>
      <c r="L720" s="84" t="b">
        <v>0</v>
      </c>
    </row>
    <row r="721" spans="1:12" ht="15">
      <c r="A721" s="84" t="s">
        <v>2842</v>
      </c>
      <c r="B721" s="84" t="s">
        <v>3350</v>
      </c>
      <c r="C721" s="84">
        <v>5</v>
      </c>
      <c r="D721" s="118">
        <v>0.008698097361799882</v>
      </c>
      <c r="E721" s="118">
        <v>1.0413926851582251</v>
      </c>
      <c r="F721" s="84" t="s">
        <v>2701</v>
      </c>
      <c r="G721" s="84" t="b">
        <v>0</v>
      </c>
      <c r="H721" s="84" t="b">
        <v>0</v>
      </c>
      <c r="I721" s="84" t="b">
        <v>0</v>
      </c>
      <c r="J721" s="84" t="b">
        <v>0</v>
      </c>
      <c r="K721" s="84" t="b">
        <v>0</v>
      </c>
      <c r="L721" s="84" t="b">
        <v>0</v>
      </c>
    </row>
    <row r="722" spans="1:12" ht="15">
      <c r="A722" s="84" t="s">
        <v>3350</v>
      </c>
      <c r="B722" s="84" t="s">
        <v>2879</v>
      </c>
      <c r="C722" s="84">
        <v>5</v>
      </c>
      <c r="D722" s="118">
        <v>0.008698097361799882</v>
      </c>
      <c r="E722" s="118">
        <v>1.0413926851582251</v>
      </c>
      <c r="F722" s="84" t="s">
        <v>2701</v>
      </c>
      <c r="G722" s="84" t="b">
        <v>0</v>
      </c>
      <c r="H722" s="84" t="b">
        <v>0</v>
      </c>
      <c r="I722" s="84" t="b">
        <v>0</v>
      </c>
      <c r="J722" s="84" t="b">
        <v>0</v>
      </c>
      <c r="K722" s="84" t="b">
        <v>0</v>
      </c>
      <c r="L722" s="84" t="b">
        <v>0</v>
      </c>
    </row>
    <row r="723" spans="1:12" ht="15">
      <c r="A723" s="84" t="s">
        <v>2842</v>
      </c>
      <c r="B723" s="84" t="s">
        <v>3347</v>
      </c>
      <c r="C723" s="84">
        <v>2</v>
      </c>
      <c r="D723" s="118">
        <v>0.012954001055958944</v>
      </c>
      <c r="E723" s="118">
        <v>1.0413926851582251</v>
      </c>
      <c r="F723" s="84" t="s">
        <v>2701</v>
      </c>
      <c r="G723" s="84" t="b">
        <v>0</v>
      </c>
      <c r="H723" s="84" t="b">
        <v>0</v>
      </c>
      <c r="I723" s="84" t="b">
        <v>0</v>
      </c>
      <c r="J723" s="84" t="b">
        <v>0</v>
      </c>
      <c r="K723" s="84" t="b">
        <v>0</v>
      </c>
      <c r="L723" s="84" t="b">
        <v>0</v>
      </c>
    </row>
    <row r="724" spans="1:12" ht="15">
      <c r="A724" s="84" t="s">
        <v>3347</v>
      </c>
      <c r="B724" s="84" t="s">
        <v>2879</v>
      </c>
      <c r="C724" s="84">
        <v>2</v>
      </c>
      <c r="D724" s="118">
        <v>0.012954001055958944</v>
      </c>
      <c r="E724" s="118">
        <v>1.0413926851582251</v>
      </c>
      <c r="F724" s="84" t="s">
        <v>2701</v>
      </c>
      <c r="G724" s="84" t="b">
        <v>0</v>
      </c>
      <c r="H724" s="84" t="b">
        <v>0</v>
      </c>
      <c r="I724" s="84" t="b">
        <v>0</v>
      </c>
      <c r="J724" s="84" t="b">
        <v>0</v>
      </c>
      <c r="K724" s="84" t="b">
        <v>0</v>
      </c>
      <c r="L724" s="84" t="b">
        <v>0</v>
      </c>
    </row>
    <row r="725" spans="1:12" ht="15">
      <c r="A725" s="84" t="s">
        <v>2880</v>
      </c>
      <c r="B725" s="84" t="s">
        <v>3527</v>
      </c>
      <c r="C725" s="84">
        <v>2</v>
      </c>
      <c r="D725" s="118">
        <v>0.012954001055958944</v>
      </c>
      <c r="E725" s="118">
        <v>1.5854607295085006</v>
      </c>
      <c r="F725" s="84" t="s">
        <v>2701</v>
      </c>
      <c r="G725" s="84" t="b">
        <v>0</v>
      </c>
      <c r="H725" s="84" t="b">
        <v>0</v>
      </c>
      <c r="I725" s="84" t="b">
        <v>0</v>
      </c>
      <c r="J725" s="84" t="b">
        <v>0</v>
      </c>
      <c r="K725" s="84" t="b">
        <v>0</v>
      </c>
      <c r="L725" s="84" t="b">
        <v>0</v>
      </c>
    </row>
    <row r="726" spans="1:12" ht="15">
      <c r="A726" s="84" t="s">
        <v>2882</v>
      </c>
      <c r="B726" s="84" t="s">
        <v>2883</v>
      </c>
      <c r="C726" s="84">
        <v>3</v>
      </c>
      <c r="D726" s="118">
        <v>0</v>
      </c>
      <c r="E726" s="118">
        <v>1.0910804693473326</v>
      </c>
      <c r="F726" s="84" t="s">
        <v>2702</v>
      </c>
      <c r="G726" s="84" t="b">
        <v>0</v>
      </c>
      <c r="H726" s="84" t="b">
        <v>0</v>
      </c>
      <c r="I726" s="84" t="b">
        <v>0</v>
      </c>
      <c r="J726" s="84" t="b">
        <v>0</v>
      </c>
      <c r="K726" s="84" t="b">
        <v>0</v>
      </c>
      <c r="L726" s="84" t="b">
        <v>0</v>
      </c>
    </row>
    <row r="727" spans="1:12" ht="15">
      <c r="A727" s="84" t="s">
        <v>2883</v>
      </c>
      <c r="B727" s="84" t="s">
        <v>2884</v>
      </c>
      <c r="C727" s="84">
        <v>3</v>
      </c>
      <c r="D727" s="118">
        <v>0</v>
      </c>
      <c r="E727" s="118">
        <v>1.0910804693473326</v>
      </c>
      <c r="F727" s="84" t="s">
        <v>2702</v>
      </c>
      <c r="G727" s="84" t="b">
        <v>0</v>
      </c>
      <c r="H727" s="84" t="b">
        <v>0</v>
      </c>
      <c r="I727" s="84" t="b">
        <v>0</v>
      </c>
      <c r="J727" s="84" t="b">
        <v>0</v>
      </c>
      <c r="K727" s="84" t="b">
        <v>0</v>
      </c>
      <c r="L727" s="84" t="b">
        <v>0</v>
      </c>
    </row>
    <row r="728" spans="1:12" ht="15">
      <c r="A728" s="84" t="s">
        <v>2884</v>
      </c>
      <c r="B728" s="84" t="s">
        <v>2885</v>
      </c>
      <c r="C728" s="84">
        <v>3</v>
      </c>
      <c r="D728" s="118">
        <v>0</v>
      </c>
      <c r="E728" s="118">
        <v>1.0910804693473326</v>
      </c>
      <c r="F728" s="84" t="s">
        <v>2702</v>
      </c>
      <c r="G728" s="84" t="b">
        <v>0</v>
      </c>
      <c r="H728" s="84" t="b">
        <v>0</v>
      </c>
      <c r="I728" s="84" t="b">
        <v>0</v>
      </c>
      <c r="J728" s="84" t="b">
        <v>0</v>
      </c>
      <c r="K728" s="84" t="b">
        <v>1</v>
      </c>
      <c r="L728" s="84" t="b">
        <v>0</v>
      </c>
    </row>
    <row r="729" spans="1:12" ht="15">
      <c r="A729" s="84" t="s">
        <v>2885</v>
      </c>
      <c r="B729" s="84" t="s">
        <v>2886</v>
      </c>
      <c r="C729" s="84">
        <v>3</v>
      </c>
      <c r="D729" s="118">
        <v>0</v>
      </c>
      <c r="E729" s="118">
        <v>1.0910804693473326</v>
      </c>
      <c r="F729" s="84" t="s">
        <v>2702</v>
      </c>
      <c r="G729" s="84" t="b">
        <v>0</v>
      </c>
      <c r="H729" s="84" t="b">
        <v>1</v>
      </c>
      <c r="I729" s="84" t="b">
        <v>0</v>
      </c>
      <c r="J729" s="84" t="b">
        <v>1</v>
      </c>
      <c r="K729" s="84" t="b">
        <v>0</v>
      </c>
      <c r="L729" s="84" t="b">
        <v>0</v>
      </c>
    </row>
    <row r="730" spans="1:12" ht="15">
      <c r="A730" s="84" t="s">
        <v>2886</v>
      </c>
      <c r="B730" s="84" t="s">
        <v>2887</v>
      </c>
      <c r="C730" s="84">
        <v>3</v>
      </c>
      <c r="D730" s="118">
        <v>0</v>
      </c>
      <c r="E730" s="118">
        <v>1.0910804693473326</v>
      </c>
      <c r="F730" s="84" t="s">
        <v>2702</v>
      </c>
      <c r="G730" s="84" t="b">
        <v>1</v>
      </c>
      <c r="H730" s="84" t="b">
        <v>0</v>
      </c>
      <c r="I730" s="84" t="b">
        <v>0</v>
      </c>
      <c r="J730" s="84" t="b">
        <v>1</v>
      </c>
      <c r="K730" s="84" t="b">
        <v>0</v>
      </c>
      <c r="L730" s="84" t="b">
        <v>0</v>
      </c>
    </row>
    <row r="731" spans="1:12" ht="15">
      <c r="A731" s="84" t="s">
        <v>2887</v>
      </c>
      <c r="B731" s="84" t="s">
        <v>2888</v>
      </c>
      <c r="C731" s="84">
        <v>3</v>
      </c>
      <c r="D731" s="118">
        <v>0</v>
      </c>
      <c r="E731" s="118">
        <v>1.0910804693473326</v>
      </c>
      <c r="F731" s="84" t="s">
        <v>2702</v>
      </c>
      <c r="G731" s="84" t="b">
        <v>1</v>
      </c>
      <c r="H731" s="84" t="b">
        <v>0</v>
      </c>
      <c r="I731" s="84" t="b">
        <v>0</v>
      </c>
      <c r="J731" s="84" t="b">
        <v>0</v>
      </c>
      <c r="K731" s="84" t="b">
        <v>0</v>
      </c>
      <c r="L731" s="84" t="b">
        <v>0</v>
      </c>
    </row>
    <row r="732" spans="1:12" ht="15">
      <c r="A732" s="84" t="s">
        <v>2888</v>
      </c>
      <c r="B732" s="84" t="s">
        <v>2821</v>
      </c>
      <c r="C732" s="84">
        <v>3</v>
      </c>
      <c r="D732" s="118">
        <v>0</v>
      </c>
      <c r="E732" s="118">
        <v>1.0910804693473326</v>
      </c>
      <c r="F732" s="84" t="s">
        <v>2702</v>
      </c>
      <c r="G732" s="84" t="b">
        <v>0</v>
      </c>
      <c r="H732" s="84" t="b">
        <v>0</v>
      </c>
      <c r="I732" s="84" t="b">
        <v>0</v>
      </c>
      <c r="J732" s="84" t="b">
        <v>0</v>
      </c>
      <c r="K732" s="84" t="b">
        <v>0</v>
      </c>
      <c r="L732" s="84" t="b">
        <v>0</v>
      </c>
    </row>
    <row r="733" spans="1:12" ht="15">
      <c r="A733" s="84" t="s">
        <v>2821</v>
      </c>
      <c r="B733" s="84" t="s">
        <v>2889</v>
      </c>
      <c r="C733" s="84">
        <v>3</v>
      </c>
      <c r="D733" s="118">
        <v>0</v>
      </c>
      <c r="E733" s="118">
        <v>1.0910804693473326</v>
      </c>
      <c r="F733" s="84" t="s">
        <v>2702</v>
      </c>
      <c r="G733" s="84" t="b">
        <v>0</v>
      </c>
      <c r="H733" s="84" t="b">
        <v>0</v>
      </c>
      <c r="I733" s="84" t="b">
        <v>0</v>
      </c>
      <c r="J733" s="84" t="b">
        <v>1</v>
      </c>
      <c r="K733" s="84" t="b">
        <v>0</v>
      </c>
      <c r="L733" s="84" t="b">
        <v>0</v>
      </c>
    </row>
    <row r="734" spans="1:12" ht="15">
      <c r="A734" s="84" t="s">
        <v>2889</v>
      </c>
      <c r="B734" s="84" t="s">
        <v>2890</v>
      </c>
      <c r="C734" s="84">
        <v>3</v>
      </c>
      <c r="D734" s="118">
        <v>0</v>
      </c>
      <c r="E734" s="118">
        <v>1.0910804693473326</v>
      </c>
      <c r="F734" s="84" t="s">
        <v>2702</v>
      </c>
      <c r="G734" s="84" t="b">
        <v>1</v>
      </c>
      <c r="H734" s="84" t="b">
        <v>0</v>
      </c>
      <c r="I734" s="84" t="b">
        <v>0</v>
      </c>
      <c r="J734" s="84" t="b">
        <v>0</v>
      </c>
      <c r="K734" s="84" t="b">
        <v>0</v>
      </c>
      <c r="L734" s="84" t="b">
        <v>0</v>
      </c>
    </row>
    <row r="735" spans="1:12" ht="15">
      <c r="A735" s="84" t="s">
        <v>281</v>
      </c>
      <c r="B735" s="84" t="s">
        <v>2882</v>
      </c>
      <c r="C735" s="84">
        <v>2</v>
      </c>
      <c r="D735" s="118">
        <v>0.008804562952784062</v>
      </c>
      <c r="E735" s="118">
        <v>1.2671717284030137</v>
      </c>
      <c r="F735" s="84" t="s">
        <v>2702</v>
      </c>
      <c r="G735" s="84" t="b">
        <v>0</v>
      </c>
      <c r="H735" s="84" t="b">
        <v>0</v>
      </c>
      <c r="I735" s="84" t="b">
        <v>0</v>
      </c>
      <c r="J735" s="84" t="b">
        <v>0</v>
      </c>
      <c r="K735" s="84" t="b">
        <v>0</v>
      </c>
      <c r="L735" s="84" t="b">
        <v>0</v>
      </c>
    </row>
    <row r="736" spans="1:12" ht="15">
      <c r="A736" s="84" t="s">
        <v>3375</v>
      </c>
      <c r="B736" s="84" t="s">
        <v>3344</v>
      </c>
      <c r="C736" s="84">
        <v>4</v>
      </c>
      <c r="D736" s="118">
        <v>0</v>
      </c>
      <c r="E736" s="118">
        <v>0.6766936096248667</v>
      </c>
      <c r="F736" s="84" t="s">
        <v>2703</v>
      </c>
      <c r="G736" s="84" t="b">
        <v>0</v>
      </c>
      <c r="H736" s="84" t="b">
        <v>0</v>
      </c>
      <c r="I736" s="84" t="b">
        <v>0</v>
      </c>
      <c r="J736" s="84" t="b">
        <v>0</v>
      </c>
      <c r="K736" s="84" t="b">
        <v>0</v>
      </c>
      <c r="L736" s="84" t="b">
        <v>0</v>
      </c>
    </row>
    <row r="737" spans="1:12" ht="15">
      <c r="A737" s="84" t="s">
        <v>3344</v>
      </c>
      <c r="B737" s="84" t="s">
        <v>2859</v>
      </c>
      <c r="C737" s="84">
        <v>4</v>
      </c>
      <c r="D737" s="118">
        <v>0</v>
      </c>
      <c r="E737" s="118">
        <v>0.6766936096248667</v>
      </c>
      <c r="F737" s="84" t="s">
        <v>2703</v>
      </c>
      <c r="G737" s="84" t="b">
        <v>0</v>
      </c>
      <c r="H737" s="84" t="b">
        <v>0</v>
      </c>
      <c r="I737" s="84" t="b">
        <v>0</v>
      </c>
      <c r="J737" s="84" t="b">
        <v>0</v>
      </c>
      <c r="K737" s="84" t="b">
        <v>0</v>
      </c>
      <c r="L737" s="84" t="b">
        <v>0</v>
      </c>
    </row>
    <row r="738" spans="1:12" ht="15">
      <c r="A738" s="84" t="s">
        <v>2859</v>
      </c>
      <c r="B738" s="84" t="s">
        <v>3376</v>
      </c>
      <c r="C738" s="84">
        <v>4</v>
      </c>
      <c r="D738" s="118">
        <v>0</v>
      </c>
      <c r="E738" s="118">
        <v>0.6766936096248667</v>
      </c>
      <c r="F738" s="84" t="s">
        <v>2703</v>
      </c>
      <c r="G738" s="84" t="b">
        <v>0</v>
      </c>
      <c r="H738" s="84" t="b">
        <v>0</v>
      </c>
      <c r="I738" s="84" t="b">
        <v>0</v>
      </c>
      <c r="J738" s="84" t="b">
        <v>0</v>
      </c>
      <c r="K738" s="84" t="b">
        <v>0</v>
      </c>
      <c r="L738" s="84" t="b">
        <v>0</v>
      </c>
    </row>
    <row r="739" spans="1:12" ht="15">
      <c r="A739" s="84" t="s">
        <v>3376</v>
      </c>
      <c r="B739" s="84" t="s">
        <v>261</v>
      </c>
      <c r="C739" s="84">
        <v>4</v>
      </c>
      <c r="D739" s="118">
        <v>0</v>
      </c>
      <c r="E739" s="118">
        <v>0.6766936096248667</v>
      </c>
      <c r="F739" s="84" t="s">
        <v>2703</v>
      </c>
      <c r="G739" s="84" t="b">
        <v>0</v>
      </c>
      <c r="H739" s="84" t="b">
        <v>0</v>
      </c>
      <c r="I739" s="84" t="b">
        <v>0</v>
      </c>
      <c r="J739" s="84" t="b">
        <v>0</v>
      </c>
      <c r="K739" s="84" t="b">
        <v>0</v>
      </c>
      <c r="L739" s="84" t="b">
        <v>0</v>
      </c>
    </row>
    <row r="740" spans="1:12" ht="15">
      <c r="A740" s="84" t="s">
        <v>260</v>
      </c>
      <c r="B740" s="84" t="s">
        <v>3375</v>
      </c>
      <c r="C740" s="84">
        <v>3</v>
      </c>
      <c r="D740" s="118">
        <v>0.016296356948908686</v>
      </c>
      <c r="E740" s="118">
        <v>0.8016323462331666</v>
      </c>
      <c r="F740" s="84" t="s">
        <v>2703</v>
      </c>
      <c r="G740" s="84" t="b">
        <v>0</v>
      </c>
      <c r="H740" s="84" t="b">
        <v>0</v>
      </c>
      <c r="I740" s="84" t="b">
        <v>0</v>
      </c>
      <c r="J740" s="84" t="b">
        <v>0</v>
      </c>
      <c r="K740" s="84" t="b">
        <v>0</v>
      </c>
      <c r="L740" s="84" t="b">
        <v>0</v>
      </c>
    </row>
    <row r="741" spans="1:12" ht="15">
      <c r="A741" s="84" t="s">
        <v>394</v>
      </c>
      <c r="B741" s="84" t="s">
        <v>2835</v>
      </c>
      <c r="C741" s="84">
        <v>2</v>
      </c>
      <c r="D741" s="118">
        <v>0</v>
      </c>
      <c r="E741" s="118">
        <v>1.130333768495006</v>
      </c>
      <c r="F741" s="84" t="s">
        <v>2704</v>
      </c>
      <c r="G741" s="84" t="b">
        <v>0</v>
      </c>
      <c r="H741" s="84" t="b">
        <v>0</v>
      </c>
      <c r="I741" s="84" t="b">
        <v>0</v>
      </c>
      <c r="J741" s="84" t="b">
        <v>0</v>
      </c>
      <c r="K741" s="84" t="b">
        <v>0</v>
      </c>
      <c r="L741" s="84" t="b">
        <v>0</v>
      </c>
    </row>
    <row r="742" spans="1:12" ht="15">
      <c r="A742" s="84" t="s">
        <v>2835</v>
      </c>
      <c r="B742" s="84" t="s">
        <v>3516</v>
      </c>
      <c r="C742" s="84">
        <v>2</v>
      </c>
      <c r="D742" s="118">
        <v>0</v>
      </c>
      <c r="E742" s="118">
        <v>1.130333768495006</v>
      </c>
      <c r="F742" s="84" t="s">
        <v>2704</v>
      </c>
      <c r="G742" s="84" t="b">
        <v>0</v>
      </c>
      <c r="H742" s="84" t="b">
        <v>0</v>
      </c>
      <c r="I742" s="84" t="b">
        <v>0</v>
      </c>
      <c r="J742" s="84" t="b">
        <v>0</v>
      </c>
      <c r="K742" s="84" t="b">
        <v>0</v>
      </c>
      <c r="L742" s="84" t="b">
        <v>0</v>
      </c>
    </row>
    <row r="743" spans="1:12" ht="15">
      <c r="A743" s="84" t="s">
        <v>3516</v>
      </c>
      <c r="B743" s="84" t="s">
        <v>3287</v>
      </c>
      <c r="C743" s="84">
        <v>2</v>
      </c>
      <c r="D743" s="118">
        <v>0</v>
      </c>
      <c r="E743" s="118">
        <v>1.130333768495006</v>
      </c>
      <c r="F743" s="84" t="s">
        <v>2704</v>
      </c>
      <c r="G743" s="84" t="b">
        <v>0</v>
      </c>
      <c r="H743" s="84" t="b">
        <v>0</v>
      </c>
      <c r="I743" s="84" t="b">
        <v>0</v>
      </c>
      <c r="J743" s="84" t="b">
        <v>0</v>
      </c>
      <c r="K743" s="84" t="b">
        <v>0</v>
      </c>
      <c r="L743" s="84" t="b">
        <v>0</v>
      </c>
    </row>
    <row r="744" spans="1:12" ht="15">
      <c r="A744" s="84" t="s">
        <v>3287</v>
      </c>
      <c r="B744" s="84" t="s">
        <v>3517</v>
      </c>
      <c r="C744" s="84">
        <v>2</v>
      </c>
      <c r="D744" s="118">
        <v>0</v>
      </c>
      <c r="E744" s="118">
        <v>1.130333768495006</v>
      </c>
      <c r="F744" s="84" t="s">
        <v>2704</v>
      </c>
      <c r="G744" s="84" t="b">
        <v>0</v>
      </c>
      <c r="H744" s="84" t="b">
        <v>0</v>
      </c>
      <c r="I744" s="84" t="b">
        <v>0</v>
      </c>
      <c r="J744" s="84" t="b">
        <v>0</v>
      </c>
      <c r="K744" s="84" t="b">
        <v>0</v>
      </c>
      <c r="L744" s="84" t="b">
        <v>0</v>
      </c>
    </row>
    <row r="745" spans="1:12" ht="15">
      <c r="A745" s="84" t="s">
        <v>3517</v>
      </c>
      <c r="B745" s="84" t="s">
        <v>3321</v>
      </c>
      <c r="C745" s="84">
        <v>2</v>
      </c>
      <c r="D745" s="118">
        <v>0</v>
      </c>
      <c r="E745" s="118">
        <v>1.130333768495006</v>
      </c>
      <c r="F745" s="84" t="s">
        <v>2704</v>
      </c>
      <c r="G745" s="84" t="b">
        <v>0</v>
      </c>
      <c r="H745" s="84" t="b">
        <v>0</v>
      </c>
      <c r="I745" s="84" t="b">
        <v>0</v>
      </c>
      <c r="J745" s="84" t="b">
        <v>0</v>
      </c>
      <c r="K745" s="84" t="b">
        <v>0</v>
      </c>
      <c r="L745" s="84" t="b">
        <v>0</v>
      </c>
    </row>
    <row r="746" spans="1:12" ht="15">
      <c r="A746" s="84" t="s">
        <v>3321</v>
      </c>
      <c r="B746" s="84" t="s">
        <v>3342</v>
      </c>
      <c r="C746" s="84">
        <v>2</v>
      </c>
      <c r="D746" s="118">
        <v>0</v>
      </c>
      <c r="E746" s="118">
        <v>1.130333768495006</v>
      </c>
      <c r="F746" s="84" t="s">
        <v>2704</v>
      </c>
      <c r="G746" s="84" t="b">
        <v>0</v>
      </c>
      <c r="H746" s="84" t="b">
        <v>0</v>
      </c>
      <c r="I746" s="84" t="b">
        <v>0</v>
      </c>
      <c r="J746" s="84" t="b">
        <v>0</v>
      </c>
      <c r="K746" s="84" t="b">
        <v>0</v>
      </c>
      <c r="L746" s="84" t="b">
        <v>0</v>
      </c>
    </row>
    <row r="747" spans="1:12" ht="15">
      <c r="A747" s="84" t="s">
        <v>3342</v>
      </c>
      <c r="B747" s="84" t="s">
        <v>3518</v>
      </c>
      <c r="C747" s="84">
        <v>2</v>
      </c>
      <c r="D747" s="118">
        <v>0</v>
      </c>
      <c r="E747" s="118">
        <v>1.130333768495006</v>
      </c>
      <c r="F747" s="84" t="s">
        <v>2704</v>
      </c>
      <c r="G747" s="84" t="b">
        <v>0</v>
      </c>
      <c r="H747" s="84" t="b">
        <v>0</v>
      </c>
      <c r="I747" s="84" t="b">
        <v>0</v>
      </c>
      <c r="J747" s="84" t="b">
        <v>0</v>
      </c>
      <c r="K747" s="84" t="b">
        <v>0</v>
      </c>
      <c r="L747" s="84" t="b">
        <v>0</v>
      </c>
    </row>
    <row r="748" spans="1:12" ht="15">
      <c r="A748" s="84" t="s">
        <v>3518</v>
      </c>
      <c r="B748" s="84" t="s">
        <v>3519</v>
      </c>
      <c r="C748" s="84">
        <v>2</v>
      </c>
      <c r="D748" s="118">
        <v>0</v>
      </c>
      <c r="E748" s="118">
        <v>1.130333768495006</v>
      </c>
      <c r="F748" s="84" t="s">
        <v>2704</v>
      </c>
      <c r="G748" s="84" t="b">
        <v>0</v>
      </c>
      <c r="H748" s="84" t="b">
        <v>0</v>
      </c>
      <c r="I748" s="84" t="b">
        <v>0</v>
      </c>
      <c r="J748" s="84" t="b">
        <v>0</v>
      </c>
      <c r="K748" s="84" t="b">
        <v>0</v>
      </c>
      <c r="L748" s="84" t="b">
        <v>0</v>
      </c>
    </row>
    <row r="749" spans="1:12" ht="15">
      <c r="A749" s="84" t="s">
        <v>3519</v>
      </c>
      <c r="B749" s="84" t="s">
        <v>2846</v>
      </c>
      <c r="C749" s="84">
        <v>2</v>
      </c>
      <c r="D749" s="118">
        <v>0</v>
      </c>
      <c r="E749" s="118">
        <v>1.130333768495006</v>
      </c>
      <c r="F749" s="84" t="s">
        <v>2704</v>
      </c>
      <c r="G749" s="84" t="b">
        <v>0</v>
      </c>
      <c r="H749" s="84" t="b">
        <v>0</v>
      </c>
      <c r="I749" s="84" t="b">
        <v>0</v>
      </c>
      <c r="J749" s="84" t="b">
        <v>0</v>
      </c>
      <c r="K749" s="84" t="b">
        <v>0</v>
      </c>
      <c r="L749" s="84" t="b">
        <v>0</v>
      </c>
    </row>
    <row r="750" spans="1:12" ht="15">
      <c r="A750" s="84" t="s">
        <v>2846</v>
      </c>
      <c r="B750" s="84" t="s">
        <v>3520</v>
      </c>
      <c r="C750" s="84">
        <v>2</v>
      </c>
      <c r="D750" s="118">
        <v>0</v>
      </c>
      <c r="E750" s="118">
        <v>1.130333768495006</v>
      </c>
      <c r="F750" s="84" t="s">
        <v>2704</v>
      </c>
      <c r="G750" s="84" t="b">
        <v>0</v>
      </c>
      <c r="H750" s="84" t="b">
        <v>0</v>
      </c>
      <c r="I750" s="84" t="b">
        <v>0</v>
      </c>
      <c r="J750" s="84" t="b">
        <v>1</v>
      </c>
      <c r="K750" s="84" t="b">
        <v>0</v>
      </c>
      <c r="L750" s="84" t="b">
        <v>0</v>
      </c>
    </row>
    <row r="751" spans="1:12" ht="15">
      <c r="A751" s="84" t="s">
        <v>3520</v>
      </c>
      <c r="B751" s="84" t="s">
        <v>3521</v>
      </c>
      <c r="C751" s="84">
        <v>2</v>
      </c>
      <c r="D751" s="118">
        <v>0</v>
      </c>
      <c r="E751" s="118">
        <v>1.130333768495006</v>
      </c>
      <c r="F751" s="84" t="s">
        <v>2704</v>
      </c>
      <c r="G751" s="84" t="b">
        <v>1</v>
      </c>
      <c r="H751" s="84" t="b">
        <v>0</v>
      </c>
      <c r="I751" s="84" t="b">
        <v>0</v>
      </c>
      <c r="J751" s="84" t="b">
        <v>0</v>
      </c>
      <c r="K751" s="84" t="b">
        <v>0</v>
      </c>
      <c r="L751" s="84" t="b">
        <v>0</v>
      </c>
    </row>
    <row r="752" spans="1:12" ht="15">
      <c r="A752" s="84" t="s">
        <v>3521</v>
      </c>
      <c r="B752" s="84" t="s">
        <v>3522</v>
      </c>
      <c r="C752" s="84">
        <v>2</v>
      </c>
      <c r="D752" s="118">
        <v>0</v>
      </c>
      <c r="E752" s="118">
        <v>1.130333768495006</v>
      </c>
      <c r="F752" s="84" t="s">
        <v>2704</v>
      </c>
      <c r="G752" s="84" t="b">
        <v>0</v>
      </c>
      <c r="H752" s="84" t="b">
        <v>0</v>
      </c>
      <c r="I752" s="84" t="b">
        <v>0</v>
      </c>
      <c r="J752" s="84" t="b">
        <v>0</v>
      </c>
      <c r="K752" s="84" t="b">
        <v>0</v>
      </c>
      <c r="L752" s="84" t="b">
        <v>0</v>
      </c>
    </row>
    <row r="753" spans="1:12" ht="15">
      <c r="A753" s="84" t="s">
        <v>3522</v>
      </c>
      <c r="B753" s="84" t="s">
        <v>3523</v>
      </c>
      <c r="C753" s="84">
        <v>2</v>
      </c>
      <c r="D753" s="118">
        <v>0</v>
      </c>
      <c r="E753" s="118">
        <v>1.130333768495006</v>
      </c>
      <c r="F753" s="84" t="s">
        <v>2704</v>
      </c>
      <c r="G753" s="84" t="b">
        <v>0</v>
      </c>
      <c r="H753" s="84" t="b">
        <v>0</v>
      </c>
      <c r="I753" s="84" t="b">
        <v>0</v>
      </c>
      <c r="J753" s="84" t="b">
        <v>0</v>
      </c>
      <c r="K753" s="84" t="b">
        <v>0</v>
      </c>
      <c r="L753" s="84" t="b">
        <v>0</v>
      </c>
    </row>
    <row r="754" spans="1:12" ht="15">
      <c r="A754" s="84" t="s">
        <v>310</v>
      </c>
      <c r="B754" s="84" t="s">
        <v>3442</v>
      </c>
      <c r="C754" s="84">
        <v>2</v>
      </c>
      <c r="D754" s="118">
        <v>0</v>
      </c>
      <c r="E754" s="118">
        <v>1.1139433523068367</v>
      </c>
      <c r="F754" s="84" t="s">
        <v>2706</v>
      </c>
      <c r="G754" s="84" t="b">
        <v>0</v>
      </c>
      <c r="H754" s="84" t="b">
        <v>0</v>
      </c>
      <c r="I754" s="84" t="b">
        <v>0</v>
      </c>
      <c r="J754" s="84" t="b">
        <v>0</v>
      </c>
      <c r="K754" s="84" t="b">
        <v>0</v>
      </c>
      <c r="L754" s="84" t="b">
        <v>0</v>
      </c>
    </row>
    <row r="755" spans="1:12" ht="15">
      <c r="A755" s="84" t="s">
        <v>3442</v>
      </c>
      <c r="B755" s="84" t="s">
        <v>3443</v>
      </c>
      <c r="C755" s="84">
        <v>2</v>
      </c>
      <c r="D755" s="118">
        <v>0</v>
      </c>
      <c r="E755" s="118">
        <v>1.1139433523068367</v>
      </c>
      <c r="F755" s="84" t="s">
        <v>2706</v>
      </c>
      <c r="G755" s="84" t="b">
        <v>0</v>
      </c>
      <c r="H755" s="84" t="b">
        <v>0</v>
      </c>
      <c r="I755" s="84" t="b">
        <v>0</v>
      </c>
      <c r="J755" s="84" t="b">
        <v>0</v>
      </c>
      <c r="K755" s="84" t="b">
        <v>0</v>
      </c>
      <c r="L755" s="84" t="b">
        <v>0</v>
      </c>
    </row>
    <row r="756" spans="1:12" ht="15">
      <c r="A756" s="84" t="s">
        <v>3443</v>
      </c>
      <c r="B756" s="84" t="s">
        <v>3444</v>
      </c>
      <c r="C756" s="84">
        <v>2</v>
      </c>
      <c r="D756" s="118">
        <v>0</v>
      </c>
      <c r="E756" s="118">
        <v>1.1139433523068367</v>
      </c>
      <c r="F756" s="84" t="s">
        <v>2706</v>
      </c>
      <c r="G756" s="84" t="b">
        <v>0</v>
      </c>
      <c r="H756" s="84" t="b">
        <v>0</v>
      </c>
      <c r="I756" s="84" t="b">
        <v>0</v>
      </c>
      <c r="J756" s="84" t="b">
        <v>0</v>
      </c>
      <c r="K756" s="84" t="b">
        <v>0</v>
      </c>
      <c r="L756" s="84" t="b">
        <v>0</v>
      </c>
    </row>
    <row r="757" spans="1:12" ht="15">
      <c r="A757" s="84" t="s">
        <v>3444</v>
      </c>
      <c r="B757" s="84" t="s">
        <v>3445</v>
      </c>
      <c r="C757" s="84">
        <v>2</v>
      </c>
      <c r="D757" s="118">
        <v>0</v>
      </c>
      <c r="E757" s="118">
        <v>1.1139433523068367</v>
      </c>
      <c r="F757" s="84" t="s">
        <v>2706</v>
      </c>
      <c r="G757" s="84" t="b">
        <v>0</v>
      </c>
      <c r="H757" s="84" t="b">
        <v>0</v>
      </c>
      <c r="I757" s="84" t="b">
        <v>0</v>
      </c>
      <c r="J757" s="84" t="b">
        <v>0</v>
      </c>
      <c r="K757" s="84" t="b">
        <v>0</v>
      </c>
      <c r="L757" s="84" t="b">
        <v>0</v>
      </c>
    </row>
    <row r="758" spans="1:12" ht="15">
      <c r="A758" s="84" t="s">
        <v>3445</v>
      </c>
      <c r="B758" s="84" t="s">
        <v>3446</v>
      </c>
      <c r="C758" s="84">
        <v>2</v>
      </c>
      <c r="D758" s="118">
        <v>0</v>
      </c>
      <c r="E758" s="118">
        <v>1.1139433523068367</v>
      </c>
      <c r="F758" s="84" t="s">
        <v>2706</v>
      </c>
      <c r="G758" s="84" t="b">
        <v>0</v>
      </c>
      <c r="H758" s="84" t="b">
        <v>0</v>
      </c>
      <c r="I758" s="84" t="b">
        <v>0</v>
      </c>
      <c r="J758" s="84" t="b">
        <v>0</v>
      </c>
      <c r="K758" s="84" t="b">
        <v>0</v>
      </c>
      <c r="L758" s="84" t="b">
        <v>0</v>
      </c>
    </row>
    <row r="759" spans="1:12" ht="15">
      <c r="A759" s="84" t="s">
        <v>3446</v>
      </c>
      <c r="B759" s="84" t="s">
        <v>3447</v>
      </c>
      <c r="C759" s="84">
        <v>2</v>
      </c>
      <c r="D759" s="118">
        <v>0</v>
      </c>
      <c r="E759" s="118">
        <v>1.1139433523068367</v>
      </c>
      <c r="F759" s="84" t="s">
        <v>2706</v>
      </c>
      <c r="G759" s="84" t="b">
        <v>0</v>
      </c>
      <c r="H759" s="84" t="b">
        <v>0</v>
      </c>
      <c r="I759" s="84" t="b">
        <v>0</v>
      </c>
      <c r="J759" s="84" t="b">
        <v>0</v>
      </c>
      <c r="K759" s="84" t="b">
        <v>0</v>
      </c>
      <c r="L759" s="84" t="b">
        <v>0</v>
      </c>
    </row>
    <row r="760" spans="1:12" ht="15">
      <c r="A760" s="84" t="s">
        <v>3447</v>
      </c>
      <c r="B760" s="84" t="s">
        <v>2846</v>
      </c>
      <c r="C760" s="84">
        <v>2</v>
      </c>
      <c r="D760" s="118">
        <v>0</v>
      </c>
      <c r="E760" s="118">
        <v>1.1139433523068367</v>
      </c>
      <c r="F760" s="84" t="s">
        <v>2706</v>
      </c>
      <c r="G760" s="84" t="b">
        <v>0</v>
      </c>
      <c r="H760" s="84" t="b">
        <v>0</v>
      </c>
      <c r="I760" s="84" t="b">
        <v>0</v>
      </c>
      <c r="J760" s="84" t="b">
        <v>0</v>
      </c>
      <c r="K760" s="84" t="b">
        <v>0</v>
      </c>
      <c r="L760" s="84" t="b">
        <v>0</v>
      </c>
    </row>
    <row r="761" spans="1:12" ht="15">
      <c r="A761" s="84" t="s">
        <v>2846</v>
      </c>
      <c r="B761" s="84" t="s">
        <v>3448</v>
      </c>
      <c r="C761" s="84">
        <v>2</v>
      </c>
      <c r="D761" s="118">
        <v>0</v>
      </c>
      <c r="E761" s="118">
        <v>1.1139433523068367</v>
      </c>
      <c r="F761" s="84" t="s">
        <v>2706</v>
      </c>
      <c r="G761" s="84" t="b">
        <v>0</v>
      </c>
      <c r="H761" s="84" t="b">
        <v>0</v>
      </c>
      <c r="I761" s="84" t="b">
        <v>0</v>
      </c>
      <c r="J761" s="84" t="b">
        <v>0</v>
      </c>
      <c r="K761" s="84" t="b">
        <v>0</v>
      </c>
      <c r="L761" s="84" t="b">
        <v>0</v>
      </c>
    </row>
    <row r="762" spans="1:12" ht="15">
      <c r="A762" s="84" t="s">
        <v>3448</v>
      </c>
      <c r="B762" s="84" t="s">
        <v>3449</v>
      </c>
      <c r="C762" s="84">
        <v>2</v>
      </c>
      <c r="D762" s="118">
        <v>0</v>
      </c>
      <c r="E762" s="118">
        <v>1.1139433523068367</v>
      </c>
      <c r="F762" s="84" t="s">
        <v>2706</v>
      </c>
      <c r="G762" s="84" t="b">
        <v>0</v>
      </c>
      <c r="H762" s="84" t="b">
        <v>0</v>
      </c>
      <c r="I762" s="84" t="b">
        <v>0</v>
      </c>
      <c r="J762" s="84" t="b">
        <v>0</v>
      </c>
      <c r="K762" s="84" t="b">
        <v>0</v>
      </c>
      <c r="L76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3570</v>
      </c>
      <c r="B2" s="122" t="s">
        <v>3571</v>
      </c>
      <c r="C2" s="119" t="s">
        <v>3572</v>
      </c>
    </row>
    <row r="3" spans="1:3" ht="15">
      <c r="A3" s="121" t="s">
        <v>2693</v>
      </c>
      <c r="B3" s="121" t="s">
        <v>2693</v>
      </c>
      <c r="C3" s="34">
        <v>56</v>
      </c>
    </row>
    <row r="4" spans="1:3" ht="15">
      <c r="A4" s="121" t="s">
        <v>2693</v>
      </c>
      <c r="B4" s="121" t="s">
        <v>2694</v>
      </c>
      <c r="C4" s="34">
        <v>1</v>
      </c>
    </row>
    <row r="5" spans="1:3" ht="15">
      <c r="A5" s="121" t="s">
        <v>2694</v>
      </c>
      <c r="B5" s="121" t="s">
        <v>2694</v>
      </c>
      <c r="C5" s="34">
        <v>87</v>
      </c>
    </row>
    <row r="6" spans="1:3" ht="15">
      <c r="A6" s="121" t="s">
        <v>2694</v>
      </c>
      <c r="B6" s="121" t="s">
        <v>2696</v>
      </c>
      <c r="C6" s="34">
        <v>9</v>
      </c>
    </row>
    <row r="7" spans="1:3" ht="15">
      <c r="A7" s="121" t="s">
        <v>2694</v>
      </c>
      <c r="B7" s="121" t="s">
        <v>2698</v>
      </c>
      <c r="C7" s="34">
        <v>2</v>
      </c>
    </row>
    <row r="8" spans="1:3" ht="15">
      <c r="A8" s="121" t="s">
        <v>2695</v>
      </c>
      <c r="B8" s="121" t="s">
        <v>2694</v>
      </c>
      <c r="C8" s="34">
        <v>3</v>
      </c>
    </row>
    <row r="9" spans="1:3" ht="15">
      <c r="A9" s="121" t="s">
        <v>2695</v>
      </c>
      <c r="B9" s="121" t="s">
        <v>2695</v>
      </c>
      <c r="C9" s="34">
        <v>51</v>
      </c>
    </row>
    <row r="10" spans="1:3" ht="15">
      <c r="A10" s="121" t="s">
        <v>2696</v>
      </c>
      <c r="B10" s="121" t="s">
        <v>2694</v>
      </c>
      <c r="C10" s="34">
        <v>17</v>
      </c>
    </row>
    <row r="11" spans="1:3" ht="15">
      <c r="A11" s="121" t="s">
        <v>2696</v>
      </c>
      <c r="B11" s="121" t="s">
        <v>2696</v>
      </c>
      <c r="C11" s="34">
        <v>50</v>
      </c>
    </row>
    <row r="12" spans="1:3" ht="15">
      <c r="A12" s="121" t="s">
        <v>2697</v>
      </c>
      <c r="B12" s="121" t="s">
        <v>2694</v>
      </c>
      <c r="C12" s="34">
        <v>7</v>
      </c>
    </row>
    <row r="13" spans="1:3" ht="15">
      <c r="A13" s="121" t="s">
        <v>2697</v>
      </c>
      <c r="B13" s="121" t="s">
        <v>2697</v>
      </c>
      <c r="C13" s="34">
        <v>24</v>
      </c>
    </row>
    <row r="14" spans="1:3" ht="15">
      <c r="A14" s="121" t="s">
        <v>2698</v>
      </c>
      <c r="B14" s="121" t="s">
        <v>2694</v>
      </c>
      <c r="C14" s="34">
        <v>8</v>
      </c>
    </row>
    <row r="15" spans="1:3" ht="15">
      <c r="A15" s="121" t="s">
        <v>2698</v>
      </c>
      <c r="B15" s="121" t="s">
        <v>2698</v>
      </c>
      <c r="C15" s="34">
        <v>28</v>
      </c>
    </row>
    <row r="16" spans="1:3" ht="15">
      <c r="A16" s="121" t="s">
        <v>2699</v>
      </c>
      <c r="B16" s="121" t="s">
        <v>2699</v>
      </c>
      <c r="C16" s="34">
        <v>13</v>
      </c>
    </row>
    <row r="17" spans="1:3" ht="15">
      <c r="A17" s="121" t="s">
        <v>2700</v>
      </c>
      <c r="B17" s="121" t="s">
        <v>2700</v>
      </c>
      <c r="C17" s="34">
        <v>12</v>
      </c>
    </row>
    <row r="18" spans="1:3" ht="15">
      <c r="A18" s="121" t="s">
        <v>2701</v>
      </c>
      <c r="B18" s="121" t="s">
        <v>2701</v>
      </c>
      <c r="C18" s="34">
        <v>7</v>
      </c>
    </row>
    <row r="19" spans="1:3" ht="15">
      <c r="A19" s="121" t="s">
        <v>2702</v>
      </c>
      <c r="B19" s="121" t="s">
        <v>2702</v>
      </c>
      <c r="C19" s="34">
        <v>3</v>
      </c>
    </row>
    <row r="20" spans="1:3" ht="15">
      <c r="A20" s="121" t="s">
        <v>2703</v>
      </c>
      <c r="B20" s="121" t="s">
        <v>2703</v>
      </c>
      <c r="C20" s="34">
        <v>6</v>
      </c>
    </row>
    <row r="21" spans="1:3" ht="15">
      <c r="A21" s="121" t="s">
        <v>2704</v>
      </c>
      <c r="B21" s="121" t="s">
        <v>2704</v>
      </c>
      <c r="C21" s="34">
        <v>3</v>
      </c>
    </row>
    <row r="22" spans="1:3" ht="15">
      <c r="A22" s="121" t="s">
        <v>2705</v>
      </c>
      <c r="B22" s="121" t="s">
        <v>2694</v>
      </c>
      <c r="C22" s="34">
        <v>1</v>
      </c>
    </row>
    <row r="23" spans="1:3" ht="15">
      <c r="A23" s="121" t="s">
        <v>2705</v>
      </c>
      <c r="B23" s="121" t="s">
        <v>2705</v>
      </c>
      <c r="C23" s="34">
        <v>2</v>
      </c>
    </row>
    <row r="24" spans="1:3" ht="15">
      <c r="A24" s="121" t="s">
        <v>2706</v>
      </c>
      <c r="B24" s="121" t="s">
        <v>2706</v>
      </c>
      <c r="C24" s="34">
        <v>2</v>
      </c>
    </row>
    <row r="25" spans="1:3" ht="15">
      <c r="A25" s="121" t="s">
        <v>2707</v>
      </c>
      <c r="B25" s="121" t="s">
        <v>2707</v>
      </c>
      <c r="C25" s="34">
        <v>1</v>
      </c>
    </row>
    <row r="26" spans="1:3" ht="15">
      <c r="A26" s="121" t="s">
        <v>2708</v>
      </c>
      <c r="B26" s="121" t="s">
        <v>2708</v>
      </c>
      <c r="C26"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3587</v>
      </c>
      <c r="B1" s="13" t="s">
        <v>17</v>
      </c>
    </row>
    <row r="2" spans="1:2" ht="15">
      <c r="A2" s="78" t="s">
        <v>3588</v>
      </c>
      <c r="B2" s="78" t="s">
        <v>3594</v>
      </c>
    </row>
    <row r="3" spans="1:2" ht="15">
      <c r="A3" s="78" t="s">
        <v>3589</v>
      </c>
      <c r="B3" s="78" t="s">
        <v>3595</v>
      </c>
    </row>
    <row r="4" spans="1:2" ht="15">
      <c r="A4" s="78" t="s">
        <v>3590</v>
      </c>
      <c r="B4" s="78" t="s">
        <v>3596</v>
      </c>
    </row>
    <row r="5" spans="1:2" ht="15">
      <c r="A5" s="78" t="s">
        <v>3591</v>
      </c>
      <c r="B5" s="78" t="s">
        <v>3597</v>
      </c>
    </row>
    <row r="6" spans="1:2" ht="15">
      <c r="A6" s="78" t="s">
        <v>3592</v>
      </c>
      <c r="B6" s="78" t="s">
        <v>3598</v>
      </c>
    </row>
    <row r="7" spans="1:2" ht="15">
      <c r="A7" s="78" t="s">
        <v>3593</v>
      </c>
      <c r="B7" s="78" t="s">
        <v>3595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2692</v>
      </c>
      <c r="BB2" s="13" t="s">
        <v>2722</v>
      </c>
      <c r="BC2" s="13" t="s">
        <v>2723</v>
      </c>
      <c r="BD2" s="119" t="s">
        <v>3559</v>
      </c>
      <c r="BE2" s="119" t="s">
        <v>3560</v>
      </c>
      <c r="BF2" s="119" t="s">
        <v>3561</v>
      </c>
      <c r="BG2" s="119" t="s">
        <v>3562</v>
      </c>
      <c r="BH2" s="119" t="s">
        <v>3563</v>
      </c>
      <c r="BI2" s="119" t="s">
        <v>3564</v>
      </c>
      <c r="BJ2" s="119" t="s">
        <v>3565</v>
      </c>
      <c r="BK2" s="119" t="s">
        <v>3566</v>
      </c>
      <c r="BL2" s="119" t="s">
        <v>3567</v>
      </c>
    </row>
    <row r="3" spans="1:64" ht="15" customHeight="1">
      <c r="A3" s="64" t="s">
        <v>212</v>
      </c>
      <c r="B3" s="64" t="s">
        <v>313</v>
      </c>
      <c r="C3" s="65"/>
      <c r="D3" s="66"/>
      <c r="E3" s="67"/>
      <c r="F3" s="68"/>
      <c r="G3" s="65"/>
      <c r="H3" s="69"/>
      <c r="I3" s="70"/>
      <c r="J3" s="70"/>
      <c r="K3" s="34" t="s">
        <v>65</v>
      </c>
      <c r="L3" s="71">
        <v>3</v>
      </c>
      <c r="M3" s="71"/>
      <c r="N3" s="72"/>
      <c r="O3" s="78" t="s">
        <v>427</v>
      </c>
      <c r="P3" s="80">
        <v>43669.58819444444</v>
      </c>
      <c r="Q3" s="78" t="s">
        <v>429</v>
      </c>
      <c r="R3" s="82" t="s">
        <v>541</v>
      </c>
      <c r="S3" s="78" t="s">
        <v>587</v>
      </c>
      <c r="T3" s="78" t="s">
        <v>614</v>
      </c>
      <c r="U3" s="78"/>
      <c r="V3" s="82" t="s">
        <v>676</v>
      </c>
      <c r="W3" s="80">
        <v>43669.58819444444</v>
      </c>
      <c r="X3" s="82" t="s">
        <v>765</v>
      </c>
      <c r="Y3" s="78"/>
      <c r="Z3" s="78"/>
      <c r="AA3" s="84" t="s">
        <v>922</v>
      </c>
      <c r="AB3" s="84" t="s">
        <v>1079</v>
      </c>
      <c r="AC3" s="78" t="b">
        <v>0</v>
      </c>
      <c r="AD3" s="78">
        <v>8</v>
      </c>
      <c r="AE3" s="84" t="s">
        <v>1090</v>
      </c>
      <c r="AF3" s="78" t="b">
        <v>0</v>
      </c>
      <c r="AG3" s="78" t="s">
        <v>1106</v>
      </c>
      <c r="AH3" s="78"/>
      <c r="AI3" s="84" t="s">
        <v>1091</v>
      </c>
      <c r="AJ3" s="78" t="b">
        <v>0</v>
      </c>
      <c r="AK3" s="78">
        <v>3</v>
      </c>
      <c r="AL3" s="84" t="s">
        <v>1091</v>
      </c>
      <c r="AM3" s="78" t="s">
        <v>1111</v>
      </c>
      <c r="AN3" s="78" t="b">
        <v>0</v>
      </c>
      <c r="AO3" s="84" t="s">
        <v>1079</v>
      </c>
      <c r="AP3" s="78" t="s">
        <v>1129</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229</v>
      </c>
      <c r="C4" s="65"/>
      <c r="D4" s="66"/>
      <c r="E4" s="67"/>
      <c r="F4" s="68"/>
      <c r="G4" s="65"/>
      <c r="H4" s="69"/>
      <c r="I4" s="70"/>
      <c r="J4" s="70"/>
      <c r="K4" s="34" t="s">
        <v>65</v>
      </c>
      <c r="L4" s="77">
        <v>42</v>
      </c>
      <c r="M4" s="77"/>
      <c r="N4" s="72"/>
      <c r="O4" s="79" t="s">
        <v>427</v>
      </c>
      <c r="P4" s="81">
        <v>43742.531018518515</v>
      </c>
      <c r="Q4" s="79" t="s">
        <v>430</v>
      </c>
      <c r="R4" s="79" t="s">
        <v>542</v>
      </c>
      <c r="S4" s="79" t="s">
        <v>588</v>
      </c>
      <c r="T4" s="79"/>
      <c r="U4" s="79"/>
      <c r="V4" s="83" t="s">
        <v>677</v>
      </c>
      <c r="W4" s="81">
        <v>43742.531018518515</v>
      </c>
      <c r="X4" s="83" t="s">
        <v>766</v>
      </c>
      <c r="Y4" s="79"/>
      <c r="Z4" s="79"/>
      <c r="AA4" s="85" t="s">
        <v>923</v>
      </c>
      <c r="AB4" s="79"/>
      <c r="AC4" s="79" t="b">
        <v>0</v>
      </c>
      <c r="AD4" s="79">
        <v>0</v>
      </c>
      <c r="AE4" s="85" t="s">
        <v>1091</v>
      </c>
      <c r="AF4" s="79" t="b">
        <v>0</v>
      </c>
      <c r="AG4" s="79" t="s">
        <v>1107</v>
      </c>
      <c r="AH4" s="79"/>
      <c r="AI4" s="85" t="s">
        <v>1091</v>
      </c>
      <c r="AJ4" s="79" t="b">
        <v>0</v>
      </c>
      <c r="AK4" s="79">
        <v>3</v>
      </c>
      <c r="AL4" s="85" t="s">
        <v>940</v>
      </c>
      <c r="AM4" s="79" t="s">
        <v>1112</v>
      </c>
      <c r="AN4" s="79" t="b">
        <v>0</v>
      </c>
      <c r="AO4" s="85" t="s">
        <v>940</v>
      </c>
      <c r="AP4" s="79" t="s">
        <v>176</v>
      </c>
      <c r="AQ4" s="79">
        <v>0</v>
      </c>
      <c r="AR4" s="79">
        <v>0</v>
      </c>
      <c r="AS4" s="79"/>
      <c r="AT4" s="79"/>
      <c r="AU4" s="79"/>
      <c r="AV4" s="79"/>
      <c r="AW4" s="79"/>
      <c r="AX4" s="79"/>
      <c r="AY4" s="79"/>
      <c r="AZ4" s="79"/>
      <c r="BA4">
        <v>1</v>
      </c>
      <c r="BB4" s="78" t="str">
        <f>REPLACE(INDEX(GroupVertices[Group],MATCH(Edges25[[#This Row],[Vertex 1]],GroupVertices[Vertex],0)),1,1,"")</f>
        <v>9</v>
      </c>
      <c r="BC4" s="78" t="str">
        <f>REPLACE(INDEX(GroupVertices[Group],MATCH(Edges25[[#This Row],[Vertex 2]],GroupVertices[Vertex],0)),1,1,"")</f>
        <v>9</v>
      </c>
      <c r="BD4" s="48">
        <v>0</v>
      </c>
      <c r="BE4" s="49">
        <v>0</v>
      </c>
      <c r="BF4" s="48">
        <v>0</v>
      </c>
      <c r="BG4" s="49">
        <v>0</v>
      </c>
      <c r="BH4" s="48">
        <v>0</v>
      </c>
      <c r="BI4" s="49">
        <v>0</v>
      </c>
      <c r="BJ4" s="48">
        <v>13</v>
      </c>
      <c r="BK4" s="49">
        <v>100</v>
      </c>
      <c r="BL4" s="48">
        <v>13</v>
      </c>
    </row>
    <row r="5" spans="1:64" ht="15">
      <c r="A5" s="64" t="s">
        <v>214</v>
      </c>
      <c r="B5" s="64" t="s">
        <v>229</v>
      </c>
      <c r="C5" s="65"/>
      <c r="D5" s="66"/>
      <c r="E5" s="67"/>
      <c r="F5" s="68"/>
      <c r="G5" s="65"/>
      <c r="H5" s="69"/>
      <c r="I5" s="70"/>
      <c r="J5" s="70"/>
      <c r="K5" s="34" t="s">
        <v>65</v>
      </c>
      <c r="L5" s="77">
        <v>43</v>
      </c>
      <c r="M5" s="77"/>
      <c r="N5" s="72"/>
      <c r="O5" s="79" t="s">
        <v>427</v>
      </c>
      <c r="P5" s="81">
        <v>43742.53704861111</v>
      </c>
      <c r="Q5" s="79" t="s">
        <v>430</v>
      </c>
      <c r="R5" s="79" t="s">
        <v>542</v>
      </c>
      <c r="S5" s="79" t="s">
        <v>588</v>
      </c>
      <c r="T5" s="79"/>
      <c r="U5" s="79"/>
      <c r="V5" s="83" t="s">
        <v>678</v>
      </c>
      <c r="W5" s="81">
        <v>43742.53704861111</v>
      </c>
      <c r="X5" s="83" t="s">
        <v>767</v>
      </c>
      <c r="Y5" s="79"/>
      <c r="Z5" s="79"/>
      <c r="AA5" s="85" t="s">
        <v>924</v>
      </c>
      <c r="AB5" s="79"/>
      <c r="AC5" s="79" t="b">
        <v>0</v>
      </c>
      <c r="AD5" s="79">
        <v>0</v>
      </c>
      <c r="AE5" s="85" t="s">
        <v>1091</v>
      </c>
      <c r="AF5" s="79" t="b">
        <v>0</v>
      </c>
      <c r="AG5" s="79" t="s">
        <v>1107</v>
      </c>
      <c r="AH5" s="79"/>
      <c r="AI5" s="85" t="s">
        <v>1091</v>
      </c>
      <c r="AJ5" s="79" t="b">
        <v>0</v>
      </c>
      <c r="AK5" s="79">
        <v>3</v>
      </c>
      <c r="AL5" s="85" t="s">
        <v>940</v>
      </c>
      <c r="AM5" s="79" t="s">
        <v>1112</v>
      </c>
      <c r="AN5" s="79" t="b">
        <v>0</v>
      </c>
      <c r="AO5" s="85" t="s">
        <v>940</v>
      </c>
      <c r="AP5" s="79" t="s">
        <v>176</v>
      </c>
      <c r="AQ5" s="79">
        <v>0</v>
      </c>
      <c r="AR5" s="79">
        <v>0</v>
      </c>
      <c r="AS5" s="79"/>
      <c r="AT5" s="79"/>
      <c r="AU5" s="79"/>
      <c r="AV5" s="79"/>
      <c r="AW5" s="79"/>
      <c r="AX5" s="79"/>
      <c r="AY5" s="79"/>
      <c r="AZ5" s="79"/>
      <c r="BA5">
        <v>1</v>
      </c>
      <c r="BB5" s="78" t="str">
        <f>REPLACE(INDEX(GroupVertices[Group],MATCH(Edges25[[#This Row],[Vertex 1]],GroupVertices[Vertex],0)),1,1,"")</f>
        <v>9</v>
      </c>
      <c r="BC5" s="78" t="str">
        <f>REPLACE(INDEX(GroupVertices[Group],MATCH(Edges25[[#This Row],[Vertex 2]],GroupVertices[Vertex],0)),1,1,"")</f>
        <v>9</v>
      </c>
      <c r="BD5" s="48">
        <v>0</v>
      </c>
      <c r="BE5" s="49">
        <v>0</v>
      </c>
      <c r="BF5" s="48">
        <v>0</v>
      </c>
      <c r="BG5" s="49">
        <v>0</v>
      </c>
      <c r="BH5" s="48">
        <v>0</v>
      </c>
      <c r="BI5" s="49">
        <v>0</v>
      </c>
      <c r="BJ5" s="48">
        <v>13</v>
      </c>
      <c r="BK5" s="49">
        <v>100</v>
      </c>
      <c r="BL5" s="48">
        <v>13</v>
      </c>
    </row>
    <row r="6" spans="1:64" ht="15">
      <c r="A6" s="64" t="s">
        <v>215</v>
      </c>
      <c r="B6" s="64" t="s">
        <v>301</v>
      </c>
      <c r="C6" s="65"/>
      <c r="D6" s="66"/>
      <c r="E6" s="67"/>
      <c r="F6" s="68"/>
      <c r="G6" s="65"/>
      <c r="H6" s="69"/>
      <c r="I6" s="70"/>
      <c r="J6" s="70"/>
      <c r="K6" s="34" t="s">
        <v>65</v>
      </c>
      <c r="L6" s="77">
        <v>44</v>
      </c>
      <c r="M6" s="77"/>
      <c r="N6" s="72"/>
      <c r="O6" s="79" t="s">
        <v>427</v>
      </c>
      <c r="P6" s="81">
        <v>43742.67204861111</v>
      </c>
      <c r="Q6" s="79" t="s">
        <v>431</v>
      </c>
      <c r="R6" s="79"/>
      <c r="S6" s="79"/>
      <c r="T6" s="79"/>
      <c r="U6" s="79"/>
      <c r="V6" s="83" t="s">
        <v>679</v>
      </c>
      <c r="W6" s="81">
        <v>43742.67204861111</v>
      </c>
      <c r="X6" s="83" t="s">
        <v>768</v>
      </c>
      <c r="Y6" s="79"/>
      <c r="Z6" s="79"/>
      <c r="AA6" s="85" t="s">
        <v>925</v>
      </c>
      <c r="AB6" s="79"/>
      <c r="AC6" s="79" t="b">
        <v>0</v>
      </c>
      <c r="AD6" s="79">
        <v>0</v>
      </c>
      <c r="AE6" s="85" t="s">
        <v>1091</v>
      </c>
      <c r="AF6" s="79" t="b">
        <v>0</v>
      </c>
      <c r="AG6" s="79" t="s">
        <v>1106</v>
      </c>
      <c r="AH6" s="79"/>
      <c r="AI6" s="85" t="s">
        <v>1091</v>
      </c>
      <c r="AJ6" s="79" t="b">
        <v>0</v>
      </c>
      <c r="AK6" s="79">
        <v>5</v>
      </c>
      <c r="AL6" s="85" t="s">
        <v>1030</v>
      </c>
      <c r="AM6" s="79" t="s">
        <v>1112</v>
      </c>
      <c r="AN6" s="79" t="b">
        <v>0</v>
      </c>
      <c r="AO6" s="85" t="s">
        <v>1030</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216</v>
      </c>
      <c r="B7" s="64" t="s">
        <v>301</v>
      </c>
      <c r="C7" s="65"/>
      <c r="D7" s="66"/>
      <c r="E7" s="67"/>
      <c r="F7" s="68"/>
      <c r="G7" s="65"/>
      <c r="H7" s="69"/>
      <c r="I7" s="70"/>
      <c r="J7" s="70"/>
      <c r="K7" s="34" t="s">
        <v>65</v>
      </c>
      <c r="L7" s="77">
        <v>46</v>
      </c>
      <c r="M7" s="77"/>
      <c r="N7" s="72"/>
      <c r="O7" s="79" t="s">
        <v>427</v>
      </c>
      <c r="P7" s="81">
        <v>43742.67225694445</v>
      </c>
      <c r="Q7" s="79" t="s">
        <v>431</v>
      </c>
      <c r="R7" s="79"/>
      <c r="S7" s="79"/>
      <c r="T7" s="79"/>
      <c r="U7" s="79"/>
      <c r="V7" s="83" t="s">
        <v>680</v>
      </c>
      <c r="W7" s="81">
        <v>43742.67225694445</v>
      </c>
      <c r="X7" s="83" t="s">
        <v>769</v>
      </c>
      <c r="Y7" s="79"/>
      <c r="Z7" s="79"/>
      <c r="AA7" s="85" t="s">
        <v>926</v>
      </c>
      <c r="AB7" s="79"/>
      <c r="AC7" s="79" t="b">
        <v>0</v>
      </c>
      <c r="AD7" s="79">
        <v>0</v>
      </c>
      <c r="AE7" s="85" t="s">
        <v>1091</v>
      </c>
      <c r="AF7" s="79" t="b">
        <v>0</v>
      </c>
      <c r="AG7" s="79" t="s">
        <v>1106</v>
      </c>
      <c r="AH7" s="79"/>
      <c r="AI7" s="85" t="s">
        <v>1091</v>
      </c>
      <c r="AJ7" s="79" t="b">
        <v>0</v>
      </c>
      <c r="AK7" s="79">
        <v>5</v>
      </c>
      <c r="AL7" s="85" t="s">
        <v>1030</v>
      </c>
      <c r="AM7" s="79" t="s">
        <v>1112</v>
      </c>
      <c r="AN7" s="79" t="b">
        <v>0</v>
      </c>
      <c r="AO7" s="85" t="s">
        <v>1030</v>
      </c>
      <c r="AP7" s="79" t="s">
        <v>176</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217</v>
      </c>
      <c r="B8" s="64" t="s">
        <v>301</v>
      </c>
      <c r="C8" s="65"/>
      <c r="D8" s="66"/>
      <c r="E8" s="67"/>
      <c r="F8" s="68"/>
      <c r="G8" s="65"/>
      <c r="H8" s="69"/>
      <c r="I8" s="70"/>
      <c r="J8" s="70"/>
      <c r="K8" s="34" t="s">
        <v>65</v>
      </c>
      <c r="L8" s="77">
        <v>48</v>
      </c>
      <c r="M8" s="77"/>
      <c r="N8" s="72"/>
      <c r="O8" s="79" t="s">
        <v>427</v>
      </c>
      <c r="P8" s="81">
        <v>43742.68200231482</v>
      </c>
      <c r="Q8" s="79" t="s">
        <v>431</v>
      </c>
      <c r="R8" s="79"/>
      <c r="S8" s="79"/>
      <c r="T8" s="79"/>
      <c r="U8" s="79"/>
      <c r="V8" s="83" t="s">
        <v>681</v>
      </c>
      <c r="W8" s="81">
        <v>43742.68200231482</v>
      </c>
      <c r="X8" s="83" t="s">
        <v>770</v>
      </c>
      <c r="Y8" s="79"/>
      <c r="Z8" s="79"/>
      <c r="AA8" s="85" t="s">
        <v>927</v>
      </c>
      <c r="AB8" s="79"/>
      <c r="AC8" s="79" t="b">
        <v>0</v>
      </c>
      <c r="AD8" s="79">
        <v>0</v>
      </c>
      <c r="AE8" s="85" t="s">
        <v>1091</v>
      </c>
      <c r="AF8" s="79" t="b">
        <v>0</v>
      </c>
      <c r="AG8" s="79" t="s">
        <v>1106</v>
      </c>
      <c r="AH8" s="79"/>
      <c r="AI8" s="85" t="s">
        <v>1091</v>
      </c>
      <c r="AJ8" s="79" t="b">
        <v>0</v>
      </c>
      <c r="AK8" s="79">
        <v>5</v>
      </c>
      <c r="AL8" s="85" t="s">
        <v>1030</v>
      </c>
      <c r="AM8" s="79" t="s">
        <v>1112</v>
      </c>
      <c r="AN8" s="79" t="b">
        <v>0</v>
      </c>
      <c r="AO8" s="85" t="s">
        <v>1030</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300</v>
      </c>
      <c r="C9" s="65"/>
      <c r="D9" s="66"/>
      <c r="E9" s="67"/>
      <c r="F9" s="68"/>
      <c r="G9" s="65"/>
      <c r="H9" s="69"/>
      <c r="I9" s="70"/>
      <c r="J9" s="70"/>
      <c r="K9" s="34" t="s">
        <v>65</v>
      </c>
      <c r="L9" s="77">
        <v>50</v>
      </c>
      <c r="M9" s="77"/>
      <c r="N9" s="72"/>
      <c r="O9" s="79" t="s">
        <v>427</v>
      </c>
      <c r="P9" s="81">
        <v>43742.74631944444</v>
      </c>
      <c r="Q9" s="79" t="s">
        <v>432</v>
      </c>
      <c r="R9" s="83" t="s">
        <v>543</v>
      </c>
      <c r="S9" s="79" t="s">
        <v>589</v>
      </c>
      <c r="T9" s="79" t="s">
        <v>615</v>
      </c>
      <c r="U9" s="79"/>
      <c r="V9" s="83" t="s">
        <v>682</v>
      </c>
      <c r="W9" s="81">
        <v>43742.74631944444</v>
      </c>
      <c r="X9" s="83" t="s">
        <v>771</v>
      </c>
      <c r="Y9" s="79"/>
      <c r="Z9" s="79"/>
      <c r="AA9" s="85" t="s">
        <v>928</v>
      </c>
      <c r="AB9" s="79"/>
      <c r="AC9" s="79" t="b">
        <v>0</v>
      </c>
      <c r="AD9" s="79">
        <v>0</v>
      </c>
      <c r="AE9" s="85" t="s">
        <v>1091</v>
      </c>
      <c r="AF9" s="79" t="b">
        <v>0</v>
      </c>
      <c r="AG9" s="79" t="s">
        <v>1106</v>
      </c>
      <c r="AH9" s="79"/>
      <c r="AI9" s="85" t="s">
        <v>1091</v>
      </c>
      <c r="AJ9" s="79" t="b">
        <v>0</v>
      </c>
      <c r="AK9" s="79">
        <v>0</v>
      </c>
      <c r="AL9" s="85" t="s">
        <v>1091</v>
      </c>
      <c r="AM9" s="79" t="s">
        <v>1113</v>
      </c>
      <c r="AN9" s="79" t="b">
        <v>0</v>
      </c>
      <c r="AO9" s="85" t="s">
        <v>928</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1</v>
      </c>
      <c r="BE9" s="49">
        <v>4.761904761904762</v>
      </c>
      <c r="BF9" s="48">
        <v>0</v>
      </c>
      <c r="BG9" s="49">
        <v>0</v>
      </c>
      <c r="BH9" s="48">
        <v>0</v>
      </c>
      <c r="BI9" s="49">
        <v>0</v>
      </c>
      <c r="BJ9" s="48">
        <v>20</v>
      </c>
      <c r="BK9" s="49">
        <v>95.23809523809524</v>
      </c>
      <c r="BL9" s="48">
        <v>21</v>
      </c>
    </row>
    <row r="10" spans="1:64" ht="15">
      <c r="A10" s="64" t="s">
        <v>219</v>
      </c>
      <c r="B10" s="64" t="s">
        <v>301</v>
      </c>
      <c r="C10" s="65"/>
      <c r="D10" s="66"/>
      <c r="E10" s="67"/>
      <c r="F10" s="68"/>
      <c r="G10" s="65"/>
      <c r="H10" s="69"/>
      <c r="I10" s="70"/>
      <c r="J10" s="70"/>
      <c r="K10" s="34" t="s">
        <v>65</v>
      </c>
      <c r="L10" s="77">
        <v>51</v>
      </c>
      <c r="M10" s="77"/>
      <c r="N10" s="72"/>
      <c r="O10" s="79" t="s">
        <v>427</v>
      </c>
      <c r="P10" s="81">
        <v>43742.83293981481</v>
      </c>
      <c r="Q10" s="79" t="s">
        <v>431</v>
      </c>
      <c r="R10" s="79"/>
      <c r="S10" s="79"/>
      <c r="T10" s="79"/>
      <c r="U10" s="79"/>
      <c r="V10" s="83" t="s">
        <v>683</v>
      </c>
      <c r="W10" s="81">
        <v>43742.83293981481</v>
      </c>
      <c r="X10" s="83" t="s">
        <v>772</v>
      </c>
      <c r="Y10" s="79"/>
      <c r="Z10" s="79"/>
      <c r="AA10" s="85" t="s">
        <v>929</v>
      </c>
      <c r="AB10" s="79"/>
      <c r="AC10" s="79" t="b">
        <v>0</v>
      </c>
      <c r="AD10" s="79">
        <v>0</v>
      </c>
      <c r="AE10" s="85" t="s">
        <v>1091</v>
      </c>
      <c r="AF10" s="79" t="b">
        <v>0</v>
      </c>
      <c r="AG10" s="79" t="s">
        <v>1106</v>
      </c>
      <c r="AH10" s="79"/>
      <c r="AI10" s="85" t="s">
        <v>1091</v>
      </c>
      <c r="AJ10" s="79" t="b">
        <v>0</v>
      </c>
      <c r="AK10" s="79">
        <v>5</v>
      </c>
      <c r="AL10" s="85" t="s">
        <v>1030</v>
      </c>
      <c r="AM10" s="79" t="s">
        <v>1111</v>
      </c>
      <c r="AN10" s="79" t="b">
        <v>0</v>
      </c>
      <c r="AO10" s="85" t="s">
        <v>1030</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300</v>
      </c>
      <c r="C11" s="65"/>
      <c r="D11" s="66"/>
      <c r="E11" s="67"/>
      <c r="F11" s="68"/>
      <c r="G11" s="65"/>
      <c r="H11" s="69"/>
      <c r="I11" s="70"/>
      <c r="J11" s="70"/>
      <c r="K11" s="34" t="s">
        <v>65</v>
      </c>
      <c r="L11" s="77">
        <v>53</v>
      </c>
      <c r="M11" s="77"/>
      <c r="N11" s="72"/>
      <c r="O11" s="79" t="s">
        <v>427</v>
      </c>
      <c r="P11" s="81">
        <v>43742.8843287037</v>
      </c>
      <c r="Q11" s="79" t="s">
        <v>433</v>
      </c>
      <c r="R11" s="83" t="s">
        <v>543</v>
      </c>
      <c r="S11" s="79" t="s">
        <v>589</v>
      </c>
      <c r="T11" s="79"/>
      <c r="U11" s="79"/>
      <c r="V11" s="83" t="s">
        <v>684</v>
      </c>
      <c r="W11" s="81">
        <v>43742.8843287037</v>
      </c>
      <c r="X11" s="83" t="s">
        <v>773</v>
      </c>
      <c r="Y11" s="79"/>
      <c r="Z11" s="79"/>
      <c r="AA11" s="85" t="s">
        <v>930</v>
      </c>
      <c r="AB11" s="79"/>
      <c r="AC11" s="79" t="b">
        <v>0</v>
      </c>
      <c r="AD11" s="79">
        <v>0</v>
      </c>
      <c r="AE11" s="85" t="s">
        <v>1091</v>
      </c>
      <c r="AF11" s="79" t="b">
        <v>0</v>
      </c>
      <c r="AG11" s="79" t="s">
        <v>1106</v>
      </c>
      <c r="AH11" s="79"/>
      <c r="AI11" s="85" t="s">
        <v>1091</v>
      </c>
      <c r="AJ11" s="79" t="b">
        <v>0</v>
      </c>
      <c r="AK11" s="79">
        <v>3</v>
      </c>
      <c r="AL11" s="85" t="s">
        <v>932</v>
      </c>
      <c r="AM11" s="79" t="s">
        <v>1113</v>
      </c>
      <c r="AN11" s="79" t="b">
        <v>0</v>
      </c>
      <c r="AO11" s="85" t="s">
        <v>932</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300</v>
      </c>
      <c r="C12" s="65"/>
      <c r="D12" s="66"/>
      <c r="E12" s="67"/>
      <c r="F12" s="68"/>
      <c r="G12" s="65"/>
      <c r="H12" s="69"/>
      <c r="I12" s="70"/>
      <c r="J12" s="70"/>
      <c r="K12" s="34" t="s">
        <v>65</v>
      </c>
      <c r="L12" s="77">
        <v>55</v>
      </c>
      <c r="M12" s="77"/>
      <c r="N12" s="72"/>
      <c r="O12" s="79" t="s">
        <v>427</v>
      </c>
      <c r="P12" s="81">
        <v>43742.90400462963</v>
      </c>
      <c r="Q12" s="79" t="s">
        <v>433</v>
      </c>
      <c r="R12" s="83" t="s">
        <v>543</v>
      </c>
      <c r="S12" s="79" t="s">
        <v>589</v>
      </c>
      <c r="T12" s="79"/>
      <c r="U12" s="79"/>
      <c r="V12" s="83" t="s">
        <v>685</v>
      </c>
      <c r="W12" s="81">
        <v>43742.90400462963</v>
      </c>
      <c r="X12" s="83" t="s">
        <v>774</v>
      </c>
      <c r="Y12" s="79"/>
      <c r="Z12" s="79"/>
      <c r="AA12" s="85" t="s">
        <v>931</v>
      </c>
      <c r="AB12" s="79"/>
      <c r="AC12" s="79" t="b">
        <v>0</v>
      </c>
      <c r="AD12" s="79">
        <v>0</v>
      </c>
      <c r="AE12" s="85" t="s">
        <v>1091</v>
      </c>
      <c r="AF12" s="79" t="b">
        <v>0</v>
      </c>
      <c r="AG12" s="79" t="s">
        <v>1106</v>
      </c>
      <c r="AH12" s="79"/>
      <c r="AI12" s="85" t="s">
        <v>1091</v>
      </c>
      <c r="AJ12" s="79" t="b">
        <v>0</v>
      </c>
      <c r="AK12" s="79">
        <v>3</v>
      </c>
      <c r="AL12" s="85" t="s">
        <v>932</v>
      </c>
      <c r="AM12" s="79" t="s">
        <v>1114</v>
      </c>
      <c r="AN12" s="79" t="b">
        <v>0</v>
      </c>
      <c r="AO12" s="85" t="s">
        <v>932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222</v>
      </c>
      <c r="B13" s="64" t="s">
        <v>300</v>
      </c>
      <c r="C13" s="65"/>
      <c r="D13" s="66"/>
      <c r="E13" s="67"/>
      <c r="F13" s="68"/>
      <c r="G13" s="65"/>
      <c r="H13" s="69"/>
      <c r="I13" s="70"/>
      <c r="J13" s="70"/>
      <c r="K13" s="34" t="s">
        <v>65</v>
      </c>
      <c r="L13" s="77">
        <v>57</v>
      </c>
      <c r="M13" s="77"/>
      <c r="N13" s="72"/>
      <c r="O13" s="79" t="s">
        <v>427</v>
      </c>
      <c r="P13" s="81">
        <v>43742.88195601852</v>
      </c>
      <c r="Q13" s="79" t="s">
        <v>434</v>
      </c>
      <c r="R13" s="83" t="s">
        <v>543</v>
      </c>
      <c r="S13" s="79" t="s">
        <v>589</v>
      </c>
      <c r="T13" s="79"/>
      <c r="U13" s="79"/>
      <c r="V13" s="83" t="s">
        <v>686</v>
      </c>
      <c r="W13" s="81">
        <v>43742.88195601852</v>
      </c>
      <c r="X13" s="83" t="s">
        <v>775</v>
      </c>
      <c r="Y13" s="79"/>
      <c r="Z13" s="79"/>
      <c r="AA13" s="85" t="s">
        <v>932</v>
      </c>
      <c r="AB13" s="79"/>
      <c r="AC13" s="79" t="b">
        <v>0</v>
      </c>
      <c r="AD13" s="79">
        <v>3</v>
      </c>
      <c r="AE13" s="85" t="s">
        <v>1091</v>
      </c>
      <c r="AF13" s="79" t="b">
        <v>0</v>
      </c>
      <c r="AG13" s="79" t="s">
        <v>1106</v>
      </c>
      <c r="AH13" s="79"/>
      <c r="AI13" s="85" t="s">
        <v>1091</v>
      </c>
      <c r="AJ13" s="79" t="b">
        <v>0</v>
      </c>
      <c r="AK13" s="79">
        <v>3</v>
      </c>
      <c r="AL13" s="85" t="s">
        <v>1091</v>
      </c>
      <c r="AM13" s="79" t="s">
        <v>1115</v>
      </c>
      <c r="AN13" s="79" t="b">
        <v>0</v>
      </c>
      <c r="AO13" s="85" t="s">
        <v>932</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1</v>
      </c>
      <c r="BE13" s="49">
        <v>6.25</v>
      </c>
      <c r="BF13" s="48">
        <v>0</v>
      </c>
      <c r="BG13" s="49">
        <v>0</v>
      </c>
      <c r="BH13" s="48">
        <v>0</v>
      </c>
      <c r="BI13" s="49">
        <v>0</v>
      </c>
      <c r="BJ13" s="48">
        <v>15</v>
      </c>
      <c r="BK13" s="49">
        <v>93.75</v>
      </c>
      <c r="BL13" s="48">
        <v>16</v>
      </c>
    </row>
    <row r="14" spans="1:64" ht="15">
      <c r="A14" s="64" t="s">
        <v>223</v>
      </c>
      <c r="B14" s="64" t="s">
        <v>222</v>
      </c>
      <c r="C14" s="65"/>
      <c r="D14" s="66"/>
      <c r="E14" s="67"/>
      <c r="F14" s="68"/>
      <c r="G14" s="65"/>
      <c r="H14" s="69"/>
      <c r="I14" s="70"/>
      <c r="J14" s="70"/>
      <c r="K14" s="34" t="s">
        <v>65</v>
      </c>
      <c r="L14" s="77">
        <v>58</v>
      </c>
      <c r="M14" s="77"/>
      <c r="N14" s="72"/>
      <c r="O14" s="79" t="s">
        <v>427</v>
      </c>
      <c r="P14" s="81">
        <v>43742.92596064815</v>
      </c>
      <c r="Q14" s="79" t="s">
        <v>433</v>
      </c>
      <c r="R14" s="83" t="s">
        <v>543</v>
      </c>
      <c r="S14" s="79" t="s">
        <v>589</v>
      </c>
      <c r="T14" s="79"/>
      <c r="U14" s="79"/>
      <c r="V14" s="83" t="s">
        <v>687</v>
      </c>
      <c r="W14" s="81">
        <v>43742.92596064815</v>
      </c>
      <c r="X14" s="83" t="s">
        <v>776</v>
      </c>
      <c r="Y14" s="79"/>
      <c r="Z14" s="79"/>
      <c r="AA14" s="85" t="s">
        <v>933</v>
      </c>
      <c r="AB14" s="79"/>
      <c r="AC14" s="79" t="b">
        <v>0</v>
      </c>
      <c r="AD14" s="79">
        <v>0</v>
      </c>
      <c r="AE14" s="85" t="s">
        <v>1091</v>
      </c>
      <c r="AF14" s="79" t="b">
        <v>0</v>
      </c>
      <c r="AG14" s="79" t="s">
        <v>1106</v>
      </c>
      <c r="AH14" s="79"/>
      <c r="AI14" s="85" t="s">
        <v>1091</v>
      </c>
      <c r="AJ14" s="79" t="b">
        <v>0</v>
      </c>
      <c r="AK14" s="79">
        <v>3</v>
      </c>
      <c r="AL14" s="85" t="s">
        <v>932</v>
      </c>
      <c r="AM14" s="79" t="s">
        <v>1112</v>
      </c>
      <c r="AN14" s="79" t="b">
        <v>0</v>
      </c>
      <c r="AO14" s="85" t="s">
        <v>932</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c r="BE14" s="49"/>
      <c r="BF14" s="48"/>
      <c r="BG14" s="49"/>
      <c r="BH14" s="48"/>
      <c r="BI14" s="49"/>
      <c r="BJ14" s="48"/>
      <c r="BK14" s="49"/>
      <c r="BL14" s="48"/>
    </row>
    <row r="15" spans="1:64" ht="15">
      <c r="A15" s="64" t="s">
        <v>224</v>
      </c>
      <c r="B15" s="64" t="s">
        <v>229</v>
      </c>
      <c r="C15" s="65"/>
      <c r="D15" s="66"/>
      <c r="E15" s="67"/>
      <c r="F15" s="68"/>
      <c r="G15" s="65"/>
      <c r="H15" s="69"/>
      <c r="I15" s="70"/>
      <c r="J15" s="70"/>
      <c r="K15" s="34" t="s">
        <v>65</v>
      </c>
      <c r="L15" s="77">
        <v>60</v>
      </c>
      <c r="M15" s="77"/>
      <c r="N15" s="72"/>
      <c r="O15" s="79" t="s">
        <v>427</v>
      </c>
      <c r="P15" s="81">
        <v>43742.98972222222</v>
      </c>
      <c r="Q15" s="79" t="s">
        <v>430</v>
      </c>
      <c r="R15" s="79" t="s">
        <v>542</v>
      </c>
      <c r="S15" s="79" t="s">
        <v>588</v>
      </c>
      <c r="T15" s="79"/>
      <c r="U15" s="79"/>
      <c r="V15" s="83" t="s">
        <v>688</v>
      </c>
      <c r="W15" s="81">
        <v>43742.98972222222</v>
      </c>
      <c r="X15" s="83" t="s">
        <v>777</v>
      </c>
      <c r="Y15" s="79"/>
      <c r="Z15" s="79"/>
      <c r="AA15" s="85" t="s">
        <v>934</v>
      </c>
      <c r="AB15" s="79"/>
      <c r="AC15" s="79" t="b">
        <v>0</v>
      </c>
      <c r="AD15" s="79">
        <v>0</v>
      </c>
      <c r="AE15" s="85" t="s">
        <v>1091</v>
      </c>
      <c r="AF15" s="79" t="b">
        <v>0</v>
      </c>
      <c r="AG15" s="79" t="s">
        <v>1107</v>
      </c>
      <c r="AH15" s="79"/>
      <c r="AI15" s="85" t="s">
        <v>1091</v>
      </c>
      <c r="AJ15" s="79" t="b">
        <v>0</v>
      </c>
      <c r="AK15" s="79">
        <v>4</v>
      </c>
      <c r="AL15" s="85" t="s">
        <v>940</v>
      </c>
      <c r="AM15" s="79" t="s">
        <v>1116</v>
      </c>
      <c r="AN15" s="79" t="b">
        <v>0</v>
      </c>
      <c r="AO15" s="85" t="s">
        <v>940</v>
      </c>
      <c r="AP15" s="79" t="s">
        <v>176</v>
      </c>
      <c r="AQ15" s="79">
        <v>0</v>
      </c>
      <c r="AR15" s="79">
        <v>0</v>
      </c>
      <c r="AS15" s="79"/>
      <c r="AT15" s="79"/>
      <c r="AU15" s="79"/>
      <c r="AV15" s="79"/>
      <c r="AW15" s="79"/>
      <c r="AX15" s="79"/>
      <c r="AY15" s="79"/>
      <c r="AZ15" s="79"/>
      <c r="BA15">
        <v>1</v>
      </c>
      <c r="BB15" s="78" t="str">
        <f>REPLACE(INDEX(GroupVertices[Group],MATCH(Edges25[[#This Row],[Vertex 1]],GroupVertices[Vertex],0)),1,1,"")</f>
        <v>9</v>
      </c>
      <c r="BC15" s="78" t="str">
        <f>REPLACE(INDEX(GroupVertices[Group],MATCH(Edges25[[#This Row],[Vertex 2]],GroupVertices[Vertex],0)),1,1,"")</f>
        <v>9</v>
      </c>
      <c r="BD15" s="48">
        <v>0</v>
      </c>
      <c r="BE15" s="49">
        <v>0</v>
      </c>
      <c r="BF15" s="48">
        <v>0</v>
      </c>
      <c r="BG15" s="49">
        <v>0</v>
      </c>
      <c r="BH15" s="48">
        <v>0</v>
      </c>
      <c r="BI15" s="49">
        <v>0</v>
      </c>
      <c r="BJ15" s="48">
        <v>13</v>
      </c>
      <c r="BK15" s="49">
        <v>100</v>
      </c>
      <c r="BL15" s="48">
        <v>13</v>
      </c>
    </row>
    <row r="16" spans="1:64" ht="15">
      <c r="A16" s="64" t="s">
        <v>225</v>
      </c>
      <c r="B16" s="64" t="s">
        <v>352</v>
      </c>
      <c r="C16" s="65"/>
      <c r="D16" s="66"/>
      <c r="E16" s="67"/>
      <c r="F16" s="68"/>
      <c r="G16" s="65"/>
      <c r="H16" s="69"/>
      <c r="I16" s="70"/>
      <c r="J16" s="70"/>
      <c r="K16" s="34" t="s">
        <v>65</v>
      </c>
      <c r="L16" s="77">
        <v>61</v>
      </c>
      <c r="M16" s="77"/>
      <c r="N16" s="72"/>
      <c r="O16" s="79" t="s">
        <v>427</v>
      </c>
      <c r="P16" s="81">
        <v>43695.196238425924</v>
      </c>
      <c r="Q16" s="79" t="s">
        <v>435</v>
      </c>
      <c r="R16" s="79" t="s">
        <v>544</v>
      </c>
      <c r="S16" s="79" t="s">
        <v>590</v>
      </c>
      <c r="T16" s="79" t="s">
        <v>616</v>
      </c>
      <c r="U16" s="79"/>
      <c r="V16" s="83" t="s">
        <v>689</v>
      </c>
      <c r="W16" s="81">
        <v>43695.196238425924</v>
      </c>
      <c r="X16" s="83" t="s">
        <v>778</v>
      </c>
      <c r="Y16" s="79"/>
      <c r="Z16" s="79"/>
      <c r="AA16" s="85" t="s">
        <v>935</v>
      </c>
      <c r="AB16" s="85" t="s">
        <v>1080</v>
      </c>
      <c r="AC16" s="79" t="b">
        <v>0</v>
      </c>
      <c r="AD16" s="79">
        <v>0</v>
      </c>
      <c r="AE16" s="85" t="s">
        <v>1092</v>
      </c>
      <c r="AF16" s="79" t="b">
        <v>0</v>
      </c>
      <c r="AG16" s="79" t="s">
        <v>1108</v>
      </c>
      <c r="AH16" s="79"/>
      <c r="AI16" s="85" t="s">
        <v>1091</v>
      </c>
      <c r="AJ16" s="79" t="b">
        <v>0</v>
      </c>
      <c r="AK16" s="79">
        <v>5</v>
      </c>
      <c r="AL16" s="85" t="s">
        <v>1091</v>
      </c>
      <c r="AM16" s="79" t="s">
        <v>1112</v>
      </c>
      <c r="AN16" s="79" t="b">
        <v>0</v>
      </c>
      <c r="AO16" s="85" t="s">
        <v>1080</v>
      </c>
      <c r="AP16" s="79" t="s">
        <v>1129</v>
      </c>
      <c r="AQ16" s="79">
        <v>0</v>
      </c>
      <c r="AR16" s="79">
        <v>0</v>
      </c>
      <c r="AS16" s="79" t="s">
        <v>1130</v>
      </c>
      <c r="AT16" s="79" t="s">
        <v>1132</v>
      </c>
      <c r="AU16" s="79" t="s">
        <v>1134</v>
      </c>
      <c r="AV16" s="79" t="s">
        <v>1136</v>
      </c>
      <c r="AW16" s="79" t="s">
        <v>1138</v>
      </c>
      <c r="AX16" s="79" t="s">
        <v>1140</v>
      </c>
      <c r="AY16" s="79" t="s">
        <v>1142</v>
      </c>
      <c r="AZ16" s="83" t="s">
        <v>1143</v>
      </c>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226</v>
      </c>
      <c r="B17" s="64" t="s">
        <v>376</v>
      </c>
      <c r="C17" s="65"/>
      <c r="D17" s="66"/>
      <c r="E17" s="67"/>
      <c r="F17" s="68"/>
      <c r="G17" s="65"/>
      <c r="H17" s="69"/>
      <c r="I17" s="70"/>
      <c r="J17" s="70"/>
      <c r="K17" s="34" t="s">
        <v>65</v>
      </c>
      <c r="L17" s="77">
        <v>85</v>
      </c>
      <c r="M17" s="77"/>
      <c r="N17" s="72"/>
      <c r="O17" s="79" t="s">
        <v>427</v>
      </c>
      <c r="P17" s="81">
        <v>43743.66423611111</v>
      </c>
      <c r="Q17" s="79" t="s">
        <v>436</v>
      </c>
      <c r="R17" s="79" t="s">
        <v>545</v>
      </c>
      <c r="S17" s="79" t="s">
        <v>591</v>
      </c>
      <c r="T17" s="79"/>
      <c r="U17" s="79"/>
      <c r="V17" s="83" t="s">
        <v>690</v>
      </c>
      <c r="W17" s="81">
        <v>43743.66423611111</v>
      </c>
      <c r="X17" s="83" t="s">
        <v>779</v>
      </c>
      <c r="Y17" s="79"/>
      <c r="Z17" s="79"/>
      <c r="AA17" s="85" t="s">
        <v>936</v>
      </c>
      <c r="AB17" s="85" t="s">
        <v>1081</v>
      </c>
      <c r="AC17" s="79" t="b">
        <v>0</v>
      </c>
      <c r="AD17" s="79">
        <v>0</v>
      </c>
      <c r="AE17" s="85" t="s">
        <v>1093</v>
      </c>
      <c r="AF17" s="79" t="b">
        <v>0</v>
      </c>
      <c r="AG17" s="79" t="s">
        <v>1106</v>
      </c>
      <c r="AH17" s="79"/>
      <c r="AI17" s="85" t="s">
        <v>1091</v>
      </c>
      <c r="AJ17" s="79" t="b">
        <v>0</v>
      </c>
      <c r="AK17" s="79">
        <v>0</v>
      </c>
      <c r="AL17" s="85" t="s">
        <v>1091</v>
      </c>
      <c r="AM17" s="79" t="s">
        <v>1113</v>
      </c>
      <c r="AN17" s="79" t="b">
        <v>0</v>
      </c>
      <c r="AO17" s="85" t="s">
        <v>1081</v>
      </c>
      <c r="AP17" s="79" t="s">
        <v>176</v>
      </c>
      <c r="AQ17" s="79">
        <v>0</v>
      </c>
      <c r="AR17" s="79">
        <v>0</v>
      </c>
      <c r="AS17" s="79"/>
      <c r="AT17" s="79"/>
      <c r="AU17" s="79"/>
      <c r="AV17" s="79"/>
      <c r="AW17" s="79"/>
      <c r="AX17" s="79"/>
      <c r="AY17" s="79"/>
      <c r="AZ17" s="79"/>
      <c r="BA17">
        <v>1</v>
      </c>
      <c r="BB17" s="78" t="str">
        <f>REPLACE(INDEX(GroupVertices[Group],MATCH(Edges25[[#This Row],[Vertex 1]],GroupVertices[Vertex],0)),1,1,"")</f>
        <v>13</v>
      </c>
      <c r="BC17" s="78" t="str">
        <f>REPLACE(INDEX(GroupVertices[Group],MATCH(Edges25[[#This Row],[Vertex 2]],GroupVertices[Vertex],0)),1,1,"")</f>
        <v>13</v>
      </c>
      <c r="BD17" s="48"/>
      <c r="BE17" s="49"/>
      <c r="BF17" s="48"/>
      <c r="BG17" s="49"/>
      <c r="BH17" s="48"/>
      <c r="BI17" s="49"/>
      <c r="BJ17" s="48"/>
      <c r="BK17" s="49"/>
      <c r="BL17" s="48"/>
    </row>
    <row r="18" spans="1:64" ht="15">
      <c r="A18" s="64" t="s">
        <v>225</v>
      </c>
      <c r="B18" s="64" t="s">
        <v>378</v>
      </c>
      <c r="C18" s="65"/>
      <c r="D18" s="66"/>
      <c r="E18" s="67"/>
      <c r="F18" s="68"/>
      <c r="G18" s="65"/>
      <c r="H18" s="69"/>
      <c r="I18" s="70"/>
      <c r="J18" s="70"/>
      <c r="K18" s="34" t="s">
        <v>65</v>
      </c>
      <c r="L18" s="77">
        <v>89</v>
      </c>
      <c r="M18" s="77"/>
      <c r="N18" s="72"/>
      <c r="O18" s="79" t="s">
        <v>427</v>
      </c>
      <c r="P18" s="81">
        <v>43743.65550925926</v>
      </c>
      <c r="Q18" s="79" t="s">
        <v>437</v>
      </c>
      <c r="R18" s="79"/>
      <c r="S18" s="79"/>
      <c r="T18" s="79"/>
      <c r="U18" s="79"/>
      <c r="V18" s="83" t="s">
        <v>689</v>
      </c>
      <c r="W18" s="81">
        <v>43743.65550925926</v>
      </c>
      <c r="X18" s="83" t="s">
        <v>780</v>
      </c>
      <c r="Y18" s="79"/>
      <c r="Z18" s="79"/>
      <c r="AA18" s="85" t="s">
        <v>937</v>
      </c>
      <c r="AB18" s="79"/>
      <c r="AC18" s="79" t="b">
        <v>0</v>
      </c>
      <c r="AD18" s="79">
        <v>0</v>
      </c>
      <c r="AE18" s="85" t="s">
        <v>1091</v>
      </c>
      <c r="AF18" s="79" t="b">
        <v>0</v>
      </c>
      <c r="AG18" s="79" t="s">
        <v>1108</v>
      </c>
      <c r="AH18" s="79"/>
      <c r="AI18" s="85" t="s">
        <v>1091</v>
      </c>
      <c r="AJ18" s="79" t="b">
        <v>0</v>
      </c>
      <c r="AK18" s="79">
        <v>5</v>
      </c>
      <c r="AL18" s="85" t="s">
        <v>935</v>
      </c>
      <c r="AM18" s="79" t="s">
        <v>1112</v>
      </c>
      <c r="AN18" s="79" t="b">
        <v>0</v>
      </c>
      <c r="AO18" s="85" t="s">
        <v>935</v>
      </c>
      <c r="AP18" s="79" t="s">
        <v>176</v>
      </c>
      <c r="AQ18" s="79">
        <v>0</v>
      </c>
      <c r="AR18" s="79">
        <v>0</v>
      </c>
      <c r="AS18" s="79"/>
      <c r="AT18" s="79"/>
      <c r="AU18" s="79"/>
      <c r="AV18" s="79"/>
      <c r="AW18" s="79"/>
      <c r="AX18" s="79"/>
      <c r="AY18" s="79"/>
      <c r="AZ18" s="79"/>
      <c r="BA18">
        <v>2</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227</v>
      </c>
      <c r="B19" s="64" t="s">
        <v>378</v>
      </c>
      <c r="C19" s="65"/>
      <c r="D19" s="66"/>
      <c r="E19" s="67"/>
      <c r="F19" s="68"/>
      <c r="G19" s="65"/>
      <c r="H19" s="69"/>
      <c r="I19" s="70"/>
      <c r="J19" s="70"/>
      <c r="K19" s="34" t="s">
        <v>65</v>
      </c>
      <c r="L19" s="77">
        <v>90</v>
      </c>
      <c r="M19" s="77"/>
      <c r="N19" s="72"/>
      <c r="O19" s="79" t="s">
        <v>427</v>
      </c>
      <c r="P19" s="81">
        <v>43743.666712962964</v>
      </c>
      <c r="Q19" s="79" t="s">
        <v>437</v>
      </c>
      <c r="R19" s="79"/>
      <c r="S19" s="79"/>
      <c r="T19" s="79"/>
      <c r="U19" s="79"/>
      <c r="V19" s="83" t="s">
        <v>691</v>
      </c>
      <c r="W19" s="81">
        <v>43743.666712962964</v>
      </c>
      <c r="X19" s="83" t="s">
        <v>781</v>
      </c>
      <c r="Y19" s="79"/>
      <c r="Z19" s="79"/>
      <c r="AA19" s="85" t="s">
        <v>938</v>
      </c>
      <c r="AB19" s="79"/>
      <c r="AC19" s="79" t="b">
        <v>0</v>
      </c>
      <c r="AD19" s="79">
        <v>0</v>
      </c>
      <c r="AE19" s="85" t="s">
        <v>1091</v>
      </c>
      <c r="AF19" s="79" t="b">
        <v>0</v>
      </c>
      <c r="AG19" s="79" t="s">
        <v>1108</v>
      </c>
      <c r="AH19" s="79"/>
      <c r="AI19" s="85" t="s">
        <v>1091</v>
      </c>
      <c r="AJ19" s="79" t="b">
        <v>0</v>
      </c>
      <c r="AK19" s="79">
        <v>5</v>
      </c>
      <c r="AL19" s="85" t="s">
        <v>935</v>
      </c>
      <c r="AM19" s="79" t="s">
        <v>1117</v>
      </c>
      <c r="AN19" s="79" t="b">
        <v>0</v>
      </c>
      <c r="AO19" s="85" t="s">
        <v>935</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228</v>
      </c>
      <c r="B20" s="64" t="s">
        <v>298</v>
      </c>
      <c r="C20" s="65"/>
      <c r="D20" s="66"/>
      <c r="E20" s="67"/>
      <c r="F20" s="68"/>
      <c r="G20" s="65"/>
      <c r="H20" s="69"/>
      <c r="I20" s="70"/>
      <c r="J20" s="70"/>
      <c r="K20" s="34" t="s">
        <v>65</v>
      </c>
      <c r="L20" s="77">
        <v>118</v>
      </c>
      <c r="M20" s="77"/>
      <c r="N20" s="72"/>
      <c r="O20" s="79" t="s">
        <v>427</v>
      </c>
      <c r="P20" s="81">
        <v>43743.668761574074</v>
      </c>
      <c r="Q20" s="79" t="s">
        <v>438</v>
      </c>
      <c r="R20" s="79"/>
      <c r="S20" s="79"/>
      <c r="T20" s="79" t="s">
        <v>617</v>
      </c>
      <c r="U20" s="79"/>
      <c r="V20" s="83" t="s">
        <v>692</v>
      </c>
      <c r="W20" s="81">
        <v>43743.668761574074</v>
      </c>
      <c r="X20" s="83" t="s">
        <v>782</v>
      </c>
      <c r="Y20" s="79"/>
      <c r="Z20" s="79"/>
      <c r="AA20" s="85" t="s">
        <v>939</v>
      </c>
      <c r="AB20" s="79"/>
      <c r="AC20" s="79" t="b">
        <v>0</v>
      </c>
      <c r="AD20" s="79">
        <v>0</v>
      </c>
      <c r="AE20" s="85" t="s">
        <v>1091</v>
      </c>
      <c r="AF20" s="79" t="b">
        <v>0</v>
      </c>
      <c r="AG20" s="79" t="s">
        <v>1106</v>
      </c>
      <c r="AH20" s="79"/>
      <c r="AI20" s="85" t="s">
        <v>1091</v>
      </c>
      <c r="AJ20" s="79" t="b">
        <v>0</v>
      </c>
      <c r="AK20" s="79">
        <v>1</v>
      </c>
      <c r="AL20" s="85" t="s">
        <v>1054</v>
      </c>
      <c r="AM20" s="79" t="s">
        <v>1118</v>
      </c>
      <c r="AN20" s="79" t="b">
        <v>0</v>
      </c>
      <c r="AO20" s="85" t="s">
        <v>1054</v>
      </c>
      <c r="AP20" s="79" t="s">
        <v>176</v>
      </c>
      <c r="AQ20" s="79">
        <v>0</v>
      </c>
      <c r="AR20" s="79">
        <v>0</v>
      </c>
      <c r="AS20" s="79"/>
      <c r="AT20" s="79"/>
      <c r="AU20" s="79"/>
      <c r="AV20" s="79"/>
      <c r="AW20" s="79"/>
      <c r="AX20" s="79"/>
      <c r="AY20" s="79"/>
      <c r="AZ20" s="79"/>
      <c r="BA20">
        <v>1</v>
      </c>
      <c r="BB20" s="78" t="str">
        <f>REPLACE(INDEX(GroupVertices[Group],MATCH(Edges25[[#This Row],[Vertex 1]],GroupVertices[Vertex],0)),1,1,"")</f>
        <v>4</v>
      </c>
      <c r="BC20" s="78" t="str">
        <f>REPLACE(INDEX(GroupVertices[Group],MATCH(Edges25[[#This Row],[Vertex 2]],GroupVertices[Vertex],0)),1,1,"")</f>
        <v>4</v>
      </c>
      <c r="BD20" s="48">
        <v>0</v>
      </c>
      <c r="BE20" s="49">
        <v>0</v>
      </c>
      <c r="BF20" s="48">
        <v>0</v>
      </c>
      <c r="BG20" s="49">
        <v>0</v>
      </c>
      <c r="BH20" s="48">
        <v>0</v>
      </c>
      <c r="BI20" s="49">
        <v>0</v>
      </c>
      <c r="BJ20" s="48">
        <v>23</v>
      </c>
      <c r="BK20" s="49">
        <v>100</v>
      </c>
      <c r="BL20" s="48">
        <v>23</v>
      </c>
    </row>
    <row r="21" spans="1:64" ht="15">
      <c r="A21" s="64" t="s">
        <v>229</v>
      </c>
      <c r="B21" s="64" t="s">
        <v>229</v>
      </c>
      <c r="C21" s="65"/>
      <c r="D21" s="66"/>
      <c r="E21" s="67"/>
      <c r="F21" s="68"/>
      <c r="G21" s="65"/>
      <c r="H21" s="69"/>
      <c r="I21" s="70"/>
      <c r="J21" s="70"/>
      <c r="K21" s="34" t="s">
        <v>65</v>
      </c>
      <c r="L21" s="77">
        <v>120</v>
      </c>
      <c r="M21" s="77"/>
      <c r="N21" s="72"/>
      <c r="O21" s="79" t="s">
        <v>176</v>
      </c>
      <c r="P21" s="81">
        <v>43742.52916666667</v>
      </c>
      <c r="Q21" s="79" t="s">
        <v>439</v>
      </c>
      <c r="R21" s="79" t="s">
        <v>546</v>
      </c>
      <c r="S21" s="79" t="s">
        <v>592</v>
      </c>
      <c r="T21" s="79"/>
      <c r="U21" s="79"/>
      <c r="V21" s="83" t="s">
        <v>693</v>
      </c>
      <c r="W21" s="81">
        <v>43742.52916666667</v>
      </c>
      <c r="X21" s="83" t="s">
        <v>783</v>
      </c>
      <c r="Y21" s="79"/>
      <c r="Z21" s="79"/>
      <c r="AA21" s="85" t="s">
        <v>940</v>
      </c>
      <c r="AB21" s="79"/>
      <c r="AC21" s="79" t="b">
        <v>0</v>
      </c>
      <c r="AD21" s="79">
        <v>5</v>
      </c>
      <c r="AE21" s="85" t="s">
        <v>1091</v>
      </c>
      <c r="AF21" s="79" t="b">
        <v>0</v>
      </c>
      <c r="AG21" s="79" t="s">
        <v>1107</v>
      </c>
      <c r="AH21" s="79"/>
      <c r="AI21" s="85" t="s">
        <v>1091</v>
      </c>
      <c r="AJ21" s="79" t="b">
        <v>0</v>
      </c>
      <c r="AK21" s="79">
        <v>3</v>
      </c>
      <c r="AL21" s="85" t="s">
        <v>1091</v>
      </c>
      <c r="AM21" s="79" t="s">
        <v>1111</v>
      </c>
      <c r="AN21" s="79" t="b">
        <v>0</v>
      </c>
      <c r="AO21" s="85" t="s">
        <v>940</v>
      </c>
      <c r="AP21" s="79" t="s">
        <v>176</v>
      </c>
      <c r="AQ21" s="79">
        <v>0</v>
      </c>
      <c r="AR21" s="79">
        <v>0</v>
      </c>
      <c r="AS21" s="79"/>
      <c r="AT21" s="79"/>
      <c r="AU21" s="79"/>
      <c r="AV21" s="79"/>
      <c r="AW21" s="79"/>
      <c r="AX21" s="79"/>
      <c r="AY21" s="79"/>
      <c r="AZ21" s="79"/>
      <c r="BA21">
        <v>2</v>
      </c>
      <c r="BB21" s="78" t="str">
        <f>REPLACE(INDEX(GroupVertices[Group],MATCH(Edges25[[#This Row],[Vertex 1]],GroupVertices[Vertex],0)),1,1,"")</f>
        <v>9</v>
      </c>
      <c r="BC21" s="78" t="str">
        <f>REPLACE(INDEX(GroupVertices[Group],MATCH(Edges25[[#This Row],[Vertex 2]],GroupVertices[Vertex],0)),1,1,"")</f>
        <v>9</v>
      </c>
      <c r="BD21" s="48">
        <v>0</v>
      </c>
      <c r="BE21" s="49">
        <v>0</v>
      </c>
      <c r="BF21" s="48">
        <v>0</v>
      </c>
      <c r="BG21" s="49">
        <v>0</v>
      </c>
      <c r="BH21" s="48">
        <v>0</v>
      </c>
      <c r="BI21" s="49">
        <v>0</v>
      </c>
      <c r="BJ21" s="48">
        <v>11</v>
      </c>
      <c r="BK21" s="49">
        <v>100</v>
      </c>
      <c r="BL21" s="48">
        <v>11</v>
      </c>
    </row>
    <row r="22" spans="1:64" ht="15">
      <c r="A22" s="64" t="s">
        <v>229</v>
      </c>
      <c r="B22" s="64" t="s">
        <v>229</v>
      </c>
      <c r="C22" s="65"/>
      <c r="D22" s="66"/>
      <c r="E22" s="67"/>
      <c r="F22" s="68"/>
      <c r="G22" s="65"/>
      <c r="H22" s="69"/>
      <c r="I22" s="70"/>
      <c r="J22" s="70"/>
      <c r="K22" s="34" t="s">
        <v>65</v>
      </c>
      <c r="L22" s="77">
        <v>121</v>
      </c>
      <c r="M22" s="77"/>
      <c r="N22" s="72"/>
      <c r="O22" s="79" t="s">
        <v>176</v>
      </c>
      <c r="P22" s="81">
        <v>43743.56875</v>
      </c>
      <c r="Q22" s="79" t="s">
        <v>440</v>
      </c>
      <c r="R22" s="79" t="s">
        <v>546</v>
      </c>
      <c r="S22" s="79" t="s">
        <v>592</v>
      </c>
      <c r="T22" s="79"/>
      <c r="U22" s="79"/>
      <c r="V22" s="83" t="s">
        <v>693</v>
      </c>
      <c r="W22" s="81">
        <v>43743.56875</v>
      </c>
      <c r="X22" s="83" t="s">
        <v>784</v>
      </c>
      <c r="Y22" s="79"/>
      <c r="Z22" s="79"/>
      <c r="AA22" s="85" t="s">
        <v>941</v>
      </c>
      <c r="AB22" s="79"/>
      <c r="AC22" s="79" t="b">
        <v>0</v>
      </c>
      <c r="AD22" s="79">
        <v>3</v>
      </c>
      <c r="AE22" s="85" t="s">
        <v>1091</v>
      </c>
      <c r="AF22" s="79" t="b">
        <v>0</v>
      </c>
      <c r="AG22" s="79" t="s">
        <v>1107</v>
      </c>
      <c r="AH22" s="79"/>
      <c r="AI22" s="85" t="s">
        <v>1091</v>
      </c>
      <c r="AJ22" s="79" t="b">
        <v>0</v>
      </c>
      <c r="AK22" s="79">
        <v>0</v>
      </c>
      <c r="AL22" s="85" t="s">
        <v>1091</v>
      </c>
      <c r="AM22" s="79" t="s">
        <v>1111</v>
      </c>
      <c r="AN22" s="79" t="b">
        <v>0</v>
      </c>
      <c r="AO22" s="85" t="s">
        <v>941</v>
      </c>
      <c r="AP22" s="79" t="s">
        <v>176</v>
      </c>
      <c r="AQ22" s="79">
        <v>0</v>
      </c>
      <c r="AR22" s="79">
        <v>0</v>
      </c>
      <c r="AS22" s="79"/>
      <c r="AT22" s="79"/>
      <c r="AU22" s="79"/>
      <c r="AV22" s="79"/>
      <c r="AW22" s="79"/>
      <c r="AX22" s="79"/>
      <c r="AY22" s="79"/>
      <c r="AZ22" s="79"/>
      <c r="BA22">
        <v>2</v>
      </c>
      <c r="BB22" s="78" t="str">
        <f>REPLACE(INDEX(GroupVertices[Group],MATCH(Edges25[[#This Row],[Vertex 1]],GroupVertices[Vertex],0)),1,1,"")</f>
        <v>9</v>
      </c>
      <c r="BC22" s="78" t="str">
        <f>REPLACE(INDEX(GroupVertices[Group],MATCH(Edges25[[#This Row],[Vertex 2]],GroupVertices[Vertex],0)),1,1,"")</f>
        <v>9</v>
      </c>
      <c r="BD22" s="48">
        <v>0</v>
      </c>
      <c r="BE22" s="49">
        <v>0</v>
      </c>
      <c r="BF22" s="48">
        <v>0</v>
      </c>
      <c r="BG22" s="49">
        <v>0</v>
      </c>
      <c r="BH22" s="48">
        <v>0</v>
      </c>
      <c r="BI22" s="49">
        <v>0</v>
      </c>
      <c r="BJ22" s="48">
        <v>12</v>
      </c>
      <c r="BK22" s="49">
        <v>100</v>
      </c>
      <c r="BL22" s="48">
        <v>12</v>
      </c>
    </row>
    <row r="23" spans="1:64" ht="15">
      <c r="A23" s="64" t="s">
        <v>230</v>
      </c>
      <c r="B23" s="64" t="s">
        <v>229</v>
      </c>
      <c r="C23" s="65"/>
      <c r="D23" s="66"/>
      <c r="E23" s="67"/>
      <c r="F23" s="68"/>
      <c r="G23" s="65"/>
      <c r="H23" s="69"/>
      <c r="I23" s="70"/>
      <c r="J23" s="70"/>
      <c r="K23" s="34" t="s">
        <v>65</v>
      </c>
      <c r="L23" s="77">
        <v>122</v>
      </c>
      <c r="M23" s="77"/>
      <c r="N23" s="72"/>
      <c r="O23" s="79" t="s">
        <v>427</v>
      </c>
      <c r="P23" s="81">
        <v>43742.553773148145</v>
      </c>
      <c r="Q23" s="79" t="s">
        <v>430</v>
      </c>
      <c r="R23" s="79" t="s">
        <v>542</v>
      </c>
      <c r="S23" s="79" t="s">
        <v>588</v>
      </c>
      <c r="T23" s="79"/>
      <c r="U23" s="79"/>
      <c r="V23" s="83" t="s">
        <v>694</v>
      </c>
      <c r="W23" s="81">
        <v>43742.553773148145</v>
      </c>
      <c r="X23" s="83" t="s">
        <v>785</v>
      </c>
      <c r="Y23" s="79"/>
      <c r="Z23" s="79"/>
      <c r="AA23" s="85" t="s">
        <v>942</v>
      </c>
      <c r="AB23" s="79"/>
      <c r="AC23" s="79" t="b">
        <v>0</v>
      </c>
      <c r="AD23" s="79">
        <v>0</v>
      </c>
      <c r="AE23" s="85" t="s">
        <v>1091</v>
      </c>
      <c r="AF23" s="79" t="b">
        <v>0</v>
      </c>
      <c r="AG23" s="79" t="s">
        <v>1107</v>
      </c>
      <c r="AH23" s="79"/>
      <c r="AI23" s="85" t="s">
        <v>1091</v>
      </c>
      <c r="AJ23" s="79" t="b">
        <v>0</v>
      </c>
      <c r="AK23" s="79">
        <v>3</v>
      </c>
      <c r="AL23" s="85" t="s">
        <v>940</v>
      </c>
      <c r="AM23" s="79" t="s">
        <v>1111</v>
      </c>
      <c r="AN23" s="79" t="b">
        <v>0</v>
      </c>
      <c r="AO23" s="85" t="s">
        <v>940</v>
      </c>
      <c r="AP23" s="79" t="s">
        <v>176</v>
      </c>
      <c r="AQ23" s="79">
        <v>0</v>
      </c>
      <c r="AR23" s="79">
        <v>0</v>
      </c>
      <c r="AS23" s="79"/>
      <c r="AT23" s="79"/>
      <c r="AU23" s="79"/>
      <c r="AV23" s="79"/>
      <c r="AW23" s="79"/>
      <c r="AX23" s="79"/>
      <c r="AY23" s="79"/>
      <c r="AZ23" s="79"/>
      <c r="BA23">
        <v>2</v>
      </c>
      <c r="BB23" s="78" t="str">
        <f>REPLACE(INDEX(GroupVertices[Group],MATCH(Edges25[[#This Row],[Vertex 1]],GroupVertices[Vertex],0)),1,1,"")</f>
        <v>9</v>
      </c>
      <c r="BC23" s="78" t="str">
        <f>REPLACE(INDEX(GroupVertices[Group],MATCH(Edges25[[#This Row],[Vertex 2]],GroupVertices[Vertex],0)),1,1,"")</f>
        <v>9</v>
      </c>
      <c r="BD23" s="48">
        <v>0</v>
      </c>
      <c r="BE23" s="49">
        <v>0</v>
      </c>
      <c r="BF23" s="48">
        <v>0</v>
      </c>
      <c r="BG23" s="49">
        <v>0</v>
      </c>
      <c r="BH23" s="48">
        <v>0</v>
      </c>
      <c r="BI23" s="49">
        <v>0</v>
      </c>
      <c r="BJ23" s="48">
        <v>13</v>
      </c>
      <c r="BK23" s="49">
        <v>100</v>
      </c>
      <c r="BL23" s="48">
        <v>13</v>
      </c>
    </row>
    <row r="24" spans="1:64" ht="15">
      <c r="A24" s="64" t="s">
        <v>230</v>
      </c>
      <c r="B24" s="64" t="s">
        <v>229</v>
      </c>
      <c r="C24" s="65"/>
      <c r="D24" s="66"/>
      <c r="E24" s="67"/>
      <c r="F24" s="68"/>
      <c r="G24" s="65"/>
      <c r="H24" s="69"/>
      <c r="I24" s="70"/>
      <c r="J24" s="70"/>
      <c r="K24" s="34" t="s">
        <v>65</v>
      </c>
      <c r="L24" s="77">
        <v>123</v>
      </c>
      <c r="M24" s="77"/>
      <c r="N24" s="72"/>
      <c r="O24" s="79" t="s">
        <v>427</v>
      </c>
      <c r="P24" s="81">
        <v>43744.00115740741</v>
      </c>
      <c r="Q24" s="79" t="s">
        <v>441</v>
      </c>
      <c r="R24" s="79" t="s">
        <v>542</v>
      </c>
      <c r="S24" s="79" t="s">
        <v>588</v>
      </c>
      <c r="T24" s="79"/>
      <c r="U24" s="79"/>
      <c r="V24" s="83" t="s">
        <v>694</v>
      </c>
      <c r="W24" s="81">
        <v>43744.00115740741</v>
      </c>
      <c r="X24" s="83" t="s">
        <v>786</v>
      </c>
      <c r="Y24" s="79"/>
      <c r="Z24" s="79"/>
      <c r="AA24" s="85" t="s">
        <v>943</v>
      </c>
      <c r="AB24" s="79"/>
      <c r="AC24" s="79" t="b">
        <v>0</v>
      </c>
      <c r="AD24" s="79">
        <v>0</v>
      </c>
      <c r="AE24" s="85" t="s">
        <v>1091</v>
      </c>
      <c r="AF24" s="79" t="b">
        <v>0</v>
      </c>
      <c r="AG24" s="79" t="s">
        <v>1107</v>
      </c>
      <c r="AH24" s="79"/>
      <c r="AI24" s="85" t="s">
        <v>1091</v>
      </c>
      <c r="AJ24" s="79" t="b">
        <v>0</v>
      </c>
      <c r="AK24" s="79">
        <v>1</v>
      </c>
      <c r="AL24" s="85" t="s">
        <v>941</v>
      </c>
      <c r="AM24" s="79" t="s">
        <v>1111</v>
      </c>
      <c r="AN24" s="79" t="b">
        <v>0</v>
      </c>
      <c r="AO24" s="85" t="s">
        <v>941</v>
      </c>
      <c r="AP24" s="79" t="s">
        <v>176</v>
      </c>
      <c r="AQ24" s="79">
        <v>0</v>
      </c>
      <c r="AR24" s="79">
        <v>0</v>
      </c>
      <c r="AS24" s="79"/>
      <c r="AT24" s="79"/>
      <c r="AU24" s="79"/>
      <c r="AV24" s="79"/>
      <c r="AW24" s="79"/>
      <c r="AX24" s="79"/>
      <c r="AY24" s="79"/>
      <c r="AZ24" s="79"/>
      <c r="BA24">
        <v>2</v>
      </c>
      <c r="BB24" s="78" t="str">
        <f>REPLACE(INDEX(GroupVertices[Group],MATCH(Edges25[[#This Row],[Vertex 1]],GroupVertices[Vertex],0)),1,1,"")</f>
        <v>9</v>
      </c>
      <c r="BC24" s="78" t="str">
        <f>REPLACE(INDEX(GroupVertices[Group],MATCH(Edges25[[#This Row],[Vertex 2]],GroupVertices[Vertex],0)),1,1,"")</f>
        <v>9</v>
      </c>
      <c r="BD24" s="48">
        <v>0</v>
      </c>
      <c r="BE24" s="49">
        <v>0</v>
      </c>
      <c r="BF24" s="48">
        <v>0</v>
      </c>
      <c r="BG24" s="49">
        <v>0</v>
      </c>
      <c r="BH24" s="48">
        <v>0</v>
      </c>
      <c r="BI24" s="49">
        <v>0</v>
      </c>
      <c r="BJ24" s="48">
        <v>14</v>
      </c>
      <c r="BK24" s="49">
        <v>100</v>
      </c>
      <c r="BL24" s="48">
        <v>14</v>
      </c>
    </row>
    <row r="25" spans="1:64" ht="15">
      <c r="A25" s="64" t="s">
        <v>231</v>
      </c>
      <c r="B25" s="64" t="s">
        <v>301</v>
      </c>
      <c r="C25" s="65"/>
      <c r="D25" s="66"/>
      <c r="E25" s="67"/>
      <c r="F25" s="68"/>
      <c r="G25" s="65"/>
      <c r="H25" s="69"/>
      <c r="I25" s="70"/>
      <c r="J25" s="70"/>
      <c r="K25" s="34" t="s">
        <v>65</v>
      </c>
      <c r="L25" s="77">
        <v>124</v>
      </c>
      <c r="M25" s="77"/>
      <c r="N25" s="72"/>
      <c r="O25" s="79" t="s">
        <v>427</v>
      </c>
      <c r="P25" s="81">
        <v>43744.15282407407</v>
      </c>
      <c r="Q25" s="79" t="s">
        <v>431</v>
      </c>
      <c r="R25" s="79"/>
      <c r="S25" s="79"/>
      <c r="T25" s="79"/>
      <c r="U25" s="79"/>
      <c r="V25" s="83" t="s">
        <v>695</v>
      </c>
      <c r="W25" s="81">
        <v>43744.15282407407</v>
      </c>
      <c r="X25" s="83" t="s">
        <v>787</v>
      </c>
      <c r="Y25" s="79"/>
      <c r="Z25" s="79"/>
      <c r="AA25" s="85" t="s">
        <v>944</v>
      </c>
      <c r="AB25" s="79"/>
      <c r="AC25" s="79" t="b">
        <v>0</v>
      </c>
      <c r="AD25" s="79">
        <v>0</v>
      </c>
      <c r="AE25" s="85" t="s">
        <v>1091</v>
      </c>
      <c r="AF25" s="79" t="b">
        <v>0</v>
      </c>
      <c r="AG25" s="79" t="s">
        <v>1106</v>
      </c>
      <c r="AH25" s="79"/>
      <c r="AI25" s="85" t="s">
        <v>1091</v>
      </c>
      <c r="AJ25" s="79" t="b">
        <v>0</v>
      </c>
      <c r="AK25" s="79">
        <v>6</v>
      </c>
      <c r="AL25" s="85" t="s">
        <v>1030</v>
      </c>
      <c r="AM25" s="79" t="s">
        <v>1112</v>
      </c>
      <c r="AN25" s="79" t="b">
        <v>0</v>
      </c>
      <c r="AO25" s="85" t="s">
        <v>1030</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232</v>
      </c>
      <c r="B26" s="64" t="s">
        <v>386</v>
      </c>
      <c r="C26" s="65"/>
      <c r="D26" s="66"/>
      <c r="E26" s="67"/>
      <c r="F26" s="68"/>
      <c r="G26" s="65"/>
      <c r="H26" s="69"/>
      <c r="I26" s="70"/>
      <c r="J26" s="70"/>
      <c r="K26" s="34" t="s">
        <v>65</v>
      </c>
      <c r="L26" s="77">
        <v>126</v>
      </c>
      <c r="M26" s="77"/>
      <c r="N26" s="72"/>
      <c r="O26" s="79" t="s">
        <v>427</v>
      </c>
      <c r="P26" s="81">
        <v>43744.779131944444</v>
      </c>
      <c r="Q26" s="79" t="s">
        <v>442</v>
      </c>
      <c r="R26" s="79"/>
      <c r="S26" s="79"/>
      <c r="T26" s="79"/>
      <c r="U26" s="79"/>
      <c r="V26" s="83" t="s">
        <v>696</v>
      </c>
      <c r="W26" s="81">
        <v>43744.779131944444</v>
      </c>
      <c r="X26" s="83" t="s">
        <v>788</v>
      </c>
      <c r="Y26" s="79"/>
      <c r="Z26" s="79"/>
      <c r="AA26" s="85" t="s">
        <v>945</v>
      </c>
      <c r="AB26" s="79"/>
      <c r="AC26" s="79" t="b">
        <v>0</v>
      </c>
      <c r="AD26" s="79">
        <v>0</v>
      </c>
      <c r="AE26" s="85" t="s">
        <v>1091</v>
      </c>
      <c r="AF26" s="79" t="b">
        <v>0</v>
      </c>
      <c r="AG26" s="79" t="s">
        <v>1106</v>
      </c>
      <c r="AH26" s="79"/>
      <c r="AI26" s="85" t="s">
        <v>1091</v>
      </c>
      <c r="AJ26" s="79" t="b">
        <v>0</v>
      </c>
      <c r="AK26" s="79">
        <v>3</v>
      </c>
      <c r="AL26" s="85" t="s">
        <v>922</v>
      </c>
      <c r="AM26" s="79" t="s">
        <v>1113</v>
      </c>
      <c r="AN26" s="79" t="b">
        <v>0</v>
      </c>
      <c r="AO26" s="85" t="s">
        <v>922</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c r="BE26" s="49"/>
      <c r="BF26" s="48"/>
      <c r="BG26" s="49"/>
      <c r="BH26" s="48"/>
      <c r="BI26" s="49"/>
      <c r="BJ26" s="48"/>
      <c r="BK26" s="49"/>
      <c r="BL26" s="48"/>
    </row>
    <row r="27" spans="1:64" ht="15">
      <c r="A27" s="64" t="s">
        <v>233</v>
      </c>
      <c r="B27" s="64" t="s">
        <v>300</v>
      </c>
      <c r="C27" s="65"/>
      <c r="D27" s="66"/>
      <c r="E27" s="67"/>
      <c r="F27" s="68"/>
      <c r="G27" s="65"/>
      <c r="H27" s="69"/>
      <c r="I27" s="70"/>
      <c r="J27" s="70"/>
      <c r="K27" s="34" t="s">
        <v>65</v>
      </c>
      <c r="L27" s="77">
        <v>144</v>
      </c>
      <c r="M27" s="77"/>
      <c r="N27" s="72"/>
      <c r="O27" s="79" t="s">
        <v>427</v>
      </c>
      <c r="P27" s="81">
        <v>43745.038148148145</v>
      </c>
      <c r="Q27" s="79" t="s">
        <v>443</v>
      </c>
      <c r="R27" s="79"/>
      <c r="S27" s="79"/>
      <c r="T27" s="79" t="s">
        <v>618</v>
      </c>
      <c r="U27" s="79"/>
      <c r="V27" s="83" t="s">
        <v>697</v>
      </c>
      <c r="W27" s="81">
        <v>43745.038148148145</v>
      </c>
      <c r="X27" s="83" t="s">
        <v>789</v>
      </c>
      <c r="Y27" s="79"/>
      <c r="Z27" s="79"/>
      <c r="AA27" s="85" t="s">
        <v>946</v>
      </c>
      <c r="AB27" s="79"/>
      <c r="AC27" s="79" t="b">
        <v>0</v>
      </c>
      <c r="AD27" s="79">
        <v>0</v>
      </c>
      <c r="AE27" s="85" t="s">
        <v>1091</v>
      </c>
      <c r="AF27" s="79" t="b">
        <v>0</v>
      </c>
      <c r="AG27" s="79" t="s">
        <v>1106</v>
      </c>
      <c r="AH27" s="79"/>
      <c r="AI27" s="85" t="s">
        <v>1091</v>
      </c>
      <c r="AJ27" s="79" t="b">
        <v>0</v>
      </c>
      <c r="AK27" s="79">
        <v>1</v>
      </c>
      <c r="AL27" s="85" t="s">
        <v>1043</v>
      </c>
      <c r="AM27" s="79" t="s">
        <v>1112</v>
      </c>
      <c r="AN27" s="79" t="b">
        <v>0</v>
      </c>
      <c r="AO27" s="85" t="s">
        <v>1043</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2</v>
      </c>
      <c r="BD27" s="48"/>
      <c r="BE27" s="49"/>
      <c r="BF27" s="48"/>
      <c r="BG27" s="49"/>
      <c r="BH27" s="48"/>
      <c r="BI27" s="49"/>
      <c r="BJ27" s="48"/>
      <c r="BK27" s="49"/>
      <c r="BL27" s="48"/>
    </row>
    <row r="28" spans="1:64" ht="15">
      <c r="A28" s="64" t="s">
        <v>234</v>
      </c>
      <c r="B28" s="64" t="s">
        <v>394</v>
      </c>
      <c r="C28" s="65"/>
      <c r="D28" s="66"/>
      <c r="E28" s="67"/>
      <c r="F28" s="68"/>
      <c r="G28" s="65"/>
      <c r="H28" s="69"/>
      <c r="I28" s="70"/>
      <c r="J28" s="70"/>
      <c r="K28" s="34" t="s">
        <v>65</v>
      </c>
      <c r="L28" s="77">
        <v>146</v>
      </c>
      <c r="M28" s="77"/>
      <c r="N28" s="72"/>
      <c r="O28" s="79" t="s">
        <v>428</v>
      </c>
      <c r="P28" s="81">
        <v>43622.79759259259</v>
      </c>
      <c r="Q28" s="79" t="s">
        <v>444</v>
      </c>
      <c r="R28" s="83" t="s">
        <v>547</v>
      </c>
      <c r="S28" s="79" t="s">
        <v>593</v>
      </c>
      <c r="T28" s="79"/>
      <c r="U28" s="79"/>
      <c r="V28" s="83" t="s">
        <v>698</v>
      </c>
      <c r="W28" s="81">
        <v>43622.79759259259</v>
      </c>
      <c r="X28" s="83" t="s">
        <v>790</v>
      </c>
      <c r="Y28" s="79"/>
      <c r="Z28" s="79"/>
      <c r="AA28" s="85" t="s">
        <v>947</v>
      </c>
      <c r="AB28" s="79"/>
      <c r="AC28" s="79" t="b">
        <v>0</v>
      </c>
      <c r="AD28" s="79">
        <v>2</v>
      </c>
      <c r="AE28" s="85" t="s">
        <v>1091</v>
      </c>
      <c r="AF28" s="79" t="b">
        <v>0</v>
      </c>
      <c r="AG28" s="79" t="s">
        <v>1106</v>
      </c>
      <c r="AH28" s="79"/>
      <c r="AI28" s="85" t="s">
        <v>1091</v>
      </c>
      <c r="AJ28" s="79" t="b">
        <v>0</v>
      </c>
      <c r="AK28" s="79">
        <v>1</v>
      </c>
      <c r="AL28" s="85" t="s">
        <v>1091</v>
      </c>
      <c r="AM28" s="79" t="s">
        <v>1119</v>
      </c>
      <c r="AN28" s="79" t="b">
        <v>0</v>
      </c>
      <c r="AO28" s="85" t="s">
        <v>947</v>
      </c>
      <c r="AP28" s="79" t="s">
        <v>1129</v>
      </c>
      <c r="AQ28" s="79">
        <v>0</v>
      </c>
      <c r="AR28" s="79">
        <v>0</v>
      </c>
      <c r="AS28" s="79"/>
      <c r="AT28" s="79"/>
      <c r="AU28" s="79"/>
      <c r="AV28" s="79"/>
      <c r="AW28" s="79"/>
      <c r="AX28" s="79"/>
      <c r="AY28" s="79"/>
      <c r="AZ28" s="79"/>
      <c r="BA28">
        <v>1</v>
      </c>
      <c r="BB28" s="78" t="str">
        <f>REPLACE(INDEX(GroupVertices[Group],MATCH(Edges25[[#This Row],[Vertex 1]],GroupVertices[Vertex],0)),1,1,"")</f>
        <v>12</v>
      </c>
      <c r="BC28" s="78" t="str">
        <f>REPLACE(INDEX(GroupVertices[Group],MATCH(Edges25[[#This Row],[Vertex 2]],GroupVertices[Vertex],0)),1,1,"")</f>
        <v>12</v>
      </c>
      <c r="BD28" s="48">
        <v>1</v>
      </c>
      <c r="BE28" s="49">
        <v>4.761904761904762</v>
      </c>
      <c r="BF28" s="48">
        <v>0</v>
      </c>
      <c r="BG28" s="49">
        <v>0</v>
      </c>
      <c r="BH28" s="48">
        <v>0</v>
      </c>
      <c r="BI28" s="49">
        <v>0</v>
      </c>
      <c r="BJ28" s="48">
        <v>20</v>
      </c>
      <c r="BK28" s="49">
        <v>95.23809523809524</v>
      </c>
      <c r="BL28" s="48">
        <v>21</v>
      </c>
    </row>
    <row r="29" spans="1:64" ht="15">
      <c r="A29" s="64" t="s">
        <v>235</v>
      </c>
      <c r="B29" s="64" t="s">
        <v>394</v>
      </c>
      <c r="C29" s="65"/>
      <c r="D29" s="66"/>
      <c r="E29" s="67"/>
      <c r="F29" s="68"/>
      <c r="G29" s="65"/>
      <c r="H29" s="69"/>
      <c r="I29" s="70"/>
      <c r="J29" s="70"/>
      <c r="K29" s="34" t="s">
        <v>65</v>
      </c>
      <c r="L29" s="77">
        <v>147</v>
      </c>
      <c r="M29" s="77"/>
      <c r="N29" s="72"/>
      <c r="O29" s="79" t="s">
        <v>427</v>
      </c>
      <c r="P29" s="81">
        <v>43745.142905092594</v>
      </c>
      <c r="Q29" s="79" t="s">
        <v>445</v>
      </c>
      <c r="R29" s="79"/>
      <c r="S29" s="79"/>
      <c r="T29" s="79"/>
      <c r="U29" s="79"/>
      <c r="V29" s="83" t="s">
        <v>699</v>
      </c>
      <c r="W29" s="81">
        <v>43745.142905092594</v>
      </c>
      <c r="X29" s="83" t="s">
        <v>791</v>
      </c>
      <c r="Y29" s="79"/>
      <c r="Z29" s="79"/>
      <c r="AA29" s="85" t="s">
        <v>948</v>
      </c>
      <c r="AB29" s="79"/>
      <c r="AC29" s="79" t="b">
        <v>0</v>
      </c>
      <c r="AD29" s="79">
        <v>0</v>
      </c>
      <c r="AE29" s="85" t="s">
        <v>1091</v>
      </c>
      <c r="AF29" s="79" t="b">
        <v>0</v>
      </c>
      <c r="AG29" s="79" t="s">
        <v>1106</v>
      </c>
      <c r="AH29" s="79"/>
      <c r="AI29" s="85" t="s">
        <v>1091</v>
      </c>
      <c r="AJ29" s="79" t="b">
        <v>0</v>
      </c>
      <c r="AK29" s="79">
        <v>1</v>
      </c>
      <c r="AL29" s="85" t="s">
        <v>947</v>
      </c>
      <c r="AM29" s="79" t="s">
        <v>1112</v>
      </c>
      <c r="AN29" s="79" t="b">
        <v>0</v>
      </c>
      <c r="AO29" s="85" t="s">
        <v>947</v>
      </c>
      <c r="AP29" s="79" t="s">
        <v>176</v>
      </c>
      <c r="AQ29" s="79">
        <v>0</v>
      </c>
      <c r="AR29" s="79">
        <v>0</v>
      </c>
      <c r="AS29" s="79"/>
      <c r="AT29" s="79"/>
      <c r="AU29" s="79"/>
      <c r="AV29" s="79"/>
      <c r="AW29" s="79"/>
      <c r="AX29" s="79"/>
      <c r="AY29" s="79"/>
      <c r="AZ29" s="79"/>
      <c r="BA29">
        <v>1</v>
      </c>
      <c r="BB29" s="78" t="str">
        <f>REPLACE(INDEX(GroupVertices[Group],MATCH(Edges25[[#This Row],[Vertex 1]],GroupVertices[Vertex],0)),1,1,"")</f>
        <v>12</v>
      </c>
      <c r="BC29" s="78" t="str">
        <f>REPLACE(INDEX(GroupVertices[Group],MATCH(Edges25[[#This Row],[Vertex 2]],GroupVertices[Vertex],0)),1,1,"")</f>
        <v>12</v>
      </c>
      <c r="BD29" s="48"/>
      <c r="BE29" s="49"/>
      <c r="BF29" s="48"/>
      <c r="BG29" s="49"/>
      <c r="BH29" s="48"/>
      <c r="BI29" s="49"/>
      <c r="BJ29" s="48"/>
      <c r="BK29" s="49"/>
      <c r="BL29" s="48"/>
    </row>
    <row r="30" spans="1:64" ht="15">
      <c r="A30" s="64" t="s">
        <v>236</v>
      </c>
      <c r="B30" s="64" t="s">
        <v>236</v>
      </c>
      <c r="C30" s="65"/>
      <c r="D30" s="66"/>
      <c r="E30" s="67"/>
      <c r="F30" s="68"/>
      <c r="G30" s="65"/>
      <c r="H30" s="69"/>
      <c r="I30" s="70"/>
      <c r="J30" s="70"/>
      <c r="K30" s="34" t="s">
        <v>65</v>
      </c>
      <c r="L30" s="77">
        <v>149</v>
      </c>
      <c r="M30" s="77"/>
      <c r="N30" s="72"/>
      <c r="O30" s="79" t="s">
        <v>176</v>
      </c>
      <c r="P30" s="81">
        <v>43743.11461805556</v>
      </c>
      <c r="Q30" s="79" t="s">
        <v>446</v>
      </c>
      <c r="R30" s="79"/>
      <c r="S30" s="79"/>
      <c r="T30" s="79"/>
      <c r="U30" s="79"/>
      <c r="V30" s="83" t="s">
        <v>700</v>
      </c>
      <c r="W30" s="81">
        <v>43743.11461805556</v>
      </c>
      <c r="X30" s="83" t="s">
        <v>792</v>
      </c>
      <c r="Y30" s="79"/>
      <c r="Z30" s="79"/>
      <c r="AA30" s="85" t="s">
        <v>949</v>
      </c>
      <c r="AB30" s="85" t="s">
        <v>1082</v>
      </c>
      <c r="AC30" s="79" t="b">
        <v>0</v>
      </c>
      <c r="AD30" s="79">
        <v>0</v>
      </c>
      <c r="AE30" s="85" t="s">
        <v>1094</v>
      </c>
      <c r="AF30" s="79" t="b">
        <v>0</v>
      </c>
      <c r="AG30" s="79" t="s">
        <v>1107</v>
      </c>
      <c r="AH30" s="79"/>
      <c r="AI30" s="85" t="s">
        <v>1091</v>
      </c>
      <c r="AJ30" s="79" t="b">
        <v>0</v>
      </c>
      <c r="AK30" s="79">
        <v>0</v>
      </c>
      <c r="AL30" s="85" t="s">
        <v>1091</v>
      </c>
      <c r="AM30" s="79" t="s">
        <v>1113</v>
      </c>
      <c r="AN30" s="79" t="b">
        <v>0</v>
      </c>
      <c r="AO30" s="85" t="s">
        <v>1082</v>
      </c>
      <c r="AP30" s="79" t="s">
        <v>176</v>
      </c>
      <c r="AQ30" s="79">
        <v>0</v>
      </c>
      <c r="AR30" s="79">
        <v>0</v>
      </c>
      <c r="AS30" s="79"/>
      <c r="AT30" s="79"/>
      <c r="AU30" s="79"/>
      <c r="AV30" s="79"/>
      <c r="AW30" s="79"/>
      <c r="AX30" s="79"/>
      <c r="AY30" s="79"/>
      <c r="AZ30" s="79"/>
      <c r="BA30">
        <v>5</v>
      </c>
      <c r="BB30" s="78" t="str">
        <f>REPLACE(INDEX(GroupVertices[Group],MATCH(Edges25[[#This Row],[Vertex 1]],GroupVertices[Vertex],0)),1,1,"")</f>
        <v>7</v>
      </c>
      <c r="BC30" s="78" t="str">
        <f>REPLACE(INDEX(GroupVertices[Group],MATCH(Edges25[[#This Row],[Vertex 2]],GroupVertices[Vertex],0)),1,1,"")</f>
        <v>7</v>
      </c>
      <c r="BD30" s="48">
        <v>0</v>
      </c>
      <c r="BE30" s="49">
        <v>0</v>
      </c>
      <c r="BF30" s="48">
        <v>0</v>
      </c>
      <c r="BG30" s="49">
        <v>0</v>
      </c>
      <c r="BH30" s="48">
        <v>0</v>
      </c>
      <c r="BI30" s="49">
        <v>0</v>
      </c>
      <c r="BJ30" s="48">
        <v>10</v>
      </c>
      <c r="BK30" s="49">
        <v>100</v>
      </c>
      <c r="BL30" s="48">
        <v>10</v>
      </c>
    </row>
    <row r="31" spans="1:64" ht="15">
      <c r="A31" s="64" t="s">
        <v>236</v>
      </c>
      <c r="B31" s="64" t="s">
        <v>236</v>
      </c>
      <c r="C31" s="65"/>
      <c r="D31" s="66"/>
      <c r="E31" s="67"/>
      <c r="F31" s="68"/>
      <c r="G31" s="65"/>
      <c r="H31" s="69"/>
      <c r="I31" s="70"/>
      <c r="J31" s="70"/>
      <c r="K31" s="34" t="s">
        <v>65</v>
      </c>
      <c r="L31" s="77">
        <v>150</v>
      </c>
      <c r="M31" s="77"/>
      <c r="N31" s="72"/>
      <c r="O31" s="79" t="s">
        <v>176</v>
      </c>
      <c r="P31" s="81">
        <v>43743.11693287037</v>
      </c>
      <c r="Q31" s="79" t="s">
        <v>447</v>
      </c>
      <c r="R31" s="83" t="s">
        <v>548</v>
      </c>
      <c r="S31" s="79" t="s">
        <v>594</v>
      </c>
      <c r="T31" s="79" t="s">
        <v>619</v>
      </c>
      <c r="U31" s="79"/>
      <c r="V31" s="83" t="s">
        <v>700</v>
      </c>
      <c r="W31" s="81">
        <v>43743.11693287037</v>
      </c>
      <c r="X31" s="83" t="s">
        <v>793</v>
      </c>
      <c r="Y31" s="79"/>
      <c r="Z31" s="79"/>
      <c r="AA31" s="85" t="s">
        <v>950</v>
      </c>
      <c r="AB31" s="85" t="s">
        <v>1083</v>
      </c>
      <c r="AC31" s="79" t="b">
        <v>0</v>
      </c>
      <c r="AD31" s="79">
        <v>0</v>
      </c>
      <c r="AE31" s="85" t="s">
        <v>1094</v>
      </c>
      <c r="AF31" s="79" t="b">
        <v>0</v>
      </c>
      <c r="AG31" s="79" t="s">
        <v>1107</v>
      </c>
      <c r="AH31" s="79"/>
      <c r="AI31" s="85" t="s">
        <v>1091</v>
      </c>
      <c r="AJ31" s="79" t="b">
        <v>0</v>
      </c>
      <c r="AK31" s="79">
        <v>0</v>
      </c>
      <c r="AL31" s="85" t="s">
        <v>1091</v>
      </c>
      <c r="AM31" s="79" t="s">
        <v>1113</v>
      </c>
      <c r="AN31" s="79" t="b">
        <v>0</v>
      </c>
      <c r="AO31" s="85" t="s">
        <v>1083</v>
      </c>
      <c r="AP31" s="79" t="s">
        <v>176</v>
      </c>
      <c r="AQ31" s="79">
        <v>0</v>
      </c>
      <c r="AR31" s="79">
        <v>0</v>
      </c>
      <c r="AS31" s="79"/>
      <c r="AT31" s="79"/>
      <c r="AU31" s="79"/>
      <c r="AV31" s="79"/>
      <c r="AW31" s="79"/>
      <c r="AX31" s="79"/>
      <c r="AY31" s="79"/>
      <c r="AZ31" s="79"/>
      <c r="BA31">
        <v>5</v>
      </c>
      <c r="BB31" s="78" t="str">
        <f>REPLACE(INDEX(GroupVertices[Group],MATCH(Edges25[[#This Row],[Vertex 1]],GroupVertices[Vertex],0)),1,1,"")</f>
        <v>7</v>
      </c>
      <c r="BC31" s="78" t="str">
        <f>REPLACE(INDEX(GroupVertices[Group],MATCH(Edges25[[#This Row],[Vertex 2]],GroupVertices[Vertex],0)),1,1,"")</f>
        <v>7</v>
      </c>
      <c r="BD31" s="48">
        <v>0</v>
      </c>
      <c r="BE31" s="49">
        <v>0</v>
      </c>
      <c r="BF31" s="48">
        <v>0</v>
      </c>
      <c r="BG31" s="49">
        <v>0</v>
      </c>
      <c r="BH31" s="48">
        <v>0</v>
      </c>
      <c r="BI31" s="49">
        <v>0</v>
      </c>
      <c r="BJ31" s="48">
        <v>18</v>
      </c>
      <c r="BK31" s="49">
        <v>100</v>
      </c>
      <c r="BL31" s="48">
        <v>18</v>
      </c>
    </row>
    <row r="32" spans="1:64" ht="15">
      <c r="A32" s="64" t="s">
        <v>236</v>
      </c>
      <c r="B32" s="64" t="s">
        <v>236</v>
      </c>
      <c r="C32" s="65"/>
      <c r="D32" s="66"/>
      <c r="E32" s="67"/>
      <c r="F32" s="68"/>
      <c r="G32" s="65"/>
      <c r="H32" s="69"/>
      <c r="I32" s="70"/>
      <c r="J32" s="70"/>
      <c r="K32" s="34" t="s">
        <v>65</v>
      </c>
      <c r="L32" s="77">
        <v>151</v>
      </c>
      <c r="M32" s="77"/>
      <c r="N32" s="72"/>
      <c r="O32" s="79" t="s">
        <v>176</v>
      </c>
      <c r="P32" s="81">
        <v>43744.08505787037</v>
      </c>
      <c r="Q32" s="79" t="s">
        <v>448</v>
      </c>
      <c r="R32" s="79"/>
      <c r="S32" s="79"/>
      <c r="T32" s="79" t="s">
        <v>620</v>
      </c>
      <c r="U32" s="83" t="s">
        <v>647</v>
      </c>
      <c r="V32" s="83" t="s">
        <v>647</v>
      </c>
      <c r="W32" s="81">
        <v>43744.08505787037</v>
      </c>
      <c r="X32" s="83" t="s">
        <v>794</v>
      </c>
      <c r="Y32" s="79"/>
      <c r="Z32" s="79"/>
      <c r="AA32" s="85" t="s">
        <v>951</v>
      </c>
      <c r="AB32" s="79"/>
      <c r="AC32" s="79" t="b">
        <v>0</v>
      </c>
      <c r="AD32" s="79">
        <v>4</v>
      </c>
      <c r="AE32" s="85" t="s">
        <v>1091</v>
      </c>
      <c r="AF32" s="79" t="b">
        <v>0</v>
      </c>
      <c r="AG32" s="79" t="s">
        <v>1107</v>
      </c>
      <c r="AH32" s="79"/>
      <c r="AI32" s="85" t="s">
        <v>1091</v>
      </c>
      <c r="AJ32" s="79" t="b">
        <v>0</v>
      </c>
      <c r="AK32" s="79">
        <v>3</v>
      </c>
      <c r="AL32" s="85" t="s">
        <v>1091</v>
      </c>
      <c r="AM32" s="79" t="s">
        <v>1113</v>
      </c>
      <c r="AN32" s="79" t="b">
        <v>0</v>
      </c>
      <c r="AO32" s="85" t="s">
        <v>951</v>
      </c>
      <c r="AP32" s="79" t="s">
        <v>176</v>
      </c>
      <c r="AQ32" s="79">
        <v>0</v>
      </c>
      <c r="AR32" s="79">
        <v>0</v>
      </c>
      <c r="AS32" s="79"/>
      <c r="AT32" s="79"/>
      <c r="AU32" s="79"/>
      <c r="AV32" s="79"/>
      <c r="AW32" s="79"/>
      <c r="AX32" s="79"/>
      <c r="AY32" s="79"/>
      <c r="AZ32" s="79"/>
      <c r="BA32">
        <v>5</v>
      </c>
      <c r="BB32" s="78" t="str">
        <f>REPLACE(INDEX(GroupVertices[Group],MATCH(Edges25[[#This Row],[Vertex 1]],GroupVertices[Vertex],0)),1,1,"")</f>
        <v>7</v>
      </c>
      <c r="BC32" s="78" t="str">
        <f>REPLACE(INDEX(GroupVertices[Group],MATCH(Edges25[[#This Row],[Vertex 2]],GroupVertices[Vertex],0)),1,1,"")</f>
        <v>7</v>
      </c>
      <c r="BD32" s="48">
        <v>0</v>
      </c>
      <c r="BE32" s="49">
        <v>0</v>
      </c>
      <c r="BF32" s="48">
        <v>0</v>
      </c>
      <c r="BG32" s="49">
        <v>0</v>
      </c>
      <c r="BH32" s="48">
        <v>0</v>
      </c>
      <c r="BI32" s="49">
        <v>0</v>
      </c>
      <c r="BJ32" s="48">
        <v>10</v>
      </c>
      <c r="BK32" s="49">
        <v>100</v>
      </c>
      <c r="BL32" s="48">
        <v>10</v>
      </c>
    </row>
    <row r="33" spans="1:64" ht="15">
      <c r="A33" s="64" t="s">
        <v>236</v>
      </c>
      <c r="B33" s="64" t="s">
        <v>236</v>
      </c>
      <c r="C33" s="65"/>
      <c r="D33" s="66"/>
      <c r="E33" s="67"/>
      <c r="F33" s="68"/>
      <c r="G33" s="65"/>
      <c r="H33" s="69"/>
      <c r="I33" s="70"/>
      <c r="J33" s="70"/>
      <c r="K33" s="34" t="s">
        <v>65</v>
      </c>
      <c r="L33" s="77">
        <v>152</v>
      </c>
      <c r="M33" s="77"/>
      <c r="N33" s="72"/>
      <c r="O33" s="79" t="s">
        <v>176</v>
      </c>
      <c r="P33" s="81">
        <v>43745.25337962963</v>
      </c>
      <c r="Q33" s="79" t="s">
        <v>449</v>
      </c>
      <c r="R33" s="83" t="s">
        <v>549</v>
      </c>
      <c r="S33" s="79" t="s">
        <v>595</v>
      </c>
      <c r="T33" s="79"/>
      <c r="U33" s="83" t="s">
        <v>648</v>
      </c>
      <c r="V33" s="83" t="s">
        <v>648</v>
      </c>
      <c r="W33" s="81">
        <v>43745.25337962963</v>
      </c>
      <c r="X33" s="83" t="s">
        <v>795</v>
      </c>
      <c r="Y33" s="79"/>
      <c r="Z33" s="79"/>
      <c r="AA33" s="85" t="s">
        <v>952</v>
      </c>
      <c r="AB33" s="79"/>
      <c r="AC33" s="79" t="b">
        <v>0</v>
      </c>
      <c r="AD33" s="79">
        <v>0</v>
      </c>
      <c r="AE33" s="85" t="s">
        <v>1091</v>
      </c>
      <c r="AF33" s="79" t="b">
        <v>0</v>
      </c>
      <c r="AG33" s="79" t="s">
        <v>1107</v>
      </c>
      <c r="AH33" s="79"/>
      <c r="AI33" s="85" t="s">
        <v>1091</v>
      </c>
      <c r="AJ33" s="79" t="b">
        <v>0</v>
      </c>
      <c r="AK33" s="79">
        <v>0</v>
      </c>
      <c r="AL33" s="85" t="s">
        <v>1091</v>
      </c>
      <c r="AM33" s="79" t="s">
        <v>1113</v>
      </c>
      <c r="AN33" s="79" t="b">
        <v>0</v>
      </c>
      <c r="AO33" s="85" t="s">
        <v>952</v>
      </c>
      <c r="AP33" s="79" t="s">
        <v>176</v>
      </c>
      <c r="AQ33" s="79">
        <v>0</v>
      </c>
      <c r="AR33" s="79">
        <v>0</v>
      </c>
      <c r="AS33" s="79"/>
      <c r="AT33" s="79"/>
      <c r="AU33" s="79"/>
      <c r="AV33" s="79"/>
      <c r="AW33" s="79"/>
      <c r="AX33" s="79"/>
      <c r="AY33" s="79"/>
      <c r="AZ33" s="79"/>
      <c r="BA33">
        <v>5</v>
      </c>
      <c r="BB33" s="78" t="str">
        <f>REPLACE(INDEX(GroupVertices[Group],MATCH(Edges25[[#This Row],[Vertex 1]],GroupVertices[Vertex],0)),1,1,"")</f>
        <v>7</v>
      </c>
      <c r="BC33" s="78" t="str">
        <f>REPLACE(INDEX(GroupVertices[Group],MATCH(Edges25[[#This Row],[Vertex 2]],GroupVertices[Vertex],0)),1,1,"")</f>
        <v>7</v>
      </c>
      <c r="BD33" s="48">
        <v>0</v>
      </c>
      <c r="BE33" s="49">
        <v>0</v>
      </c>
      <c r="BF33" s="48">
        <v>0</v>
      </c>
      <c r="BG33" s="49">
        <v>0</v>
      </c>
      <c r="BH33" s="48">
        <v>0</v>
      </c>
      <c r="BI33" s="49">
        <v>0</v>
      </c>
      <c r="BJ33" s="48">
        <v>26</v>
      </c>
      <c r="BK33" s="49">
        <v>100</v>
      </c>
      <c r="BL33" s="48">
        <v>26</v>
      </c>
    </row>
    <row r="34" spans="1:64" ht="15">
      <c r="A34" s="64" t="s">
        <v>236</v>
      </c>
      <c r="B34" s="64" t="s">
        <v>236</v>
      </c>
      <c r="C34" s="65"/>
      <c r="D34" s="66"/>
      <c r="E34" s="67"/>
      <c r="F34" s="68"/>
      <c r="G34" s="65"/>
      <c r="H34" s="69"/>
      <c r="I34" s="70"/>
      <c r="J34" s="70"/>
      <c r="K34" s="34" t="s">
        <v>65</v>
      </c>
      <c r="L34" s="77">
        <v>153</v>
      </c>
      <c r="M34" s="77"/>
      <c r="N34" s="72"/>
      <c r="O34" s="79" t="s">
        <v>176</v>
      </c>
      <c r="P34" s="81">
        <v>43745.26269675926</v>
      </c>
      <c r="Q34" s="79" t="s">
        <v>450</v>
      </c>
      <c r="R34" s="79"/>
      <c r="S34" s="79"/>
      <c r="T34" s="79"/>
      <c r="U34" s="79"/>
      <c r="V34" s="83" t="s">
        <v>700</v>
      </c>
      <c r="W34" s="81">
        <v>43745.26269675926</v>
      </c>
      <c r="X34" s="83" t="s">
        <v>796</v>
      </c>
      <c r="Y34" s="79"/>
      <c r="Z34" s="79"/>
      <c r="AA34" s="85" t="s">
        <v>953</v>
      </c>
      <c r="AB34" s="85" t="s">
        <v>1082</v>
      </c>
      <c r="AC34" s="79" t="b">
        <v>0</v>
      </c>
      <c r="AD34" s="79">
        <v>0</v>
      </c>
      <c r="AE34" s="85" t="s">
        <v>1094</v>
      </c>
      <c r="AF34" s="79" t="b">
        <v>0</v>
      </c>
      <c r="AG34" s="79" t="s">
        <v>1107</v>
      </c>
      <c r="AH34" s="79"/>
      <c r="AI34" s="85" t="s">
        <v>1091</v>
      </c>
      <c r="AJ34" s="79" t="b">
        <v>0</v>
      </c>
      <c r="AK34" s="79">
        <v>0</v>
      </c>
      <c r="AL34" s="85" t="s">
        <v>1091</v>
      </c>
      <c r="AM34" s="79" t="s">
        <v>1113</v>
      </c>
      <c r="AN34" s="79" t="b">
        <v>0</v>
      </c>
      <c r="AO34" s="85" t="s">
        <v>1082</v>
      </c>
      <c r="AP34" s="79" t="s">
        <v>176</v>
      </c>
      <c r="AQ34" s="79">
        <v>0</v>
      </c>
      <c r="AR34" s="79">
        <v>0</v>
      </c>
      <c r="AS34" s="79"/>
      <c r="AT34" s="79"/>
      <c r="AU34" s="79"/>
      <c r="AV34" s="79"/>
      <c r="AW34" s="79"/>
      <c r="AX34" s="79"/>
      <c r="AY34" s="79"/>
      <c r="AZ34" s="79"/>
      <c r="BA34">
        <v>5</v>
      </c>
      <c r="BB34" s="78" t="str">
        <f>REPLACE(INDEX(GroupVertices[Group],MATCH(Edges25[[#This Row],[Vertex 1]],GroupVertices[Vertex],0)),1,1,"")</f>
        <v>7</v>
      </c>
      <c r="BC34" s="78" t="str">
        <f>REPLACE(INDEX(GroupVertices[Group],MATCH(Edges25[[#This Row],[Vertex 2]],GroupVertices[Vertex],0)),1,1,"")</f>
        <v>7</v>
      </c>
      <c r="BD34" s="48">
        <v>0</v>
      </c>
      <c r="BE34" s="49">
        <v>0</v>
      </c>
      <c r="BF34" s="48">
        <v>0</v>
      </c>
      <c r="BG34" s="49">
        <v>0</v>
      </c>
      <c r="BH34" s="48">
        <v>0</v>
      </c>
      <c r="BI34" s="49">
        <v>0</v>
      </c>
      <c r="BJ34" s="48">
        <v>10</v>
      </c>
      <c r="BK34" s="49">
        <v>100</v>
      </c>
      <c r="BL34" s="48">
        <v>10</v>
      </c>
    </row>
    <row r="35" spans="1:64" ht="15">
      <c r="A35" s="64" t="s">
        <v>237</v>
      </c>
      <c r="B35" s="64" t="s">
        <v>237</v>
      </c>
      <c r="C35" s="65"/>
      <c r="D35" s="66"/>
      <c r="E35" s="67"/>
      <c r="F35" s="68"/>
      <c r="G35" s="65"/>
      <c r="H35" s="69"/>
      <c r="I35" s="70"/>
      <c r="J35" s="70"/>
      <c r="K35" s="34" t="s">
        <v>65</v>
      </c>
      <c r="L35" s="77">
        <v>154</v>
      </c>
      <c r="M35" s="77"/>
      <c r="N35" s="72"/>
      <c r="O35" s="79" t="s">
        <v>176</v>
      </c>
      <c r="P35" s="81">
        <v>43745.522199074076</v>
      </c>
      <c r="Q35" s="79" t="s">
        <v>451</v>
      </c>
      <c r="R35" s="83" t="s">
        <v>550</v>
      </c>
      <c r="S35" s="79" t="s">
        <v>593</v>
      </c>
      <c r="T35" s="79" t="s">
        <v>621</v>
      </c>
      <c r="U35" s="83" t="s">
        <v>649</v>
      </c>
      <c r="V35" s="83" t="s">
        <v>649</v>
      </c>
      <c r="W35" s="81">
        <v>43745.522199074076</v>
      </c>
      <c r="X35" s="83" t="s">
        <v>797</v>
      </c>
      <c r="Y35" s="79"/>
      <c r="Z35" s="79"/>
      <c r="AA35" s="85" t="s">
        <v>954</v>
      </c>
      <c r="AB35" s="79"/>
      <c r="AC35" s="79" t="b">
        <v>0</v>
      </c>
      <c r="AD35" s="79">
        <v>0</v>
      </c>
      <c r="AE35" s="85" t="s">
        <v>1091</v>
      </c>
      <c r="AF35" s="79" t="b">
        <v>0</v>
      </c>
      <c r="AG35" s="79" t="s">
        <v>1106</v>
      </c>
      <c r="AH35" s="79"/>
      <c r="AI35" s="85" t="s">
        <v>1091</v>
      </c>
      <c r="AJ35" s="79" t="b">
        <v>0</v>
      </c>
      <c r="AK35" s="79">
        <v>0</v>
      </c>
      <c r="AL35" s="85" t="s">
        <v>1091</v>
      </c>
      <c r="AM35" s="79" t="s">
        <v>1113</v>
      </c>
      <c r="AN35" s="79" t="b">
        <v>0</v>
      </c>
      <c r="AO35" s="85" t="s">
        <v>954</v>
      </c>
      <c r="AP35" s="79" t="s">
        <v>176</v>
      </c>
      <c r="AQ35" s="79">
        <v>0</v>
      </c>
      <c r="AR35" s="79">
        <v>0</v>
      </c>
      <c r="AS35" s="79"/>
      <c r="AT35" s="79"/>
      <c r="AU35" s="79"/>
      <c r="AV35" s="79"/>
      <c r="AW35" s="79"/>
      <c r="AX35" s="79"/>
      <c r="AY35" s="79"/>
      <c r="AZ35" s="79"/>
      <c r="BA35">
        <v>1</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34</v>
      </c>
      <c r="BK35" s="49">
        <v>100</v>
      </c>
      <c r="BL35" s="48">
        <v>34</v>
      </c>
    </row>
    <row r="36" spans="1:64" ht="15">
      <c r="A36" s="64" t="s">
        <v>238</v>
      </c>
      <c r="B36" s="64" t="s">
        <v>299</v>
      </c>
      <c r="C36" s="65"/>
      <c r="D36" s="66"/>
      <c r="E36" s="67"/>
      <c r="F36" s="68"/>
      <c r="G36" s="65"/>
      <c r="H36" s="69"/>
      <c r="I36" s="70"/>
      <c r="J36" s="70"/>
      <c r="K36" s="34" t="s">
        <v>65</v>
      </c>
      <c r="L36" s="77">
        <v>155</v>
      </c>
      <c r="M36" s="77"/>
      <c r="N36" s="72"/>
      <c r="O36" s="79" t="s">
        <v>427</v>
      </c>
      <c r="P36" s="81">
        <v>43745.61800925926</v>
      </c>
      <c r="Q36" s="79" t="s">
        <v>452</v>
      </c>
      <c r="R36" s="79"/>
      <c r="S36" s="79"/>
      <c r="T36" s="79"/>
      <c r="U36" s="79"/>
      <c r="V36" s="83" t="s">
        <v>701</v>
      </c>
      <c r="W36" s="81">
        <v>43745.61800925926</v>
      </c>
      <c r="X36" s="83" t="s">
        <v>798</v>
      </c>
      <c r="Y36" s="79"/>
      <c r="Z36" s="79"/>
      <c r="AA36" s="85" t="s">
        <v>955</v>
      </c>
      <c r="AB36" s="79"/>
      <c r="AC36" s="79" t="b">
        <v>0</v>
      </c>
      <c r="AD36" s="79">
        <v>0</v>
      </c>
      <c r="AE36" s="85" t="s">
        <v>1091</v>
      </c>
      <c r="AF36" s="79" t="b">
        <v>0</v>
      </c>
      <c r="AG36" s="79" t="s">
        <v>1106</v>
      </c>
      <c r="AH36" s="79"/>
      <c r="AI36" s="85" t="s">
        <v>1091</v>
      </c>
      <c r="AJ36" s="79" t="b">
        <v>0</v>
      </c>
      <c r="AK36" s="79">
        <v>4</v>
      </c>
      <c r="AL36" s="85" t="s">
        <v>1029</v>
      </c>
      <c r="AM36" s="79" t="s">
        <v>1111</v>
      </c>
      <c r="AN36" s="79" t="b">
        <v>0</v>
      </c>
      <c r="AO36" s="85" t="s">
        <v>1029</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1</v>
      </c>
      <c r="BE36" s="49">
        <v>4.545454545454546</v>
      </c>
      <c r="BF36" s="48">
        <v>0</v>
      </c>
      <c r="BG36" s="49">
        <v>0</v>
      </c>
      <c r="BH36" s="48">
        <v>0</v>
      </c>
      <c r="BI36" s="49">
        <v>0</v>
      </c>
      <c r="BJ36" s="48">
        <v>21</v>
      </c>
      <c r="BK36" s="49">
        <v>95.45454545454545</v>
      </c>
      <c r="BL36" s="48">
        <v>22</v>
      </c>
    </row>
    <row r="37" spans="1:64" ht="15">
      <c r="A37" s="64" t="s">
        <v>239</v>
      </c>
      <c r="B37" s="64" t="s">
        <v>239</v>
      </c>
      <c r="C37" s="65"/>
      <c r="D37" s="66"/>
      <c r="E37" s="67"/>
      <c r="F37" s="68"/>
      <c r="G37" s="65"/>
      <c r="H37" s="69"/>
      <c r="I37" s="70"/>
      <c r="J37" s="70"/>
      <c r="K37" s="34" t="s">
        <v>65</v>
      </c>
      <c r="L37" s="77">
        <v>157</v>
      </c>
      <c r="M37" s="77"/>
      <c r="N37" s="72"/>
      <c r="O37" s="79" t="s">
        <v>176</v>
      </c>
      <c r="P37" s="81">
        <v>43745.712060185186</v>
      </c>
      <c r="Q37" s="79" t="s">
        <v>453</v>
      </c>
      <c r="R37" s="79" t="s">
        <v>551</v>
      </c>
      <c r="S37" s="79" t="s">
        <v>596</v>
      </c>
      <c r="T37" s="79" t="s">
        <v>622</v>
      </c>
      <c r="U37" s="83" t="s">
        <v>650</v>
      </c>
      <c r="V37" s="83" t="s">
        <v>650</v>
      </c>
      <c r="W37" s="81">
        <v>43745.712060185186</v>
      </c>
      <c r="X37" s="83" t="s">
        <v>799</v>
      </c>
      <c r="Y37" s="79"/>
      <c r="Z37" s="79"/>
      <c r="AA37" s="85" t="s">
        <v>956</v>
      </c>
      <c r="AB37" s="79"/>
      <c r="AC37" s="79" t="b">
        <v>0</v>
      </c>
      <c r="AD37" s="79">
        <v>0</v>
      </c>
      <c r="AE37" s="85" t="s">
        <v>1091</v>
      </c>
      <c r="AF37" s="79" t="b">
        <v>0</v>
      </c>
      <c r="AG37" s="79" t="s">
        <v>1106</v>
      </c>
      <c r="AH37" s="79"/>
      <c r="AI37" s="85" t="s">
        <v>1091</v>
      </c>
      <c r="AJ37" s="79" t="b">
        <v>0</v>
      </c>
      <c r="AK37" s="79">
        <v>0</v>
      </c>
      <c r="AL37" s="85" t="s">
        <v>1091</v>
      </c>
      <c r="AM37" s="79" t="s">
        <v>1111</v>
      </c>
      <c r="AN37" s="79" t="b">
        <v>0</v>
      </c>
      <c r="AO37" s="85" t="s">
        <v>956</v>
      </c>
      <c r="AP37" s="79" t="s">
        <v>176</v>
      </c>
      <c r="AQ37" s="79">
        <v>0</v>
      </c>
      <c r="AR37" s="79">
        <v>0</v>
      </c>
      <c r="AS37" s="79"/>
      <c r="AT37" s="79"/>
      <c r="AU37" s="79"/>
      <c r="AV37" s="79"/>
      <c r="AW37" s="79"/>
      <c r="AX37" s="79"/>
      <c r="AY37" s="79"/>
      <c r="AZ37" s="79"/>
      <c r="BA37">
        <v>1</v>
      </c>
      <c r="BB37" s="78" t="str">
        <f>REPLACE(INDEX(GroupVertices[Group],MATCH(Edges25[[#This Row],[Vertex 1]],GroupVertices[Vertex],0)),1,1,"")</f>
        <v>7</v>
      </c>
      <c r="BC37" s="78" t="str">
        <f>REPLACE(INDEX(GroupVertices[Group],MATCH(Edges25[[#This Row],[Vertex 2]],GroupVertices[Vertex],0)),1,1,"")</f>
        <v>7</v>
      </c>
      <c r="BD37" s="48">
        <v>1</v>
      </c>
      <c r="BE37" s="49">
        <v>3.225806451612903</v>
      </c>
      <c r="BF37" s="48">
        <v>0</v>
      </c>
      <c r="BG37" s="49">
        <v>0</v>
      </c>
      <c r="BH37" s="48">
        <v>0</v>
      </c>
      <c r="BI37" s="49">
        <v>0</v>
      </c>
      <c r="BJ37" s="48">
        <v>30</v>
      </c>
      <c r="BK37" s="49">
        <v>96.7741935483871</v>
      </c>
      <c r="BL37" s="48">
        <v>31</v>
      </c>
    </row>
    <row r="38" spans="1:64" ht="15">
      <c r="A38" s="64" t="s">
        <v>240</v>
      </c>
      <c r="B38" s="64" t="s">
        <v>298</v>
      </c>
      <c r="C38" s="65"/>
      <c r="D38" s="66"/>
      <c r="E38" s="67"/>
      <c r="F38" s="68"/>
      <c r="G38" s="65"/>
      <c r="H38" s="69"/>
      <c r="I38" s="70"/>
      <c r="J38" s="70"/>
      <c r="K38" s="34" t="s">
        <v>65</v>
      </c>
      <c r="L38" s="77">
        <v>158</v>
      </c>
      <c r="M38" s="77"/>
      <c r="N38" s="72"/>
      <c r="O38" s="79" t="s">
        <v>427</v>
      </c>
      <c r="P38" s="81">
        <v>43746.150196759256</v>
      </c>
      <c r="Q38" s="79" t="s">
        <v>438</v>
      </c>
      <c r="R38" s="79"/>
      <c r="S38" s="79"/>
      <c r="T38" s="79" t="s">
        <v>617</v>
      </c>
      <c r="U38" s="79"/>
      <c r="V38" s="83" t="s">
        <v>702</v>
      </c>
      <c r="W38" s="81">
        <v>43746.150196759256</v>
      </c>
      <c r="X38" s="83" t="s">
        <v>800</v>
      </c>
      <c r="Y38" s="79"/>
      <c r="Z38" s="79"/>
      <c r="AA38" s="85" t="s">
        <v>957</v>
      </c>
      <c r="AB38" s="79"/>
      <c r="AC38" s="79" t="b">
        <v>0</v>
      </c>
      <c r="AD38" s="79">
        <v>0</v>
      </c>
      <c r="AE38" s="85" t="s">
        <v>1091</v>
      </c>
      <c r="AF38" s="79" t="b">
        <v>0</v>
      </c>
      <c r="AG38" s="79" t="s">
        <v>1106</v>
      </c>
      <c r="AH38" s="79"/>
      <c r="AI38" s="85" t="s">
        <v>1091</v>
      </c>
      <c r="AJ38" s="79" t="b">
        <v>0</v>
      </c>
      <c r="AK38" s="79">
        <v>4</v>
      </c>
      <c r="AL38" s="85" t="s">
        <v>1054</v>
      </c>
      <c r="AM38" s="79" t="s">
        <v>1120</v>
      </c>
      <c r="AN38" s="79" t="b">
        <v>0</v>
      </c>
      <c r="AO38" s="85" t="s">
        <v>1054</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c r="BE38" s="49"/>
      <c r="BF38" s="48"/>
      <c r="BG38" s="49"/>
      <c r="BH38" s="48"/>
      <c r="BI38" s="49"/>
      <c r="BJ38" s="48"/>
      <c r="BK38" s="49"/>
      <c r="BL38" s="48"/>
    </row>
    <row r="39" spans="1:64" ht="15">
      <c r="A39" s="64" t="s">
        <v>241</v>
      </c>
      <c r="B39" s="64" t="s">
        <v>241</v>
      </c>
      <c r="C39" s="65"/>
      <c r="D39" s="66"/>
      <c r="E39" s="67"/>
      <c r="F39" s="68"/>
      <c r="G39" s="65"/>
      <c r="H39" s="69"/>
      <c r="I39" s="70"/>
      <c r="J39" s="70"/>
      <c r="K39" s="34" t="s">
        <v>65</v>
      </c>
      <c r="L39" s="77">
        <v>160</v>
      </c>
      <c r="M39" s="77"/>
      <c r="N39" s="72"/>
      <c r="O39" s="79" t="s">
        <v>176</v>
      </c>
      <c r="P39" s="81">
        <v>43746.50042824074</v>
      </c>
      <c r="Q39" s="79" t="s">
        <v>454</v>
      </c>
      <c r="R39" s="79"/>
      <c r="S39" s="79"/>
      <c r="T39" s="79" t="s">
        <v>623</v>
      </c>
      <c r="U39" s="83" t="s">
        <v>651</v>
      </c>
      <c r="V39" s="83" t="s">
        <v>651</v>
      </c>
      <c r="W39" s="81">
        <v>43746.50042824074</v>
      </c>
      <c r="X39" s="83" t="s">
        <v>801</v>
      </c>
      <c r="Y39" s="79"/>
      <c r="Z39" s="79"/>
      <c r="AA39" s="85" t="s">
        <v>958</v>
      </c>
      <c r="AB39" s="79"/>
      <c r="AC39" s="79" t="b">
        <v>0</v>
      </c>
      <c r="AD39" s="79">
        <v>0</v>
      </c>
      <c r="AE39" s="85" t="s">
        <v>1091</v>
      </c>
      <c r="AF39" s="79" t="b">
        <v>0</v>
      </c>
      <c r="AG39" s="79" t="s">
        <v>1106</v>
      </c>
      <c r="AH39" s="79"/>
      <c r="AI39" s="85" t="s">
        <v>1091</v>
      </c>
      <c r="AJ39" s="79" t="b">
        <v>0</v>
      </c>
      <c r="AK39" s="79">
        <v>0</v>
      </c>
      <c r="AL39" s="85" t="s">
        <v>1091</v>
      </c>
      <c r="AM39" s="79" t="s">
        <v>1121</v>
      </c>
      <c r="AN39" s="79" t="b">
        <v>0</v>
      </c>
      <c r="AO39" s="85" t="s">
        <v>958</v>
      </c>
      <c r="AP39" s="79" t="s">
        <v>176</v>
      </c>
      <c r="AQ39" s="79">
        <v>0</v>
      </c>
      <c r="AR39" s="79">
        <v>0</v>
      </c>
      <c r="AS39" s="79"/>
      <c r="AT39" s="79"/>
      <c r="AU39" s="79"/>
      <c r="AV39" s="79"/>
      <c r="AW39" s="79"/>
      <c r="AX39" s="79"/>
      <c r="AY39" s="79"/>
      <c r="AZ39" s="79"/>
      <c r="BA39">
        <v>1</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37</v>
      </c>
      <c r="BK39" s="49">
        <v>100</v>
      </c>
      <c r="BL39" s="48">
        <v>37</v>
      </c>
    </row>
    <row r="40" spans="1:64" ht="15">
      <c r="A40" s="64" t="s">
        <v>242</v>
      </c>
      <c r="B40" s="64" t="s">
        <v>298</v>
      </c>
      <c r="C40" s="65"/>
      <c r="D40" s="66"/>
      <c r="E40" s="67"/>
      <c r="F40" s="68"/>
      <c r="G40" s="65"/>
      <c r="H40" s="69"/>
      <c r="I40" s="70"/>
      <c r="J40" s="70"/>
      <c r="K40" s="34" t="s">
        <v>65</v>
      </c>
      <c r="L40" s="77">
        <v>161</v>
      </c>
      <c r="M40" s="77"/>
      <c r="N40" s="72"/>
      <c r="O40" s="79" t="s">
        <v>427</v>
      </c>
      <c r="P40" s="81">
        <v>43747.161886574075</v>
      </c>
      <c r="Q40" s="79" t="s">
        <v>438</v>
      </c>
      <c r="R40" s="79"/>
      <c r="S40" s="79"/>
      <c r="T40" s="79" t="s">
        <v>617</v>
      </c>
      <c r="U40" s="79"/>
      <c r="V40" s="83" t="s">
        <v>703</v>
      </c>
      <c r="W40" s="81">
        <v>43747.161886574075</v>
      </c>
      <c r="X40" s="83" t="s">
        <v>802</v>
      </c>
      <c r="Y40" s="79"/>
      <c r="Z40" s="79"/>
      <c r="AA40" s="85" t="s">
        <v>959</v>
      </c>
      <c r="AB40" s="79"/>
      <c r="AC40" s="79" t="b">
        <v>0</v>
      </c>
      <c r="AD40" s="79">
        <v>0</v>
      </c>
      <c r="AE40" s="85" t="s">
        <v>1091</v>
      </c>
      <c r="AF40" s="79" t="b">
        <v>0</v>
      </c>
      <c r="AG40" s="79" t="s">
        <v>1106</v>
      </c>
      <c r="AH40" s="79"/>
      <c r="AI40" s="85" t="s">
        <v>1091</v>
      </c>
      <c r="AJ40" s="79" t="b">
        <v>0</v>
      </c>
      <c r="AK40" s="79">
        <v>5</v>
      </c>
      <c r="AL40" s="85" t="s">
        <v>1054</v>
      </c>
      <c r="AM40" s="79" t="s">
        <v>1113</v>
      </c>
      <c r="AN40" s="79" t="b">
        <v>0</v>
      </c>
      <c r="AO40" s="85" t="s">
        <v>1054</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c r="BE40" s="49"/>
      <c r="BF40" s="48"/>
      <c r="BG40" s="49"/>
      <c r="BH40" s="48"/>
      <c r="BI40" s="49"/>
      <c r="BJ40" s="48"/>
      <c r="BK40" s="49"/>
      <c r="BL40" s="48"/>
    </row>
    <row r="41" spans="1:64" ht="15">
      <c r="A41" s="64" t="s">
        <v>243</v>
      </c>
      <c r="B41" s="64" t="s">
        <v>243</v>
      </c>
      <c r="C41" s="65"/>
      <c r="D41" s="66"/>
      <c r="E41" s="67"/>
      <c r="F41" s="68"/>
      <c r="G41" s="65"/>
      <c r="H41" s="69"/>
      <c r="I41" s="70"/>
      <c r="J41" s="70"/>
      <c r="K41" s="34" t="s">
        <v>65</v>
      </c>
      <c r="L41" s="77">
        <v>163</v>
      </c>
      <c r="M41" s="77"/>
      <c r="N41" s="72"/>
      <c r="O41" s="79" t="s">
        <v>176</v>
      </c>
      <c r="P41" s="81">
        <v>43747.28197916667</v>
      </c>
      <c r="Q41" s="79" t="s">
        <v>455</v>
      </c>
      <c r="R41" s="83" t="s">
        <v>552</v>
      </c>
      <c r="S41" s="79" t="s">
        <v>593</v>
      </c>
      <c r="T41" s="79"/>
      <c r="U41" s="79"/>
      <c r="V41" s="83" t="s">
        <v>704</v>
      </c>
      <c r="W41" s="81">
        <v>43747.28197916667</v>
      </c>
      <c r="X41" s="83" t="s">
        <v>803</v>
      </c>
      <c r="Y41" s="79"/>
      <c r="Z41" s="79"/>
      <c r="AA41" s="85" t="s">
        <v>960</v>
      </c>
      <c r="AB41" s="79"/>
      <c r="AC41" s="79" t="b">
        <v>0</v>
      </c>
      <c r="AD41" s="79">
        <v>0</v>
      </c>
      <c r="AE41" s="85" t="s">
        <v>1091</v>
      </c>
      <c r="AF41" s="79" t="b">
        <v>0</v>
      </c>
      <c r="AG41" s="79" t="s">
        <v>1106</v>
      </c>
      <c r="AH41" s="79"/>
      <c r="AI41" s="85" t="s">
        <v>1091</v>
      </c>
      <c r="AJ41" s="79" t="b">
        <v>0</v>
      </c>
      <c r="AK41" s="79">
        <v>0</v>
      </c>
      <c r="AL41" s="85" t="s">
        <v>1091</v>
      </c>
      <c r="AM41" s="79" t="s">
        <v>1122</v>
      </c>
      <c r="AN41" s="79" t="b">
        <v>0</v>
      </c>
      <c r="AO41" s="85" t="s">
        <v>960</v>
      </c>
      <c r="AP41" s="79" t="s">
        <v>176</v>
      </c>
      <c r="AQ41" s="79">
        <v>0</v>
      </c>
      <c r="AR41" s="79">
        <v>0</v>
      </c>
      <c r="AS41" s="79"/>
      <c r="AT41" s="79"/>
      <c r="AU41" s="79"/>
      <c r="AV41" s="79"/>
      <c r="AW41" s="79"/>
      <c r="AX41" s="79"/>
      <c r="AY41" s="79"/>
      <c r="AZ41" s="79"/>
      <c r="BA41">
        <v>1</v>
      </c>
      <c r="BB41" s="78" t="str">
        <f>REPLACE(INDEX(GroupVertices[Group],MATCH(Edges25[[#This Row],[Vertex 1]],GroupVertices[Vertex],0)),1,1,"")</f>
        <v>7</v>
      </c>
      <c r="BC41" s="78" t="str">
        <f>REPLACE(INDEX(GroupVertices[Group],MATCH(Edges25[[#This Row],[Vertex 2]],GroupVertices[Vertex],0)),1,1,"")</f>
        <v>7</v>
      </c>
      <c r="BD41" s="48">
        <v>0</v>
      </c>
      <c r="BE41" s="49">
        <v>0</v>
      </c>
      <c r="BF41" s="48">
        <v>0</v>
      </c>
      <c r="BG41" s="49">
        <v>0</v>
      </c>
      <c r="BH41" s="48">
        <v>0</v>
      </c>
      <c r="BI41" s="49">
        <v>0</v>
      </c>
      <c r="BJ41" s="48">
        <v>6</v>
      </c>
      <c r="BK41" s="49">
        <v>100</v>
      </c>
      <c r="BL41" s="48">
        <v>6</v>
      </c>
    </row>
    <row r="42" spans="1:64" ht="15">
      <c r="A42" s="64" t="s">
        <v>244</v>
      </c>
      <c r="B42" s="64" t="s">
        <v>300</v>
      </c>
      <c r="C42" s="65"/>
      <c r="D42" s="66"/>
      <c r="E42" s="67"/>
      <c r="F42" s="68"/>
      <c r="G42" s="65"/>
      <c r="H42" s="69"/>
      <c r="I42" s="70"/>
      <c r="J42" s="70"/>
      <c r="K42" s="34" t="s">
        <v>65</v>
      </c>
      <c r="L42" s="77">
        <v>164</v>
      </c>
      <c r="M42" s="77"/>
      <c r="N42" s="72"/>
      <c r="O42" s="79" t="s">
        <v>427</v>
      </c>
      <c r="P42" s="81">
        <v>43748.71061342592</v>
      </c>
      <c r="Q42" s="79" t="s">
        <v>456</v>
      </c>
      <c r="R42" s="83" t="s">
        <v>553</v>
      </c>
      <c r="S42" s="79" t="s">
        <v>589</v>
      </c>
      <c r="T42" s="79"/>
      <c r="U42" s="79"/>
      <c r="V42" s="83" t="s">
        <v>705</v>
      </c>
      <c r="W42" s="81">
        <v>43748.71061342592</v>
      </c>
      <c r="X42" s="83" t="s">
        <v>804</v>
      </c>
      <c r="Y42" s="79"/>
      <c r="Z42" s="79"/>
      <c r="AA42" s="85" t="s">
        <v>961</v>
      </c>
      <c r="AB42" s="79"/>
      <c r="AC42" s="79" t="b">
        <v>0</v>
      </c>
      <c r="AD42" s="79">
        <v>0</v>
      </c>
      <c r="AE42" s="85" t="s">
        <v>1091</v>
      </c>
      <c r="AF42" s="79" t="b">
        <v>0</v>
      </c>
      <c r="AG42" s="79" t="s">
        <v>1106</v>
      </c>
      <c r="AH42" s="79"/>
      <c r="AI42" s="85" t="s">
        <v>1091</v>
      </c>
      <c r="AJ42" s="79" t="b">
        <v>0</v>
      </c>
      <c r="AK42" s="79">
        <v>5</v>
      </c>
      <c r="AL42" s="85" t="s">
        <v>1070</v>
      </c>
      <c r="AM42" s="79" t="s">
        <v>1113</v>
      </c>
      <c r="AN42" s="79" t="b">
        <v>0</v>
      </c>
      <c r="AO42" s="85" t="s">
        <v>1070</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2</v>
      </c>
      <c r="BD42" s="48"/>
      <c r="BE42" s="49"/>
      <c r="BF42" s="48"/>
      <c r="BG42" s="49"/>
      <c r="BH42" s="48"/>
      <c r="BI42" s="49"/>
      <c r="BJ42" s="48"/>
      <c r="BK42" s="49"/>
      <c r="BL42" s="48"/>
    </row>
    <row r="43" spans="1:64" ht="15">
      <c r="A43" s="64" t="s">
        <v>245</v>
      </c>
      <c r="B43" s="64" t="s">
        <v>395</v>
      </c>
      <c r="C43" s="65"/>
      <c r="D43" s="66"/>
      <c r="E43" s="67"/>
      <c r="F43" s="68"/>
      <c r="G43" s="65"/>
      <c r="H43" s="69"/>
      <c r="I43" s="70"/>
      <c r="J43" s="70"/>
      <c r="K43" s="34" t="s">
        <v>65</v>
      </c>
      <c r="L43" s="77">
        <v>166</v>
      </c>
      <c r="M43" s="77"/>
      <c r="N43" s="72"/>
      <c r="O43" s="79" t="s">
        <v>427</v>
      </c>
      <c r="P43" s="81">
        <v>43748.71975694445</v>
      </c>
      <c r="Q43" s="79" t="s">
        <v>457</v>
      </c>
      <c r="R43" s="83" t="s">
        <v>554</v>
      </c>
      <c r="S43" s="79" t="s">
        <v>597</v>
      </c>
      <c r="T43" s="79" t="s">
        <v>624</v>
      </c>
      <c r="U43" s="79"/>
      <c r="V43" s="83" t="s">
        <v>706</v>
      </c>
      <c r="W43" s="81">
        <v>43748.71975694445</v>
      </c>
      <c r="X43" s="83" t="s">
        <v>805</v>
      </c>
      <c r="Y43" s="79"/>
      <c r="Z43" s="79"/>
      <c r="AA43" s="85" t="s">
        <v>962</v>
      </c>
      <c r="AB43" s="79"/>
      <c r="AC43" s="79" t="b">
        <v>0</v>
      </c>
      <c r="AD43" s="79">
        <v>0</v>
      </c>
      <c r="AE43" s="85" t="s">
        <v>1091</v>
      </c>
      <c r="AF43" s="79" t="b">
        <v>0</v>
      </c>
      <c r="AG43" s="79" t="s">
        <v>1106</v>
      </c>
      <c r="AH43" s="79"/>
      <c r="AI43" s="85" t="s">
        <v>1091</v>
      </c>
      <c r="AJ43" s="79" t="b">
        <v>0</v>
      </c>
      <c r="AK43" s="79">
        <v>1</v>
      </c>
      <c r="AL43" s="85" t="s">
        <v>1032</v>
      </c>
      <c r="AM43" s="79" t="s">
        <v>1112</v>
      </c>
      <c r="AN43" s="79" t="b">
        <v>0</v>
      </c>
      <c r="AO43" s="85" t="s">
        <v>1032</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v>0</v>
      </c>
      <c r="BE43" s="49">
        <v>0</v>
      </c>
      <c r="BF43" s="48">
        <v>0</v>
      </c>
      <c r="BG43" s="49">
        <v>0</v>
      </c>
      <c r="BH43" s="48">
        <v>0</v>
      </c>
      <c r="BI43" s="49">
        <v>0</v>
      </c>
      <c r="BJ43" s="48">
        <v>15</v>
      </c>
      <c r="BK43" s="49">
        <v>100</v>
      </c>
      <c r="BL43" s="48">
        <v>15</v>
      </c>
    </row>
    <row r="44" spans="1:64" ht="15">
      <c r="A44" s="64" t="s">
        <v>246</v>
      </c>
      <c r="B44" s="64" t="s">
        <v>300</v>
      </c>
      <c r="C44" s="65"/>
      <c r="D44" s="66"/>
      <c r="E44" s="67"/>
      <c r="F44" s="68"/>
      <c r="G44" s="65"/>
      <c r="H44" s="69"/>
      <c r="I44" s="70"/>
      <c r="J44" s="70"/>
      <c r="K44" s="34" t="s">
        <v>65</v>
      </c>
      <c r="L44" s="77">
        <v>168</v>
      </c>
      <c r="M44" s="77"/>
      <c r="N44" s="72"/>
      <c r="O44" s="79" t="s">
        <v>427</v>
      </c>
      <c r="P44" s="81">
        <v>43748.77255787037</v>
      </c>
      <c r="Q44" s="79" t="s">
        <v>456</v>
      </c>
      <c r="R44" s="83" t="s">
        <v>553</v>
      </c>
      <c r="S44" s="79" t="s">
        <v>589</v>
      </c>
      <c r="T44" s="79"/>
      <c r="U44" s="79"/>
      <c r="V44" s="83" t="s">
        <v>707</v>
      </c>
      <c r="W44" s="81">
        <v>43748.77255787037</v>
      </c>
      <c r="X44" s="83" t="s">
        <v>806</v>
      </c>
      <c r="Y44" s="79"/>
      <c r="Z44" s="79"/>
      <c r="AA44" s="85" t="s">
        <v>963</v>
      </c>
      <c r="AB44" s="79"/>
      <c r="AC44" s="79" t="b">
        <v>0</v>
      </c>
      <c r="AD44" s="79">
        <v>0</v>
      </c>
      <c r="AE44" s="85" t="s">
        <v>1091</v>
      </c>
      <c r="AF44" s="79" t="b">
        <v>0</v>
      </c>
      <c r="AG44" s="79" t="s">
        <v>1106</v>
      </c>
      <c r="AH44" s="79"/>
      <c r="AI44" s="85" t="s">
        <v>1091</v>
      </c>
      <c r="AJ44" s="79" t="b">
        <v>0</v>
      </c>
      <c r="AK44" s="79">
        <v>5</v>
      </c>
      <c r="AL44" s="85" t="s">
        <v>1070</v>
      </c>
      <c r="AM44" s="79" t="s">
        <v>1119</v>
      </c>
      <c r="AN44" s="79" t="b">
        <v>0</v>
      </c>
      <c r="AO44" s="85" t="s">
        <v>1070</v>
      </c>
      <c r="AP44" s="79" t="s">
        <v>176</v>
      </c>
      <c r="AQ44" s="79">
        <v>0</v>
      </c>
      <c r="AR44" s="79">
        <v>0</v>
      </c>
      <c r="AS44" s="79"/>
      <c r="AT44" s="79"/>
      <c r="AU44" s="79"/>
      <c r="AV44" s="79"/>
      <c r="AW44" s="79"/>
      <c r="AX44" s="79"/>
      <c r="AY44" s="79"/>
      <c r="AZ44" s="79"/>
      <c r="BA44">
        <v>1</v>
      </c>
      <c r="BB44" s="78" t="str">
        <f>REPLACE(INDEX(GroupVertices[Group],MATCH(Edges25[[#This Row],[Vertex 1]],GroupVertices[Vertex],0)),1,1,"")</f>
        <v>4</v>
      </c>
      <c r="BC44" s="78" t="str">
        <f>REPLACE(INDEX(GroupVertices[Group],MATCH(Edges25[[#This Row],[Vertex 2]],GroupVertices[Vertex],0)),1,1,"")</f>
        <v>2</v>
      </c>
      <c r="BD44" s="48"/>
      <c r="BE44" s="49"/>
      <c r="BF44" s="48"/>
      <c r="BG44" s="49"/>
      <c r="BH44" s="48"/>
      <c r="BI44" s="49"/>
      <c r="BJ44" s="48"/>
      <c r="BK44" s="49"/>
      <c r="BL44" s="48"/>
    </row>
    <row r="45" spans="1:64" ht="15">
      <c r="A45" s="64" t="s">
        <v>247</v>
      </c>
      <c r="B45" s="64" t="s">
        <v>300</v>
      </c>
      <c r="C45" s="65"/>
      <c r="D45" s="66"/>
      <c r="E45" s="67"/>
      <c r="F45" s="68"/>
      <c r="G45" s="65"/>
      <c r="H45" s="69"/>
      <c r="I45" s="70"/>
      <c r="J45" s="70"/>
      <c r="K45" s="34" t="s">
        <v>65</v>
      </c>
      <c r="L45" s="77">
        <v>170</v>
      </c>
      <c r="M45" s="77"/>
      <c r="N45" s="72"/>
      <c r="O45" s="79" t="s">
        <v>427</v>
      </c>
      <c r="P45" s="81">
        <v>43748.7800462963</v>
      </c>
      <c r="Q45" s="79" t="s">
        <v>456</v>
      </c>
      <c r="R45" s="83" t="s">
        <v>553</v>
      </c>
      <c r="S45" s="79" t="s">
        <v>589</v>
      </c>
      <c r="T45" s="79"/>
      <c r="U45" s="79"/>
      <c r="V45" s="83" t="s">
        <v>708</v>
      </c>
      <c r="W45" s="81">
        <v>43748.7800462963</v>
      </c>
      <c r="X45" s="83" t="s">
        <v>807</v>
      </c>
      <c r="Y45" s="79"/>
      <c r="Z45" s="79"/>
      <c r="AA45" s="85" t="s">
        <v>964</v>
      </c>
      <c r="AB45" s="79"/>
      <c r="AC45" s="79" t="b">
        <v>0</v>
      </c>
      <c r="AD45" s="79">
        <v>0</v>
      </c>
      <c r="AE45" s="85" t="s">
        <v>1091</v>
      </c>
      <c r="AF45" s="79" t="b">
        <v>0</v>
      </c>
      <c r="AG45" s="79" t="s">
        <v>1106</v>
      </c>
      <c r="AH45" s="79"/>
      <c r="AI45" s="85" t="s">
        <v>1091</v>
      </c>
      <c r="AJ45" s="79" t="b">
        <v>0</v>
      </c>
      <c r="AK45" s="79">
        <v>5</v>
      </c>
      <c r="AL45" s="85" t="s">
        <v>1070</v>
      </c>
      <c r="AM45" s="79" t="s">
        <v>1112</v>
      </c>
      <c r="AN45" s="79" t="b">
        <v>0</v>
      </c>
      <c r="AO45" s="85" t="s">
        <v>1070</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2</v>
      </c>
      <c r="BD45" s="48"/>
      <c r="BE45" s="49"/>
      <c r="BF45" s="48"/>
      <c r="BG45" s="49"/>
      <c r="BH45" s="48"/>
      <c r="BI45" s="49"/>
      <c r="BJ45" s="48"/>
      <c r="BK45" s="49"/>
      <c r="BL45" s="48"/>
    </row>
    <row r="46" spans="1:64" ht="15">
      <c r="A46" s="64" t="s">
        <v>248</v>
      </c>
      <c r="B46" s="64" t="s">
        <v>396</v>
      </c>
      <c r="C46" s="65"/>
      <c r="D46" s="66"/>
      <c r="E46" s="67"/>
      <c r="F46" s="68"/>
      <c r="G46" s="65"/>
      <c r="H46" s="69"/>
      <c r="I46" s="70"/>
      <c r="J46" s="70"/>
      <c r="K46" s="34" t="s">
        <v>65</v>
      </c>
      <c r="L46" s="77">
        <v>172</v>
      </c>
      <c r="M46" s="77"/>
      <c r="N46" s="72"/>
      <c r="O46" s="79" t="s">
        <v>427</v>
      </c>
      <c r="P46" s="81">
        <v>43748.815717592595</v>
      </c>
      <c r="Q46" s="79" t="s">
        <v>458</v>
      </c>
      <c r="R46" s="79"/>
      <c r="S46" s="79"/>
      <c r="T46" s="79" t="s">
        <v>625</v>
      </c>
      <c r="U46" s="83" t="s">
        <v>652</v>
      </c>
      <c r="V46" s="83" t="s">
        <v>652</v>
      </c>
      <c r="W46" s="81">
        <v>43748.815717592595</v>
      </c>
      <c r="X46" s="83" t="s">
        <v>808</v>
      </c>
      <c r="Y46" s="79"/>
      <c r="Z46" s="79"/>
      <c r="AA46" s="85" t="s">
        <v>965</v>
      </c>
      <c r="AB46" s="79"/>
      <c r="AC46" s="79" t="b">
        <v>0</v>
      </c>
      <c r="AD46" s="79">
        <v>0</v>
      </c>
      <c r="AE46" s="85" t="s">
        <v>1091</v>
      </c>
      <c r="AF46" s="79" t="b">
        <v>0</v>
      </c>
      <c r="AG46" s="79" t="s">
        <v>1106</v>
      </c>
      <c r="AH46" s="79"/>
      <c r="AI46" s="85" t="s">
        <v>1091</v>
      </c>
      <c r="AJ46" s="79" t="b">
        <v>0</v>
      </c>
      <c r="AK46" s="79">
        <v>0</v>
      </c>
      <c r="AL46" s="85" t="s">
        <v>1091</v>
      </c>
      <c r="AM46" s="79" t="s">
        <v>1113</v>
      </c>
      <c r="AN46" s="79" t="b">
        <v>0</v>
      </c>
      <c r="AO46" s="85" t="s">
        <v>965</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249</v>
      </c>
      <c r="B47" s="64" t="s">
        <v>250</v>
      </c>
      <c r="C47" s="65"/>
      <c r="D47" s="66"/>
      <c r="E47" s="67"/>
      <c r="F47" s="68"/>
      <c r="G47" s="65"/>
      <c r="H47" s="69"/>
      <c r="I47" s="70"/>
      <c r="J47" s="70"/>
      <c r="K47" s="34" t="s">
        <v>66</v>
      </c>
      <c r="L47" s="77">
        <v>173</v>
      </c>
      <c r="M47" s="77"/>
      <c r="N47" s="72"/>
      <c r="O47" s="79" t="s">
        <v>427</v>
      </c>
      <c r="P47" s="81">
        <v>43748.74233796296</v>
      </c>
      <c r="Q47" s="79" t="s">
        <v>459</v>
      </c>
      <c r="R47" s="83" t="s">
        <v>555</v>
      </c>
      <c r="S47" s="79" t="s">
        <v>593</v>
      </c>
      <c r="T47" s="79" t="s">
        <v>626</v>
      </c>
      <c r="U47" s="79"/>
      <c r="V47" s="83" t="s">
        <v>709</v>
      </c>
      <c r="W47" s="81">
        <v>43748.74233796296</v>
      </c>
      <c r="X47" s="83" t="s">
        <v>809</v>
      </c>
      <c r="Y47" s="79"/>
      <c r="Z47" s="79"/>
      <c r="AA47" s="85" t="s">
        <v>966</v>
      </c>
      <c r="AB47" s="79"/>
      <c r="AC47" s="79" t="b">
        <v>0</v>
      </c>
      <c r="AD47" s="79">
        <v>6</v>
      </c>
      <c r="AE47" s="85" t="s">
        <v>1091</v>
      </c>
      <c r="AF47" s="79" t="b">
        <v>0</v>
      </c>
      <c r="AG47" s="79" t="s">
        <v>1106</v>
      </c>
      <c r="AH47" s="79"/>
      <c r="AI47" s="85" t="s">
        <v>1091</v>
      </c>
      <c r="AJ47" s="79" t="b">
        <v>0</v>
      </c>
      <c r="AK47" s="79">
        <v>0</v>
      </c>
      <c r="AL47" s="85" t="s">
        <v>1091</v>
      </c>
      <c r="AM47" s="79" t="s">
        <v>1113</v>
      </c>
      <c r="AN47" s="79" t="b">
        <v>0</v>
      </c>
      <c r="AO47" s="85" t="s">
        <v>966</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250</v>
      </c>
      <c r="B48" s="64" t="s">
        <v>290</v>
      </c>
      <c r="C48" s="65"/>
      <c r="D48" s="66"/>
      <c r="E48" s="67"/>
      <c r="F48" s="68"/>
      <c r="G48" s="65"/>
      <c r="H48" s="69"/>
      <c r="I48" s="70"/>
      <c r="J48" s="70"/>
      <c r="K48" s="34" t="s">
        <v>65</v>
      </c>
      <c r="L48" s="77">
        <v>174</v>
      </c>
      <c r="M48" s="77"/>
      <c r="N48" s="72"/>
      <c r="O48" s="79" t="s">
        <v>427</v>
      </c>
      <c r="P48" s="81">
        <v>43748.952731481484</v>
      </c>
      <c r="Q48" s="79" t="s">
        <v>460</v>
      </c>
      <c r="R48" s="79"/>
      <c r="S48" s="79"/>
      <c r="T48" s="79" t="s">
        <v>626</v>
      </c>
      <c r="U48" s="79"/>
      <c r="V48" s="83" t="s">
        <v>710</v>
      </c>
      <c r="W48" s="81">
        <v>43748.952731481484</v>
      </c>
      <c r="X48" s="83" t="s">
        <v>810</v>
      </c>
      <c r="Y48" s="79"/>
      <c r="Z48" s="79"/>
      <c r="AA48" s="85" t="s">
        <v>967</v>
      </c>
      <c r="AB48" s="79"/>
      <c r="AC48" s="79" t="b">
        <v>0</v>
      </c>
      <c r="AD48" s="79">
        <v>0</v>
      </c>
      <c r="AE48" s="85" t="s">
        <v>1091</v>
      </c>
      <c r="AF48" s="79" t="b">
        <v>0</v>
      </c>
      <c r="AG48" s="79" t="s">
        <v>1106</v>
      </c>
      <c r="AH48" s="79"/>
      <c r="AI48" s="85" t="s">
        <v>1091</v>
      </c>
      <c r="AJ48" s="79" t="b">
        <v>0</v>
      </c>
      <c r="AK48" s="79">
        <v>3</v>
      </c>
      <c r="AL48" s="85" t="s">
        <v>966</v>
      </c>
      <c r="AM48" s="79" t="s">
        <v>1112</v>
      </c>
      <c r="AN48" s="79" t="b">
        <v>0</v>
      </c>
      <c r="AO48" s="85" t="s">
        <v>966</v>
      </c>
      <c r="AP48" s="79" t="s">
        <v>176</v>
      </c>
      <c r="AQ48" s="79">
        <v>0</v>
      </c>
      <c r="AR48" s="79">
        <v>0</v>
      </c>
      <c r="AS48" s="79"/>
      <c r="AT48" s="79"/>
      <c r="AU48" s="79"/>
      <c r="AV48" s="79"/>
      <c r="AW48" s="79"/>
      <c r="AX48" s="79"/>
      <c r="AY48" s="79"/>
      <c r="AZ48" s="79"/>
      <c r="BA48">
        <v>1</v>
      </c>
      <c r="BB48" s="78" t="str">
        <f>REPLACE(INDEX(GroupVertices[Group],MATCH(Edges25[[#This Row],[Vertex 1]],GroupVertices[Vertex],0)),1,1,"")</f>
        <v>4</v>
      </c>
      <c r="BC48" s="78" t="str">
        <f>REPLACE(INDEX(GroupVertices[Group],MATCH(Edges25[[#This Row],[Vertex 2]],GroupVertices[Vertex],0)),1,1,"")</f>
        <v>4</v>
      </c>
      <c r="BD48" s="48"/>
      <c r="BE48" s="49"/>
      <c r="BF48" s="48"/>
      <c r="BG48" s="49"/>
      <c r="BH48" s="48"/>
      <c r="BI48" s="49"/>
      <c r="BJ48" s="48"/>
      <c r="BK48" s="49"/>
      <c r="BL48" s="48"/>
    </row>
    <row r="49" spans="1:64" ht="15">
      <c r="A49" s="64" t="s">
        <v>251</v>
      </c>
      <c r="B49" s="64" t="s">
        <v>251</v>
      </c>
      <c r="C49" s="65"/>
      <c r="D49" s="66"/>
      <c r="E49" s="67"/>
      <c r="F49" s="68"/>
      <c r="G49" s="65"/>
      <c r="H49" s="69"/>
      <c r="I49" s="70"/>
      <c r="J49" s="70"/>
      <c r="K49" s="34" t="s">
        <v>65</v>
      </c>
      <c r="L49" s="77">
        <v>177</v>
      </c>
      <c r="M49" s="77"/>
      <c r="N49" s="72"/>
      <c r="O49" s="79" t="s">
        <v>176</v>
      </c>
      <c r="P49" s="81">
        <v>43748.966574074075</v>
      </c>
      <c r="Q49" s="79" t="s">
        <v>461</v>
      </c>
      <c r="R49" s="79"/>
      <c r="S49" s="79"/>
      <c r="T49" s="79" t="s">
        <v>627</v>
      </c>
      <c r="U49" s="83" t="s">
        <v>653</v>
      </c>
      <c r="V49" s="83" t="s">
        <v>653</v>
      </c>
      <c r="W49" s="81">
        <v>43748.966574074075</v>
      </c>
      <c r="X49" s="83" t="s">
        <v>811</v>
      </c>
      <c r="Y49" s="79"/>
      <c r="Z49" s="79"/>
      <c r="AA49" s="85" t="s">
        <v>968</v>
      </c>
      <c r="AB49" s="79"/>
      <c r="AC49" s="79" t="b">
        <v>0</v>
      </c>
      <c r="AD49" s="79">
        <v>1</v>
      </c>
      <c r="AE49" s="85" t="s">
        <v>1091</v>
      </c>
      <c r="AF49" s="79" t="b">
        <v>0</v>
      </c>
      <c r="AG49" s="79" t="s">
        <v>1108</v>
      </c>
      <c r="AH49" s="79"/>
      <c r="AI49" s="85" t="s">
        <v>1091</v>
      </c>
      <c r="AJ49" s="79" t="b">
        <v>0</v>
      </c>
      <c r="AK49" s="79">
        <v>0</v>
      </c>
      <c r="AL49" s="85" t="s">
        <v>1091</v>
      </c>
      <c r="AM49" s="79" t="s">
        <v>1111</v>
      </c>
      <c r="AN49" s="79" t="b">
        <v>0</v>
      </c>
      <c r="AO49" s="85" t="s">
        <v>968</v>
      </c>
      <c r="AP49" s="79" t="s">
        <v>176</v>
      </c>
      <c r="AQ49" s="79">
        <v>0</v>
      </c>
      <c r="AR49" s="79">
        <v>0</v>
      </c>
      <c r="AS49" s="79"/>
      <c r="AT49" s="79"/>
      <c r="AU49" s="79"/>
      <c r="AV49" s="79"/>
      <c r="AW49" s="79"/>
      <c r="AX49" s="79"/>
      <c r="AY49" s="79"/>
      <c r="AZ49" s="79"/>
      <c r="BA49">
        <v>1</v>
      </c>
      <c r="BB49" s="78" t="str">
        <f>REPLACE(INDEX(GroupVertices[Group],MATCH(Edges25[[#This Row],[Vertex 1]],GroupVertices[Vertex],0)),1,1,"")</f>
        <v>7</v>
      </c>
      <c r="BC49" s="78" t="str">
        <f>REPLACE(INDEX(GroupVertices[Group],MATCH(Edges25[[#This Row],[Vertex 2]],GroupVertices[Vertex],0)),1,1,"")</f>
        <v>7</v>
      </c>
      <c r="BD49" s="48">
        <v>0</v>
      </c>
      <c r="BE49" s="49">
        <v>0</v>
      </c>
      <c r="BF49" s="48">
        <v>0</v>
      </c>
      <c r="BG49" s="49">
        <v>0</v>
      </c>
      <c r="BH49" s="48">
        <v>0</v>
      </c>
      <c r="BI49" s="49">
        <v>0</v>
      </c>
      <c r="BJ49" s="48">
        <v>2</v>
      </c>
      <c r="BK49" s="49">
        <v>100</v>
      </c>
      <c r="BL49" s="48">
        <v>2</v>
      </c>
    </row>
    <row r="50" spans="1:64" ht="15">
      <c r="A50" s="64" t="s">
        <v>252</v>
      </c>
      <c r="B50" s="64" t="s">
        <v>290</v>
      </c>
      <c r="C50" s="65"/>
      <c r="D50" s="66"/>
      <c r="E50" s="67"/>
      <c r="F50" s="68"/>
      <c r="G50" s="65"/>
      <c r="H50" s="69"/>
      <c r="I50" s="70"/>
      <c r="J50" s="70"/>
      <c r="K50" s="34" t="s">
        <v>65</v>
      </c>
      <c r="L50" s="77">
        <v>178</v>
      </c>
      <c r="M50" s="77"/>
      <c r="N50" s="72"/>
      <c r="O50" s="79" t="s">
        <v>427</v>
      </c>
      <c r="P50" s="81">
        <v>43748.97460648148</v>
      </c>
      <c r="Q50" s="79" t="s">
        <v>460</v>
      </c>
      <c r="R50" s="79"/>
      <c r="S50" s="79"/>
      <c r="T50" s="79" t="s">
        <v>626</v>
      </c>
      <c r="U50" s="79"/>
      <c r="V50" s="83" t="s">
        <v>711</v>
      </c>
      <c r="W50" s="81">
        <v>43748.97460648148</v>
      </c>
      <c r="X50" s="83" t="s">
        <v>812</v>
      </c>
      <c r="Y50" s="79"/>
      <c r="Z50" s="79"/>
      <c r="AA50" s="85" t="s">
        <v>969</v>
      </c>
      <c r="AB50" s="79"/>
      <c r="AC50" s="79" t="b">
        <v>0</v>
      </c>
      <c r="AD50" s="79">
        <v>0</v>
      </c>
      <c r="AE50" s="85" t="s">
        <v>1091</v>
      </c>
      <c r="AF50" s="79" t="b">
        <v>0</v>
      </c>
      <c r="AG50" s="79" t="s">
        <v>1106</v>
      </c>
      <c r="AH50" s="79"/>
      <c r="AI50" s="85" t="s">
        <v>1091</v>
      </c>
      <c r="AJ50" s="79" t="b">
        <v>0</v>
      </c>
      <c r="AK50" s="79">
        <v>3</v>
      </c>
      <c r="AL50" s="85" t="s">
        <v>966</v>
      </c>
      <c r="AM50" s="79" t="s">
        <v>1113</v>
      </c>
      <c r="AN50" s="79" t="b">
        <v>0</v>
      </c>
      <c r="AO50" s="85" t="s">
        <v>966</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253</v>
      </c>
      <c r="B51" s="64" t="s">
        <v>397</v>
      </c>
      <c r="C51" s="65"/>
      <c r="D51" s="66"/>
      <c r="E51" s="67"/>
      <c r="F51" s="68"/>
      <c r="G51" s="65"/>
      <c r="H51" s="69"/>
      <c r="I51" s="70"/>
      <c r="J51" s="70"/>
      <c r="K51" s="34" t="s">
        <v>65</v>
      </c>
      <c r="L51" s="77">
        <v>182</v>
      </c>
      <c r="M51" s="77"/>
      <c r="N51" s="72"/>
      <c r="O51" s="79" t="s">
        <v>427</v>
      </c>
      <c r="P51" s="81">
        <v>43749.03640046297</v>
      </c>
      <c r="Q51" s="79" t="s">
        <v>460</v>
      </c>
      <c r="R51" s="79"/>
      <c r="S51" s="79"/>
      <c r="T51" s="79" t="s">
        <v>626</v>
      </c>
      <c r="U51" s="79"/>
      <c r="V51" s="83" t="s">
        <v>712</v>
      </c>
      <c r="W51" s="81">
        <v>43749.03640046297</v>
      </c>
      <c r="X51" s="83" t="s">
        <v>813</v>
      </c>
      <c r="Y51" s="79"/>
      <c r="Z51" s="79"/>
      <c r="AA51" s="85" t="s">
        <v>970</v>
      </c>
      <c r="AB51" s="79"/>
      <c r="AC51" s="79" t="b">
        <v>0</v>
      </c>
      <c r="AD51" s="79">
        <v>0</v>
      </c>
      <c r="AE51" s="85" t="s">
        <v>1091</v>
      </c>
      <c r="AF51" s="79" t="b">
        <v>0</v>
      </c>
      <c r="AG51" s="79" t="s">
        <v>1106</v>
      </c>
      <c r="AH51" s="79"/>
      <c r="AI51" s="85" t="s">
        <v>1091</v>
      </c>
      <c r="AJ51" s="79" t="b">
        <v>0</v>
      </c>
      <c r="AK51" s="79">
        <v>3</v>
      </c>
      <c r="AL51" s="85" t="s">
        <v>966</v>
      </c>
      <c r="AM51" s="79" t="s">
        <v>1112</v>
      </c>
      <c r="AN51" s="79" t="b">
        <v>0</v>
      </c>
      <c r="AO51" s="85" t="s">
        <v>966</v>
      </c>
      <c r="AP51" s="79" t="s">
        <v>176</v>
      </c>
      <c r="AQ51" s="79">
        <v>0</v>
      </c>
      <c r="AR51" s="79">
        <v>0</v>
      </c>
      <c r="AS51" s="79"/>
      <c r="AT51" s="79"/>
      <c r="AU51" s="79"/>
      <c r="AV51" s="79"/>
      <c r="AW51" s="79"/>
      <c r="AX51" s="79"/>
      <c r="AY51" s="79"/>
      <c r="AZ51" s="79"/>
      <c r="BA51">
        <v>1</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254</v>
      </c>
      <c r="B52" s="64" t="s">
        <v>300</v>
      </c>
      <c r="C52" s="65"/>
      <c r="D52" s="66"/>
      <c r="E52" s="67"/>
      <c r="F52" s="68"/>
      <c r="G52" s="65"/>
      <c r="H52" s="69"/>
      <c r="I52" s="70"/>
      <c r="J52" s="70"/>
      <c r="K52" s="34" t="s">
        <v>65</v>
      </c>
      <c r="L52" s="77">
        <v>186</v>
      </c>
      <c r="M52" s="77"/>
      <c r="N52" s="72"/>
      <c r="O52" s="79" t="s">
        <v>427</v>
      </c>
      <c r="P52" s="81">
        <v>43749.045798611114</v>
      </c>
      <c r="Q52" s="79" t="s">
        <v>462</v>
      </c>
      <c r="R52" s="79"/>
      <c r="S52" s="79"/>
      <c r="T52" s="79"/>
      <c r="U52" s="79"/>
      <c r="V52" s="83" t="s">
        <v>713</v>
      </c>
      <c r="W52" s="81">
        <v>43749.045798611114</v>
      </c>
      <c r="X52" s="83" t="s">
        <v>814</v>
      </c>
      <c r="Y52" s="79"/>
      <c r="Z52" s="79"/>
      <c r="AA52" s="85" t="s">
        <v>971</v>
      </c>
      <c r="AB52" s="79"/>
      <c r="AC52" s="79" t="b">
        <v>0</v>
      </c>
      <c r="AD52" s="79">
        <v>0</v>
      </c>
      <c r="AE52" s="85" t="s">
        <v>1091</v>
      </c>
      <c r="AF52" s="79" t="b">
        <v>0</v>
      </c>
      <c r="AG52" s="79" t="s">
        <v>1106</v>
      </c>
      <c r="AH52" s="79"/>
      <c r="AI52" s="85" t="s">
        <v>1091</v>
      </c>
      <c r="AJ52" s="79" t="b">
        <v>0</v>
      </c>
      <c r="AK52" s="79">
        <v>3</v>
      </c>
      <c r="AL52" s="85" t="s">
        <v>997</v>
      </c>
      <c r="AM52" s="79" t="s">
        <v>1113</v>
      </c>
      <c r="AN52" s="79" t="b">
        <v>0</v>
      </c>
      <c r="AO52" s="85" t="s">
        <v>997</v>
      </c>
      <c r="AP52" s="79" t="s">
        <v>176</v>
      </c>
      <c r="AQ52" s="79">
        <v>0</v>
      </c>
      <c r="AR52" s="79">
        <v>0</v>
      </c>
      <c r="AS52" s="79"/>
      <c r="AT52" s="79"/>
      <c r="AU52" s="79"/>
      <c r="AV52" s="79"/>
      <c r="AW52" s="79"/>
      <c r="AX52" s="79"/>
      <c r="AY52" s="79"/>
      <c r="AZ52" s="79"/>
      <c r="BA52">
        <v>1</v>
      </c>
      <c r="BB52" s="78" t="str">
        <f>REPLACE(INDEX(GroupVertices[Group],MATCH(Edges25[[#This Row],[Vertex 1]],GroupVertices[Vertex],0)),1,1,"")</f>
        <v>5</v>
      </c>
      <c r="BC52" s="78" t="str">
        <f>REPLACE(INDEX(GroupVertices[Group],MATCH(Edges25[[#This Row],[Vertex 2]],GroupVertices[Vertex],0)),1,1,"")</f>
        <v>2</v>
      </c>
      <c r="BD52" s="48"/>
      <c r="BE52" s="49"/>
      <c r="BF52" s="48"/>
      <c r="BG52" s="49"/>
      <c r="BH52" s="48"/>
      <c r="BI52" s="49"/>
      <c r="BJ52" s="48"/>
      <c r="BK52" s="49"/>
      <c r="BL52" s="48"/>
    </row>
    <row r="53" spans="1:64" ht="15">
      <c r="A53" s="64" t="s">
        <v>255</v>
      </c>
      <c r="B53" s="64" t="s">
        <v>398</v>
      </c>
      <c r="C53" s="65"/>
      <c r="D53" s="66"/>
      <c r="E53" s="67"/>
      <c r="F53" s="68"/>
      <c r="G53" s="65"/>
      <c r="H53" s="69"/>
      <c r="I53" s="70"/>
      <c r="J53" s="70"/>
      <c r="K53" s="34" t="s">
        <v>65</v>
      </c>
      <c r="L53" s="77">
        <v>188</v>
      </c>
      <c r="M53" s="77"/>
      <c r="N53" s="72"/>
      <c r="O53" s="79" t="s">
        <v>427</v>
      </c>
      <c r="P53" s="81">
        <v>43749.054814814815</v>
      </c>
      <c r="Q53" s="79" t="s">
        <v>463</v>
      </c>
      <c r="R53" s="79"/>
      <c r="S53" s="79"/>
      <c r="T53" s="79" t="s">
        <v>628</v>
      </c>
      <c r="U53" s="79"/>
      <c r="V53" s="83" t="s">
        <v>714</v>
      </c>
      <c r="W53" s="81">
        <v>43749.054814814815</v>
      </c>
      <c r="X53" s="83" t="s">
        <v>815</v>
      </c>
      <c r="Y53" s="79"/>
      <c r="Z53" s="79"/>
      <c r="AA53" s="85" t="s">
        <v>972</v>
      </c>
      <c r="AB53" s="79"/>
      <c r="AC53" s="79" t="b">
        <v>0</v>
      </c>
      <c r="AD53" s="79">
        <v>0</v>
      </c>
      <c r="AE53" s="85" t="s">
        <v>1091</v>
      </c>
      <c r="AF53" s="79" t="b">
        <v>0</v>
      </c>
      <c r="AG53" s="79" t="s">
        <v>1106</v>
      </c>
      <c r="AH53" s="79"/>
      <c r="AI53" s="85" t="s">
        <v>1091</v>
      </c>
      <c r="AJ53" s="79" t="b">
        <v>0</v>
      </c>
      <c r="AK53" s="79">
        <v>1</v>
      </c>
      <c r="AL53" s="85" t="s">
        <v>965</v>
      </c>
      <c r="AM53" s="79" t="s">
        <v>1112</v>
      </c>
      <c r="AN53" s="79" t="b">
        <v>0</v>
      </c>
      <c r="AO53" s="85" t="s">
        <v>965</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v>1</v>
      </c>
      <c r="BE53" s="49">
        <v>4.166666666666667</v>
      </c>
      <c r="BF53" s="48">
        <v>0</v>
      </c>
      <c r="BG53" s="49">
        <v>0</v>
      </c>
      <c r="BH53" s="48">
        <v>0</v>
      </c>
      <c r="BI53" s="49">
        <v>0</v>
      </c>
      <c r="BJ53" s="48">
        <v>23</v>
      </c>
      <c r="BK53" s="49">
        <v>95.83333333333333</v>
      </c>
      <c r="BL53" s="48">
        <v>24</v>
      </c>
    </row>
    <row r="54" spans="1:64" ht="15">
      <c r="A54" s="64" t="s">
        <v>256</v>
      </c>
      <c r="B54" s="64" t="s">
        <v>400</v>
      </c>
      <c r="C54" s="65"/>
      <c r="D54" s="66"/>
      <c r="E54" s="67"/>
      <c r="F54" s="68"/>
      <c r="G54" s="65"/>
      <c r="H54" s="69"/>
      <c r="I54" s="70"/>
      <c r="J54" s="70"/>
      <c r="K54" s="34" t="s">
        <v>65</v>
      </c>
      <c r="L54" s="77">
        <v>192</v>
      </c>
      <c r="M54" s="77"/>
      <c r="N54" s="72"/>
      <c r="O54" s="79" t="s">
        <v>427</v>
      </c>
      <c r="P54" s="81">
        <v>43749.49252314815</v>
      </c>
      <c r="Q54" s="79" t="s">
        <v>464</v>
      </c>
      <c r="R54" s="79"/>
      <c r="S54" s="79"/>
      <c r="T54" s="79"/>
      <c r="U54" s="79"/>
      <c r="V54" s="83" t="s">
        <v>715</v>
      </c>
      <c r="W54" s="81">
        <v>43749.49252314815</v>
      </c>
      <c r="X54" s="83" t="s">
        <v>816</v>
      </c>
      <c r="Y54" s="79"/>
      <c r="Z54" s="79"/>
      <c r="AA54" s="85" t="s">
        <v>973</v>
      </c>
      <c r="AB54" s="79"/>
      <c r="AC54" s="79" t="b">
        <v>0</v>
      </c>
      <c r="AD54" s="79">
        <v>0</v>
      </c>
      <c r="AE54" s="85" t="s">
        <v>1091</v>
      </c>
      <c r="AF54" s="79" t="b">
        <v>0</v>
      </c>
      <c r="AG54" s="79" t="s">
        <v>1106</v>
      </c>
      <c r="AH54" s="79"/>
      <c r="AI54" s="85" t="s">
        <v>1091</v>
      </c>
      <c r="AJ54" s="79" t="b">
        <v>0</v>
      </c>
      <c r="AK54" s="79">
        <v>2</v>
      </c>
      <c r="AL54" s="85" t="s">
        <v>1036</v>
      </c>
      <c r="AM54" s="79" t="s">
        <v>1123</v>
      </c>
      <c r="AN54" s="79" t="b">
        <v>0</v>
      </c>
      <c r="AO54" s="85" t="s">
        <v>1036</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257</v>
      </c>
      <c r="B55" s="64" t="s">
        <v>300</v>
      </c>
      <c r="C55" s="65"/>
      <c r="D55" s="66"/>
      <c r="E55" s="67"/>
      <c r="F55" s="68"/>
      <c r="G55" s="65"/>
      <c r="H55" s="69"/>
      <c r="I55" s="70"/>
      <c r="J55" s="70"/>
      <c r="K55" s="34" t="s">
        <v>65</v>
      </c>
      <c r="L55" s="77">
        <v>194</v>
      </c>
      <c r="M55" s="77"/>
      <c r="N55" s="72"/>
      <c r="O55" s="79" t="s">
        <v>427</v>
      </c>
      <c r="P55" s="81">
        <v>43749.64980324074</v>
      </c>
      <c r="Q55" s="79" t="s">
        <v>465</v>
      </c>
      <c r="R55" s="79"/>
      <c r="S55" s="79"/>
      <c r="T55" s="79"/>
      <c r="U55" s="79"/>
      <c r="V55" s="83" t="s">
        <v>716</v>
      </c>
      <c r="W55" s="81">
        <v>43749.64980324074</v>
      </c>
      <c r="X55" s="83" t="s">
        <v>817</v>
      </c>
      <c r="Y55" s="79"/>
      <c r="Z55" s="79"/>
      <c r="AA55" s="85" t="s">
        <v>974</v>
      </c>
      <c r="AB55" s="85" t="s">
        <v>1036</v>
      </c>
      <c r="AC55" s="79" t="b">
        <v>0</v>
      </c>
      <c r="AD55" s="79">
        <v>2</v>
      </c>
      <c r="AE55" s="85" t="s">
        <v>1095</v>
      </c>
      <c r="AF55" s="79" t="b">
        <v>0</v>
      </c>
      <c r="AG55" s="79" t="s">
        <v>1106</v>
      </c>
      <c r="AH55" s="79"/>
      <c r="AI55" s="85" t="s">
        <v>1091</v>
      </c>
      <c r="AJ55" s="79" t="b">
        <v>0</v>
      </c>
      <c r="AK55" s="79">
        <v>0</v>
      </c>
      <c r="AL55" s="85" t="s">
        <v>1091</v>
      </c>
      <c r="AM55" s="79" t="s">
        <v>1112</v>
      </c>
      <c r="AN55" s="79" t="b">
        <v>0</v>
      </c>
      <c r="AO55" s="85" t="s">
        <v>1036</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258</v>
      </c>
      <c r="B56" s="64" t="s">
        <v>401</v>
      </c>
      <c r="C56" s="65"/>
      <c r="D56" s="66"/>
      <c r="E56" s="67"/>
      <c r="F56" s="68"/>
      <c r="G56" s="65"/>
      <c r="H56" s="69"/>
      <c r="I56" s="70"/>
      <c r="J56" s="70"/>
      <c r="K56" s="34" t="s">
        <v>65</v>
      </c>
      <c r="L56" s="77">
        <v>197</v>
      </c>
      <c r="M56" s="77"/>
      <c r="N56" s="72"/>
      <c r="O56" s="79" t="s">
        <v>427</v>
      </c>
      <c r="P56" s="81">
        <v>43749.68179398148</v>
      </c>
      <c r="Q56" s="79" t="s">
        <v>466</v>
      </c>
      <c r="R56" s="79"/>
      <c r="S56" s="79"/>
      <c r="T56" s="79" t="s">
        <v>629</v>
      </c>
      <c r="U56" s="79"/>
      <c r="V56" s="83" t="s">
        <v>717</v>
      </c>
      <c r="W56" s="81">
        <v>43749.68179398148</v>
      </c>
      <c r="X56" s="83" t="s">
        <v>818</v>
      </c>
      <c r="Y56" s="79"/>
      <c r="Z56" s="79"/>
      <c r="AA56" s="85" t="s">
        <v>975</v>
      </c>
      <c r="AB56" s="85" t="s">
        <v>1049</v>
      </c>
      <c r="AC56" s="79" t="b">
        <v>0</v>
      </c>
      <c r="AD56" s="79">
        <v>0</v>
      </c>
      <c r="AE56" s="85" t="s">
        <v>1096</v>
      </c>
      <c r="AF56" s="79" t="b">
        <v>0</v>
      </c>
      <c r="AG56" s="79" t="s">
        <v>1108</v>
      </c>
      <c r="AH56" s="79"/>
      <c r="AI56" s="85" t="s">
        <v>1091</v>
      </c>
      <c r="AJ56" s="79" t="b">
        <v>0</v>
      </c>
      <c r="AK56" s="79">
        <v>0</v>
      </c>
      <c r="AL56" s="85" t="s">
        <v>1091</v>
      </c>
      <c r="AM56" s="79" t="s">
        <v>1113</v>
      </c>
      <c r="AN56" s="79" t="b">
        <v>0</v>
      </c>
      <c r="AO56" s="85" t="s">
        <v>1049</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259</v>
      </c>
      <c r="B57" s="64" t="s">
        <v>261</v>
      </c>
      <c r="C57" s="65"/>
      <c r="D57" s="66"/>
      <c r="E57" s="67"/>
      <c r="F57" s="68"/>
      <c r="G57" s="65"/>
      <c r="H57" s="69"/>
      <c r="I57" s="70"/>
      <c r="J57" s="70"/>
      <c r="K57" s="34" t="s">
        <v>65</v>
      </c>
      <c r="L57" s="77">
        <v>200</v>
      </c>
      <c r="M57" s="77"/>
      <c r="N57" s="72"/>
      <c r="O57" s="79" t="s">
        <v>427</v>
      </c>
      <c r="P57" s="81">
        <v>43749.908796296295</v>
      </c>
      <c r="Q57" s="79" t="s">
        <v>467</v>
      </c>
      <c r="R57" s="79"/>
      <c r="S57" s="79"/>
      <c r="T57" s="79" t="s">
        <v>630</v>
      </c>
      <c r="U57" s="83" t="s">
        <v>654</v>
      </c>
      <c r="V57" s="83" t="s">
        <v>654</v>
      </c>
      <c r="W57" s="81">
        <v>43749.908796296295</v>
      </c>
      <c r="X57" s="83" t="s">
        <v>819</v>
      </c>
      <c r="Y57" s="79"/>
      <c r="Z57" s="79"/>
      <c r="AA57" s="85" t="s">
        <v>976</v>
      </c>
      <c r="AB57" s="79"/>
      <c r="AC57" s="79" t="b">
        <v>0</v>
      </c>
      <c r="AD57" s="79">
        <v>0</v>
      </c>
      <c r="AE57" s="85" t="s">
        <v>1091</v>
      </c>
      <c r="AF57" s="79" t="b">
        <v>0</v>
      </c>
      <c r="AG57" s="79" t="s">
        <v>1108</v>
      </c>
      <c r="AH57" s="79"/>
      <c r="AI57" s="85" t="s">
        <v>1091</v>
      </c>
      <c r="AJ57" s="79" t="b">
        <v>0</v>
      </c>
      <c r="AK57" s="79">
        <v>2</v>
      </c>
      <c r="AL57" s="85" t="s">
        <v>977</v>
      </c>
      <c r="AM57" s="79" t="s">
        <v>1112</v>
      </c>
      <c r="AN57" s="79" t="b">
        <v>0</v>
      </c>
      <c r="AO57" s="85" t="s">
        <v>977</v>
      </c>
      <c r="AP57" s="79" t="s">
        <v>176</v>
      </c>
      <c r="AQ57" s="79">
        <v>0</v>
      </c>
      <c r="AR57" s="79">
        <v>0</v>
      </c>
      <c r="AS57" s="79"/>
      <c r="AT57" s="79"/>
      <c r="AU57" s="79"/>
      <c r="AV57" s="79"/>
      <c r="AW57" s="79"/>
      <c r="AX57" s="79"/>
      <c r="AY57" s="79"/>
      <c r="AZ57" s="79"/>
      <c r="BA57">
        <v>1</v>
      </c>
      <c r="BB57" s="78" t="str">
        <f>REPLACE(INDEX(GroupVertices[Group],MATCH(Edges25[[#This Row],[Vertex 1]],GroupVertices[Vertex],0)),1,1,"")</f>
        <v>11</v>
      </c>
      <c r="BC57" s="78" t="str">
        <f>REPLACE(INDEX(GroupVertices[Group],MATCH(Edges25[[#This Row],[Vertex 2]],GroupVertices[Vertex],0)),1,1,"")</f>
        <v>11</v>
      </c>
      <c r="BD57" s="48"/>
      <c r="BE57" s="49"/>
      <c r="BF57" s="48"/>
      <c r="BG57" s="49"/>
      <c r="BH57" s="48"/>
      <c r="BI57" s="49"/>
      <c r="BJ57" s="48"/>
      <c r="BK57" s="49"/>
      <c r="BL57" s="48"/>
    </row>
    <row r="58" spans="1:64" ht="15">
      <c r="A58" s="64" t="s">
        <v>260</v>
      </c>
      <c r="B58" s="64" t="s">
        <v>261</v>
      </c>
      <c r="C58" s="65"/>
      <c r="D58" s="66"/>
      <c r="E58" s="67"/>
      <c r="F58" s="68"/>
      <c r="G58" s="65"/>
      <c r="H58" s="69"/>
      <c r="I58" s="70"/>
      <c r="J58" s="70"/>
      <c r="K58" s="34" t="s">
        <v>66</v>
      </c>
      <c r="L58" s="77">
        <v>202</v>
      </c>
      <c r="M58" s="77"/>
      <c r="N58" s="72"/>
      <c r="O58" s="79" t="s">
        <v>427</v>
      </c>
      <c r="P58" s="81">
        <v>43749.864641203705</v>
      </c>
      <c r="Q58" s="79" t="s">
        <v>468</v>
      </c>
      <c r="R58" s="79"/>
      <c r="S58" s="79"/>
      <c r="T58" s="79" t="s">
        <v>630</v>
      </c>
      <c r="U58" s="83" t="s">
        <v>654</v>
      </c>
      <c r="V58" s="83" t="s">
        <v>654</v>
      </c>
      <c r="W58" s="81">
        <v>43749.864641203705</v>
      </c>
      <c r="X58" s="83" t="s">
        <v>820</v>
      </c>
      <c r="Y58" s="79"/>
      <c r="Z58" s="79"/>
      <c r="AA58" s="85" t="s">
        <v>977</v>
      </c>
      <c r="AB58" s="79"/>
      <c r="AC58" s="79" t="b">
        <v>0</v>
      </c>
      <c r="AD58" s="79">
        <v>3</v>
      </c>
      <c r="AE58" s="85" t="s">
        <v>1091</v>
      </c>
      <c r="AF58" s="79" t="b">
        <v>0</v>
      </c>
      <c r="AG58" s="79" t="s">
        <v>1108</v>
      </c>
      <c r="AH58" s="79"/>
      <c r="AI58" s="85" t="s">
        <v>1091</v>
      </c>
      <c r="AJ58" s="79" t="b">
        <v>0</v>
      </c>
      <c r="AK58" s="79">
        <v>2</v>
      </c>
      <c r="AL58" s="85" t="s">
        <v>1091</v>
      </c>
      <c r="AM58" s="79" t="s">
        <v>1111</v>
      </c>
      <c r="AN58" s="79" t="b">
        <v>0</v>
      </c>
      <c r="AO58" s="85" t="s">
        <v>977</v>
      </c>
      <c r="AP58" s="79" t="s">
        <v>176</v>
      </c>
      <c r="AQ58" s="79">
        <v>0</v>
      </c>
      <c r="AR58" s="79">
        <v>0</v>
      </c>
      <c r="AS58" s="79"/>
      <c r="AT58" s="79"/>
      <c r="AU58" s="79"/>
      <c r="AV58" s="79"/>
      <c r="AW58" s="79"/>
      <c r="AX58" s="79"/>
      <c r="AY58" s="79"/>
      <c r="AZ58" s="79"/>
      <c r="BA58">
        <v>1</v>
      </c>
      <c r="BB58" s="78" t="str">
        <f>REPLACE(INDEX(GroupVertices[Group],MATCH(Edges25[[#This Row],[Vertex 1]],GroupVertices[Vertex],0)),1,1,"")</f>
        <v>11</v>
      </c>
      <c r="BC58" s="78" t="str">
        <f>REPLACE(INDEX(GroupVertices[Group],MATCH(Edges25[[#This Row],[Vertex 2]],GroupVertices[Vertex],0)),1,1,"")</f>
        <v>11</v>
      </c>
      <c r="BD58" s="48">
        <v>0</v>
      </c>
      <c r="BE58" s="49">
        <v>0</v>
      </c>
      <c r="BF58" s="48">
        <v>0</v>
      </c>
      <c r="BG58" s="49">
        <v>0</v>
      </c>
      <c r="BH58" s="48">
        <v>0</v>
      </c>
      <c r="BI58" s="49">
        <v>0</v>
      </c>
      <c r="BJ58" s="48">
        <v>5</v>
      </c>
      <c r="BK58" s="49">
        <v>100</v>
      </c>
      <c r="BL58" s="48">
        <v>5</v>
      </c>
    </row>
    <row r="59" spans="1:64" ht="15">
      <c r="A59" s="64" t="s">
        <v>261</v>
      </c>
      <c r="B59" s="64" t="s">
        <v>260</v>
      </c>
      <c r="C59" s="65"/>
      <c r="D59" s="66"/>
      <c r="E59" s="67"/>
      <c r="F59" s="68"/>
      <c r="G59" s="65"/>
      <c r="H59" s="69"/>
      <c r="I59" s="70"/>
      <c r="J59" s="70"/>
      <c r="K59" s="34" t="s">
        <v>66</v>
      </c>
      <c r="L59" s="77">
        <v>203</v>
      </c>
      <c r="M59" s="77"/>
      <c r="N59" s="72"/>
      <c r="O59" s="79" t="s">
        <v>427</v>
      </c>
      <c r="P59" s="81">
        <v>43749.89024305555</v>
      </c>
      <c r="Q59" s="79" t="s">
        <v>467</v>
      </c>
      <c r="R59" s="79"/>
      <c r="S59" s="79"/>
      <c r="T59" s="79" t="s">
        <v>630</v>
      </c>
      <c r="U59" s="83" t="s">
        <v>654</v>
      </c>
      <c r="V59" s="83" t="s">
        <v>654</v>
      </c>
      <c r="W59" s="81">
        <v>43749.89024305555</v>
      </c>
      <c r="X59" s="83" t="s">
        <v>821</v>
      </c>
      <c r="Y59" s="79"/>
      <c r="Z59" s="79"/>
      <c r="AA59" s="85" t="s">
        <v>978</v>
      </c>
      <c r="AB59" s="79"/>
      <c r="AC59" s="79" t="b">
        <v>0</v>
      </c>
      <c r="AD59" s="79">
        <v>0</v>
      </c>
      <c r="AE59" s="85" t="s">
        <v>1091</v>
      </c>
      <c r="AF59" s="79" t="b">
        <v>0</v>
      </c>
      <c r="AG59" s="79" t="s">
        <v>1108</v>
      </c>
      <c r="AH59" s="79"/>
      <c r="AI59" s="85" t="s">
        <v>1091</v>
      </c>
      <c r="AJ59" s="79" t="b">
        <v>0</v>
      </c>
      <c r="AK59" s="79">
        <v>2</v>
      </c>
      <c r="AL59" s="85" t="s">
        <v>977</v>
      </c>
      <c r="AM59" s="79" t="s">
        <v>1112</v>
      </c>
      <c r="AN59" s="79" t="b">
        <v>0</v>
      </c>
      <c r="AO59" s="85" t="s">
        <v>977</v>
      </c>
      <c r="AP59" s="79" t="s">
        <v>176</v>
      </c>
      <c r="AQ59" s="79">
        <v>0</v>
      </c>
      <c r="AR59" s="79">
        <v>0</v>
      </c>
      <c r="AS59" s="79"/>
      <c r="AT59" s="79"/>
      <c r="AU59" s="79"/>
      <c r="AV59" s="79"/>
      <c r="AW59" s="79"/>
      <c r="AX59" s="79"/>
      <c r="AY59" s="79"/>
      <c r="AZ59" s="79"/>
      <c r="BA59">
        <v>1</v>
      </c>
      <c r="BB59" s="78" t="str">
        <f>REPLACE(INDEX(GroupVertices[Group],MATCH(Edges25[[#This Row],[Vertex 1]],GroupVertices[Vertex],0)),1,1,"")</f>
        <v>11</v>
      </c>
      <c r="BC59" s="78" t="str">
        <f>REPLACE(INDEX(GroupVertices[Group],MATCH(Edges25[[#This Row],[Vertex 2]],GroupVertices[Vertex],0)),1,1,"")</f>
        <v>11</v>
      </c>
      <c r="BD59" s="48">
        <v>0</v>
      </c>
      <c r="BE59" s="49">
        <v>0</v>
      </c>
      <c r="BF59" s="48">
        <v>0</v>
      </c>
      <c r="BG59" s="49">
        <v>0</v>
      </c>
      <c r="BH59" s="48">
        <v>0</v>
      </c>
      <c r="BI59" s="49">
        <v>0</v>
      </c>
      <c r="BJ59" s="48">
        <v>7</v>
      </c>
      <c r="BK59" s="49">
        <v>100</v>
      </c>
      <c r="BL59" s="48">
        <v>7</v>
      </c>
    </row>
    <row r="60" spans="1:64" ht="15">
      <c r="A60" s="64" t="s">
        <v>262</v>
      </c>
      <c r="B60" s="64" t="s">
        <v>261</v>
      </c>
      <c r="C60" s="65"/>
      <c r="D60" s="66"/>
      <c r="E60" s="67"/>
      <c r="F60" s="68"/>
      <c r="G60" s="65"/>
      <c r="H60" s="69"/>
      <c r="I60" s="70"/>
      <c r="J60" s="70"/>
      <c r="K60" s="34" t="s">
        <v>65</v>
      </c>
      <c r="L60" s="77">
        <v>204</v>
      </c>
      <c r="M60" s="77"/>
      <c r="N60" s="72"/>
      <c r="O60" s="79" t="s">
        <v>427</v>
      </c>
      <c r="P60" s="81">
        <v>43750.27253472222</v>
      </c>
      <c r="Q60" s="79" t="s">
        <v>467</v>
      </c>
      <c r="R60" s="79"/>
      <c r="S60" s="79"/>
      <c r="T60" s="79" t="s">
        <v>630</v>
      </c>
      <c r="U60" s="83" t="s">
        <v>654</v>
      </c>
      <c r="V60" s="83" t="s">
        <v>654</v>
      </c>
      <c r="W60" s="81">
        <v>43750.27253472222</v>
      </c>
      <c r="X60" s="83" t="s">
        <v>822</v>
      </c>
      <c r="Y60" s="79"/>
      <c r="Z60" s="79"/>
      <c r="AA60" s="85" t="s">
        <v>979</v>
      </c>
      <c r="AB60" s="79"/>
      <c r="AC60" s="79" t="b">
        <v>0</v>
      </c>
      <c r="AD60" s="79">
        <v>0</v>
      </c>
      <c r="AE60" s="85" t="s">
        <v>1091</v>
      </c>
      <c r="AF60" s="79" t="b">
        <v>0</v>
      </c>
      <c r="AG60" s="79" t="s">
        <v>1108</v>
      </c>
      <c r="AH60" s="79"/>
      <c r="AI60" s="85" t="s">
        <v>1091</v>
      </c>
      <c r="AJ60" s="79" t="b">
        <v>0</v>
      </c>
      <c r="AK60" s="79">
        <v>3</v>
      </c>
      <c r="AL60" s="85" t="s">
        <v>977</v>
      </c>
      <c r="AM60" s="79" t="s">
        <v>1112</v>
      </c>
      <c r="AN60" s="79" t="b">
        <v>0</v>
      </c>
      <c r="AO60" s="85" t="s">
        <v>977</v>
      </c>
      <c r="AP60" s="79" t="s">
        <v>176</v>
      </c>
      <c r="AQ60" s="79">
        <v>0</v>
      </c>
      <c r="AR60" s="79">
        <v>0</v>
      </c>
      <c r="AS60" s="79"/>
      <c r="AT60" s="79"/>
      <c r="AU60" s="79"/>
      <c r="AV60" s="79"/>
      <c r="AW60" s="79"/>
      <c r="AX60" s="79"/>
      <c r="AY60" s="79"/>
      <c r="AZ60" s="79"/>
      <c r="BA60">
        <v>1</v>
      </c>
      <c r="BB60" s="78" t="str">
        <f>REPLACE(INDEX(GroupVertices[Group],MATCH(Edges25[[#This Row],[Vertex 1]],GroupVertices[Vertex],0)),1,1,"")</f>
        <v>11</v>
      </c>
      <c r="BC60" s="78" t="str">
        <f>REPLACE(INDEX(GroupVertices[Group],MATCH(Edges25[[#This Row],[Vertex 2]],GroupVertices[Vertex],0)),1,1,"")</f>
        <v>11</v>
      </c>
      <c r="BD60" s="48"/>
      <c r="BE60" s="49"/>
      <c r="BF60" s="48"/>
      <c r="BG60" s="49"/>
      <c r="BH60" s="48"/>
      <c r="BI60" s="49"/>
      <c r="BJ60" s="48"/>
      <c r="BK60" s="49"/>
      <c r="BL60" s="48"/>
    </row>
    <row r="61" spans="1:64" ht="15">
      <c r="A61" s="64" t="s">
        <v>263</v>
      </c>
      <c r="B61" s="64" t="s">
        <v>403</v>
      </c>
      <c r="C61" s="65"/>
      <c r="D61" s="66"/>
      <c r="E61" s="67"/>
      <c r="F61" s="68"/>
      <c r="G61" s="65"/>
      <c r="H61" s="69"/>
      <c r="I61" s="70"/>
      <c r="J61" s="70"/>
      <c r="K61" s="34" t="s">
        <v>65</v>
      </c>
      <c r="L61" s="77">
        <v>206</v>
      </c>
      <c r="M61" s="77"/>
      <c r="N61" s="72"/>
      <c r="O61" s="79" t="s">
        <v>428</v>
      </c>
      <c r="P61" s="81">
        <v>43750.7127662037</v>
      </c>
      <c r="Q61" s="79" t="s">
        <v>469</v>
      </c>
      <c r="R61" s="79"/>
      <c r="S61" s="79"/>
      <c r="T61" s="79" t="s">
        <v>631</v>
      </c>
      <c r="U61" s="83" t="s">
        <v>655</v>
      </c>
      <c r="V61" s="83" t="s">
        <v>655</v>
      </c>
      <c r="W61" s="81">
        <v>43750.7127662037</v>
      </c>
      <c r="X61" s="83" t="s">
        <v>823</v>
      </c>
      <c r="Y61" s="79"/>
      <c r="Z61" s="79"/>
      <c r="AA61" s="85" t="s">
        <v>980</v>
      </c>
      <c r="AB61" s="79"/>
      <c r="AC61" s="79" t="b">
        <v>0</v>
      </c>
      <c r="AD61" s="79">
        <v>0</v>
      </c>
      <c r="AE61" s="85" t="s">
        <v>1097</v>
      </c>
      <c r="AF61" s="79" t="b">
        <v>0</v>
      </c>
      <c r="AG61" s="79" t="s">
        <v>1106</v>
      </c>
      <c r="AH61" s="79"/>
      <c r="AI61" s="85" t="s">
        <v>1091</v>
      </c>
      <c r="AJ61" s="79" t="b">
        <v>0</v>
      </c>
      <c r="AK61" s="79">
        <v>0</v>
      </c>
      <c r="AL61" s="85" t="s">
        <v>1091</v>
      </c>
      <c r="AM61" s="79" t="s">
        <v>1113</v>
      </c>
      <c r="AN61" s="79" t="b">
        <v>0</v>
      </c>
      <c r="AO61" s="85" t="s">
        <v>980</v>
      </c>
      <c r="AP61" s="79" t="s">
        <v>176</v>
      </c>
      <c r="AQ61" s="79">
        <v>0</v>
      </c>
      <c r="AR61" s="79">
        <v>0</v>
      </c>
      <c r="AS61" s="79"/>
      <c r="AT61" s="79"/>
      <c r="AU61" s="79"/>
      <c r="AV61" s="79"/>
      <c r="AW61" s="79"/>
      <c r="AX61" s="79"/>
      <c r="AY61" s="79"/>
      <c r="AZ61" s="79"/>
      <c r="BA61">
        <v>1</v>
      </c>
      <c r="BB61" s="78" t="str">
        <f>REPLACE(INDEX(GroupVertices[Group],MATCH(Edges25[[#This Row],[Vertex 1]],GroupVertices[Vertex],0)),1,1,"")</f>
        <v>16</v>
      </c>
      <c r="BC61" s="78" t="str">
        <f>REPLACE(INDEX(GroupVertices[Group],MATCH(Edges25[[#This Row],[Vertex 2]],GroupVertices[Vertex],0)),1,1,"")</f>
        <v>16</v>
      </c>
      <c r="BD61" s="48">
        <v>1</v>
      </c>
      <c r="BE61" s="49">
        <v>3.125</v>
      </c>
      <c r="BF61" s="48">
        <v>1</v>
      </c>
      <c r="BG61" s="49">
        <v>3.125</v>
      </c>
      <c r="BH61" s="48">
        <v>0</v>
      </c>
      <c r="BI61" s="49">
        <v>0</v>
      </c>
      <c r="BJ61" s="48">
        <v>30</v>
      </c>
      <c r="BK61" s="49">
        <v>93.75</v>
      </c>
      <c r="BL61" s="48">
        <v>32</v>
      </c>
    </row>
    <row r="62" spans="1:64" ht="15">
      <c r="A62" s="64" t="s">
        <v>264</v>
      </c>
      <c r="B62" s="64" t="s">
        <v>404</v>
      </c>
      <c r="C62" s="65"/>
      <c r="D62" s="66"/>
      <c r="E62" s="67"/>
      <c r="F62" s="68"/>
      <c r="G62" s="65"/>
      <c r="H62" s="69"/>
      <c r="I62" s="70"/>
      <c r="J62" s="70"/>
      <c r="K62" s="34" t="s">
        <v>65</v>
      </c>
      <c r="L62" s="77">
        <v>207</v>
      </c>
      <c r="M62" s="77"/>
      <c r="N62" s="72"/>
      <c r="O62" s="79" t="s">
        <v>427</v>
      </c>
      <c r="P62" s="81">
        <v>43751.2530787037</v>
      </c>
      <c r="Q62" s="79" t="s">
        <v>470</v>
      </c>
      <c r="R62" s="79"/>
      <c r="S62" s="79"/>
      <c r="T62" s="79"/>
      <c r="U62" s="79"/>
      <c r="V62" s="83" t="s">
        <v>718</v>
      </c>
      <c r="W62" s="81">
        <v>43751.2530787037</v>
      </c>
      <c r="X62" s="83" t="s">
        <v>824</v>
      </c>
      <c r="Y62" s="79"/>
      <c r="Z62" s="79"/>
      <c r="AA62" s="85" t="s">
        <v>981</v>
      </c>
      <c r="AB62" s="79"/>
      <c r="AC62" s="79" t="b">
        <v>0</v>
      </c>
      <c r="AD62" s="79">
        <v>0</v>
      </c>
      <c r="AE62" s="85" t="s">
        <v>1091</v>
      </c>
      <c r="AF62" s="79" t="b">
        <v>0</v>
      </c>
      <c r="AG62" s="79" t="s">
        <v>1106</v>
      </c>
      <c r="AH62" s="79"/>
      <c r="AI62" s="85" t="s">
        <v>1091</v>
      </c>
      <c r="AJ62" s="79" t="b">
        <v>0</v>
      </c>
      <c r="AK62" s="79">
        <v>2</v>
      </c>
      <c r="AL62" s="85" t="s">
        <v>1039</v>
      </c>
      <c r="AM62" s="79" t="s">
        <v>1124</v>
      </c>
      <c r="AN62" s="79" t="b">
        <v>0</v>
      </c>
      <c r="AO62" s="85" t="s">
        <v>1039</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265</v>
      </c>
      <c r="B63" s="64" t="s">
        <v>406</v>
      </c>
      <c r="C63" s="65"/>
      <c r="D63" s="66"/>
      <c r="E63" s="67"/>
      <c r="F63" s="68"/>
      <c r="G63" s="65"/>
      <c r="H63" s="69"/>
      <c r="I63" s="70"/>
      <c r="J63" s="70"/>
      <c r="K63" s="34" t="s">
        <v>65</v>
      </c>
      <c r="L63" s="77">
        <v>211</v>
      </c>
      <c r="M63" s="77"/>
      <c r="N63" s="72"/>
      <c r="O63" s="79" t="s">
        <v>428</v>
      </c>
      <c r="P63" s="81">
        <v>43752.74680555556</v>
      </c>
      <c r="Q63" s="79" t="s">
        <v>471</v>
      </c>
      <c r="R63" s="79"/>
      <c r="S63" s="79"/>
      <c r="T63" s="79"/>
      <c r="U63" s="79"/>
      <c r="V63" s="83" t="s">
        <v>719</v>
      </c>
      <c r="W63" s="81">
        <v>43752.74680555556</v>
      </c>
      <c r="X63" s="83" t="s">
        <v>825</v>
      </c>
      <c r="Y63" s="79"/>
      <c r="Z63" s="79"/>
      <c r="AA63" s="85" t="s">
        <v>982</v>
      </c>
      <c r="AB63" s="85" t="s">
        <v>1084</v>
      </c>
      <c r="AC63" s="79" t="b">
        <v>0</v>
      </c>
      <c r="AD63" s="79">
        <v>0</v>
      </c>
      <c r="AE63" s="85" t="s">
        <v>1098</v>
      </c>
      <c r="AF63" s="79" t="b">
        <v>0</v>
      </c>
      <c r="AG63" s="79" t="s">
        <v>1106</v>
      </c>
      <c r="AH63" s="79"/>
      <c r="AI63" s="85" t="s">
        <v>1091</v>
      </c>
      <c r="AJ63" s="79" t="b">
        <v>0</v>
      </c>
      <c r="AK63" s="79">
        <v>0</v>
      </c>
      <c r="AL63" s="85" t="s">
        <v>1091</v>
      </c>
      <c r="AM63" s="79" t="s">
        <v>1113</v>
      </c>
      <c r="AN63" s="79" t="b">
        <v>0</v>
      </c>
      <c r="AO63" s="85" t="s">
        <v>1084</v>
      </c>
      <c r="AP63" s="79" t="s">
        <v>176</v>
      </c>
      <c r="AQ63" s="79">
        <v>0</v>
      </c>
      <c r="AR63" s="79">
        <v>0</v>
      </c>
      <c r="AS63" s="79"/>
      <c r="AT63" s="79"/>
      <c r="AU63" s="79"/>
      <c r="AV63" s="79"/>
      <c r="AW63" s="79"/>
      <c r="AX63" s="79"/>
      <c r="AY63" s="79"/>
      <c r="AZ63" s="79"/>
      <c r="BA63">
        <v>1</v>
      </c>
      <c r="BB63" s="78" t="str">
        <f>REPLACE(INDEX(GroupVertices[Group],MATCH(Edges25[[#This Row],[Vertex 1]],GroupVertices[Vertex],0)),1,1,"")</f>
        <v>4</v>
      </c>
      <c r="BC63" s="78" t="str">
        <f>REPLACE(INDEX(GroupVertices[Group],MATCH(Edges25[[#This Row],[Vertex 2]],GroupVertices[Vertex],0)),1,1,"")</f>
        <v>4</v>
      </c>
      <c r="BD63" s="48">
        <v>1</v>
      </c>
      <c r="BE63" s="49">
        <v>7.142857142857143</v>
      </c>
      <c r="BF63" s="48">
        <v>0</v>
      </c>
      <c r="BG63" s="49">
        <v>0</v>
      </c>
      <c r="BH63" s="48">
        <v>0</v>
      </c>
      <c r="BI63" s="49">
        <v>0</v>
      </c>
      <c r="BJ63" s="48">
        <v>13</v>
      </c>
      <c r="BK63" s="49">
        <v>92.85714285714286</v>
      </c>
      <c r="BL63" s="48">
        <v>14</v>
      </c>
    </row>
    <row r="64" spans="1:64" ht="15">
      <c r="A64" s="64" t="s">
        <v>266</v>
      </c>
      <c r="B64" s="64" t="s">
        <v>266</v>
      </c>
      <c r="C64" s="65"/>
      <c r="D64" s="66"/>
      <c r="E64" s="67"/>
      <c r="F64" s="68"/>
      <c r="G64" s="65"/>
      <c r="H64" s="69"/>
      <c r="I64" s="70"/>
      <c r="J64" s="70"/>
      <c r="K64" s="34" t="s">
        <v>65</v>
      </c>
      <c r="L64" s="77">
        <v>214</v>
      </c>
      <c r="M64" s="77"/>
      <c r="N64" s="72"/>
      <c r="O64" s="79" t="s">
        <v>176</v>
      </c>
      <c r="P64" s="81">
        <v>43751.83222222222</v>
      </c>
      <c r="Q64" s="79" t="s">
        <v>472</v>
      </c>
      <c r="R64" s="83" t="s">
        <v>556</v>
      </c>
      <c r="S64" s="79" t="s">
        <v>598</v>
      </c>
      <c r="T64" s="79" t="s">
        <v>632</v>
      </c>
      <c r="U64" s="79"/>
      <c r="V64" s="83" t="s">
        <v>720</v>
      </c>
      <c r="W64" s="81">
        <v>43751.83222222222</v>
      </c>
      <c r="X64" s="83" t="s">
        <v>826</v>
      </c>
      <c r="Y64" s="79"/>
      <c r="Z64" s="79"/>
      <c r="AA64" s="85" t="s">
        <v>983</v>
      </c>
      <c r="AB64" s="79"/>
      <c r="AC64" s="79" t="b">
        <v>0</v>
      </c>
      <c r="AD64" s="79">
        <v>0</v>
      </c>
      <c r="AE64" s="85" t="s">
        <v>1091</v>
      </c>
      <c r="AF64" s="79" t="b">
        <v>0</v>
      </c>
      <c r="AG64" s="79" t="s">
        <v>1108</v>
      </c>
      <c r="AH64" s="79"/>
      <c r="AI64" s="85" t="s">
        <v>1091</v>
      </c>
      <c r="AJ64" s="79" t="b">
        <v>0</v>
      </c>
      <c r="AK64" s="79">
        <v>0</v>
      </c>
      <c r="AL64" s="85" t="s">
        <v>1091</v>
      </c>
      <c r="AM64" s="79" t="s">
        <v>1112</v>
      </c>
      <c r="AN64" s="79" t="b">
        <v>0</v>
      </c>
      <c r="AO64" s="85" t="s">
        <v>983</v>
      </c>
      <c r="AP64" s="79" t="s">
        <v>176</v>
      </c>
      <c r="AQ64" s="79">
        <v>0</v>
      </c>
      <c r="AR64" s="79">
        <v>0</v>
      </c>
      <c r="AS64" s="79"/>
      <c r="AT64" s="79"/>
      <c r="AU64" s="79"/>
      <c r="AV64" s="79"/>
      <c r="AW64" s="79"/>
      <c r="AX64" s="79"/>
      <c r="AY64" s="79"/>
      <c r="AZ64" s="79"/>
      <c r="BA64">
        <v>2</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2</v>
      </c>
      <c r="BK64" s="49">
        <v>100</v>
      </c>
      <c r="BL64" s="48">
        <v>2</v>
      </c>
    </row>
    <row r="65" spans="1:64" ht="15">
      <c r="A65" s="64" t="s">
        <v>266</v>
      </c>
      <c r="B65" s="64" t="s">
        <v>266</v>
      </c>
      <c r="C65" s="65"/>
      <c r="D65" s="66"/>
      <c r="E65" s="67"/>
      <c r="F65" s="68"/>
      <c r="G65" s="65"/>
      <c r="H65" s="69"/>
      <c r="I65" s="70"/>
      <c r="J65" s="70"/>
      <c r="K65" s="34" t="s">
        <v>65</v>
      </c>
      <c r="L65" s="77">
        <v>215</v>
      </c>
      <c r="M65" s="77"/>
      <c r="N65" s="72"/>
      <c r="O65" s="79" t="s">
        <v>176</v>
      </c>
      <c r="P65" s="81">
        <v>43752.815625</v>
      </c>
      <c r="Q65" s="79" t="s">
        <v>473</v>
      </c>
      <c r="R65" s="79"/>
      <c r="S65" s="79"/>
      <c r="T65" s="79" t="s">
        <v>633</v>
      </c>
      <c r="U65" s="83" t="s">
        <v>656</v>
      </c>
      <c r="V65" s="83" t="s">
        <v>656</v>
      </c>
      <c r="W65" s="81">
        <v>43752.815625</v>
      </c>
      <c r="X65" s="83" t="s">
        <v>827</v>
      </c>
      <c r="Y65" s="79"/>
      <c r="Z65" s="79"/>
      <c r="AA65" s="85" t="s">
        <v>984</v>
      </c>
      <c r="AB65" s="79"/>
      <c r="AC65" s="79" t="b">
        <v>0</v>
      </c>
      <c r="AD65" s="79">
        <v>0</v>
      </c>
      <c r="AE65" s="85" t="s">
        <v>1091</v>
      </c>
      <c r="AF65" s="79" t="b">
        <v>0</v>
      </c>
      <c r="AG65" s="79" t="s">
        <v>1108</v>
      </c>
      <c r="AH65" s="79"/>
      <c r="AI65" s="85" t="s">
        <v>1091</v>
      </c>
      <c r="AJ65" s="79" t="b">
        <v>0</v>
      </c>
      <c r="AK65" s="79">
        <v>0</v>
      </c>
      <c r="AL65" s="85" t="s">
        <v>1091</v>
      </c>
      <c r="AM65" s="79" t="s">
        <v>1112</v>
      </c>
      <c r="AN65" s="79" t="b">
        <v>0</v>
      </c>
      <c r="AO65" s="85" t="s">
        <v>984</v>
      </c>
      <c r="AP65" s="79" t="s">
        <v>176</v>
      </c>
      <c r="AQ65" s="79">
        <v>0</v>
      </c>
      <c r="AR65" s="79">
        <v>0</v>
      </c>
      <c r="AS65" s="79"/>
      <c r="AT65" s="79"/>
      <c r="AU65" s="79"/>
      <c r="AV65" s="79"/>
      <c r="AW65" s="79"/>
      <c r="AX65" s="79"/>
      <c r="AY65" s="79"/>
      <c r="AZ65" s="79"/>
      <c r="BA65">
        <v>2</v>
      </c>
      <c r="BB65" s="78" t="str">
        <f>REPLACE(INDEX(GroupVertices[Group],MATCH(Edges25[[#This Row],[Vertex 1]],GroupVertices[Vertex],0)),1,1,"")</f>
        <v>7</v>
      </c>
      <c r="BC65" s="78" t="str">
        <f>REPLACE(INDEX(GroupVertices[Group],MATCH(Edges25[[#This Row],[Vertex 2]],GroupVertices[Vertex],0)),1,1,"")</f>
        <v>7</v>
      </c>
      <c r="BD65" s="48">
        <v>0</v>
      </c>
      <c r="BE65" s="49">
        <v>0</v>
      </c>
      <c r="BF65" s="48">
        <v>0</v>
      </c>
      <c r="BG65" s="49">
        <v>0</v>
      </c>
      <c r="BH65" s="48">
        <v>0</v>
      </c>
      <c r="BI65" s="49">
        <v>0</v>
      </c>
      <c r="BJ65" s="48">
        <v>3</v>
      </c>
      <c r="BK65" s="49">
        <v>100</v>
      </c>
      <c r="BL65" s="48">
        <v>3</v>
      </c>
    </row>
    <row r="66" spans="1:64" ht="15">
      <c r="A66" s="64" t="s">
        <v>267</v>
      </c>
      <c r="B66" s="64" t="s">
        <v>267</v>
      </c>
      <c r="C66" s="65"/>
      <c r="D66" s="66"/>
      <c r="E66" s="67"/>
      <c r="F66" s="68"/>
      <c r="G66" s="65"/>
      <c r="H66" s="69"/>
      <c r="I66" s="70"/>
      <c r="J66" s="70"/>
      <c r="K66" s="34" t="s">
        <v>65</v>
      </c>
      <c r="L66" s="77">
        <v>216</v>
      </c>
      <c r="M66" s="77"/>
      <c r="N66" s="72"/>
      <c r="O66" s="79" t="s">
        <v>176</v>
      </c>
      <c r="P66" s="81">
        <v>43753.310115740744</v>
      </c>
      <c r="Q66" s="79" t="s">
        <v>474</v>
      </c>
      <c r="R66" s="83" t="s">
        <v>557</v>
      </c>
      <c r="S66" s="79" t="s">
        <v>599</v>
      </c>
      <c r="T66" s="79" t="s">
        <v>634</v>
      </c>
      <c r="U66" s="79"/>
      <c r="V66" s="83" t="s">
        <v>721</v>
      </c>
      <c r="W66" s="81">
        <v>43753.310115740744</v>
      </c>
      <c r="X66" s="83" t="s">
        <v>828</v>
      </c>
      <c r="Y66" s="79"/>
      <c r="Z66" s="79"/>
      <c r="AA66" s="85" t="s">
        <v>985</v>
      </c>
      <c r="AB66" s="79"/>
      <c r="AC66" s="79" t="b">
        <v>0</v>
      </c>
      <c r="AD66" s="79">
        <v>0</v>
      </c>
      <c r="AE66" s="85" t="s">
        <v>1091</v>
      </c>
      <c r="AF66" s="79" t="b">
        <v>0</v>
      </c>
      <c r="AG66" s="79" t="s">
        <v>1106</v>
      </c>
      <c r="AH66" s="79"/>
      <c r="AI66" s="85" t="s">
        <v>1091</v>
      </c>
      <c r="AJ66" s="79" t="b">
        <v>0</v>
      </c>
      <c r="AK66" s="79">
        <v>0</v>
      </c>
      <c r="AL66" s="85" t="s">
        <v>1091</v>
      </c>
      <c r="AM66" s="79" t="s">
        <v>1125</v>
      </c>
      <c r="AN66" s="79" t="b">
        <v>0</v>
      </c>
      <c r="AO66" s="85" t="s">
        <v>985</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v>0</v>
      </c>
      <c r="BE66" s="49">
        <v>0</v>
      </c>
      <c r="BF66" s="48">
        <v>0</v>
      </c>
      <c r="BG66" s="49">
        <v>0</v>
      </c>
      <c r="BH66" s="48">
        <v>0</v>
      </c>
      <c r="BI66" s="49">
        <v>0</v>
      </c>
      <c r="BJ66" s="48">
        <v>24</v>
      </c>
      <c r="BK66" s="49">
        <v>100</v>
      </c>
      <c r="BL66" s="48">
        <v>24</v>
      </c>
    </row>
    <row r="67" spans="1:64" ht="15">
      <c r="A67" s="64" t="s">
        <v>268</v>
      </c>
      <c r="B67" s="64" t="s">
        <v>277</v>
      </c>
      <c r="C67" s="65"/>
      <c r="D67" s="66"/>
      <c r="E67" s="67"/>
      <c r="F67" s="68"/>
      <c r="G67" s="65"/>
      <c r="H67" s="69"/>
      <c r="I67" s="70"/>
      <c r="J67" s="70"/>
      <c r="K67" s="34" t="s">
        <v>65</v>
      </c>
      <c r="L67" s="77">
        <v>217</v>
      </c>
      <c r="M67" s="77"/>
      <c r="N67" s="72"/>
      <c r="O67" s="79" t="s">
        <v>427</v>
      </c>
      <c r="P67" s="81">
        <v>43753.462916666664</v>
      </c>
      <c r="Q67" s="79" t="s">
        <v>475</v>
      </c>
      <c r="R67" s="79"/>
      <c r="S67" s="79"/>
      <c r="T67" s="79"/>
      <c r="U67" s="79"/>
      <c r="V67" s="83" t="s">
        <v>722</v>
      </c>
      <c r="W67" s="81">
        <v>43753.462916666664</v>
      </c>
      <c r="X67" s="83" t="s">
        <v>829</v>
      </c>
      <c r="Y67" s="79"/>
      <c r="Z67" s="79"/>
      <c r="AA67" s="85" t="s">
        <v>986</v>
      </c>
      <c r="AB67" s="79"/>
      <c r="AC67" s="79" t="b">
        <v>0</v>
      </c>
      <c r="AD67" s="79">
        <v>0</v>
      </c>
      <c r="AE67" s="85" t="s">
        <v>1091</v>
      </c>
      <c r="AF67" s="79" t="b">
        <v>0</v>
      </c>
      <c r="AG67" s="79" t="s">
        <v>1106</v>
      </c>
      <c r="AH67" s="79"/>
      <c r="AI67" s="85" t="s">
        <v>1091</v>
      </c>
      <c r="AJ67" s="79" t="b">
        <v>0</v>
      </c>
      <c r="AK67" s="79">
        <v>8</v>
      </c>
      <c r="AL67" s="85" t="s">
        <v>999</v>
      </c>
      <c r="AM67" s="79" t="s">
        <v>1112</v>
      </c>
      <c r="AN67" s="79" t="b">
        <v>0</v>
      </c>
      <c r="AO67" s="85" t="s">
        <v>999</v>
      </c>
      <c r="AP67" s="79" t="s">
        <v>176</v>
      </c>
      <c r="AQ67" s="79">
        <v>0</v>
      </c>
      <c r="AR67" s="79">
        <v>0</v>
      </c>
      <c r="AS67" s="79"/>
      <c r="AT67" s="79"/>
      <c r="AU67" s="79"/>
      <c r="AV67" s="79"/>
      <c r="AW67" s="79"/>
      <c r="AX67" s="79"/>
      <c r="AY67" s="79"/>
      <c r="AZ67" s="79"/>
      <c r="BA67">
        <v>1</v>
      </c>
      <c r="BB67" s="78" t="str">
        <f>REPLACE(INDEX(GroupVertices[Group],MATCH(Edges25[[#This Row],[Vertex 1]],GroupVertices[Vertex],0)),1,1,"")</f>
        <v>5</v>
      </c>
      <c r="BC67" s="78" t="str">
        <f>REPLACE(INDEX(GroupVertices[Group],MATCH(Edges25[[#This Row],[Vertex 2]],GroupVertices[Vertex],0)),1,1,"")</f>
        <v>5</v>
      </c>
      <c r="BD67" s="48"/>
      <c r="BE67" s="49"/>
      <c r="BF67" s="48"/>
      <c r="BG67" s="49"/>
      <c r="BH67" s="48"/>
      <c r="BI67" s="49"/>
      <c r="BJ67" s="48"/>
      <c r="BK67" s="49"/>
      <c r="BL67" s="48"/>
    </row>
    <row r="68" spans="1:64" ht="15">
      <c r="A68" s="64" t="s">
        <v>269</v>
      </c>
      <c r="B68" s="64" t="s">
        <v>300</v>
      </c>
      <c r="C68" s="65"/>
      <c r="D68" s="66"/>
      <c r="E68" s="67"/>
      <c r="F68" s="68"/>
      <c r="G68" s="65"/>
      <c r="H68" s="69"/>
      <c r="I68" s="70"/>
      <c r="J68" s="70"/>
      <c r="K68" s="34" t="s">
        <v>65</v>
      </c>
      <c r="L68" s="77">
        <v>219</v>
      </c>
      <c r="M68" s="77"/>
      <c r="N68" s="72"/>
      <c r="O68" s="79" t="s">
        <v>427</v>
      </c>
      <c r="P68" s="81">
        <v>43748.78344907407</v>
      </c>
      <c r="Q68" s="79" t="s">
        <v>462</v>
      </c>
      <c r="R68" s="79"/>
      <c r="S68" s="79"/>
      <c r="T68" s="79"/>
      <c r="U68" s="79"/>
      <c r="V68" s="83" t="s">
        <v>723</v>
      </c>
      <c r="W68" s="81">
        <v>43748.78344907407</v>
      </c>
      <c r="X68" s="83" t="s">
        <v>830</v>
      </c>
      <c r="Y68" s="79"/>
      <c r="Z68" s="79"/>
      <c r="AA68" s="85" t="s">
        <v>987</v>
      </c>
      <c r="AB68" s="79"/>
      <c r="AC68" s="79" t="b">
        <v>0</v>
      </c>
      <c r="AD68" s="79">
        <v>0</v>
      </c>
      <c r="AE68" s="85" t="s">
        <v>1091</v>
      </c>
      <c r="AF68" s="79" t="b">
        <v>0</v>
      </c>
      <c r="AG68" s="79" t="s">
        <v>1106</v>
      </c>
      <c r="AH68" s="79"/>
      <c r="AI68" s="85" t="s">
        <v>1091</v>
      </c>
      <c r="AJ68" s="79" t="b">
        <v>0</v>
      </c>
      <c r="AK68" s="79">
        <v>2</v>
      </c>
      <c r="AL68" s="85" t="s">
        <v>997</v>
      </c>
      <c r="AM68" s="79" t="s">
        <v>1112</v>
      </c>
      <c r="AN68" s="79" t="b">
        <v>0</v>
      </c>
      <c r="AO68" s="85" t="s">
        <v>997</v>
      </c>
      <c r="AP68" s="79" t="s">
        <v>176</v>
      </c>
      <c r="AQ68" s="79">
        <v>0</v>
      </c>
      <c r="AR68" s="79">
        <v>0</v>
      </c>
      <c r="AS68" s="79"/>
      <c r="AT68" s="79"/>
      <c r="AU68" s="79"/>
      <c r="AV68" s="79"/>
      <c r="AW68" s="79"/>
      <c r="AX68" s="79"/>
      <c r="AY68" s="79"/>
      <c r="AZ68" s="79"/>
      <c r="BA68">
        <v>1</v>
      </c>
      <c r="BB68" s="78" t="str">
        <f>REPLACE(INDEX(GroupVertices[Group],MATCH(Edges25[[#This Row],[Vertex 1]],GroupVertices[Vertex],0)),1,1,"")</f>
        <v>5</v>
      </c>
      <c r="BC68" s="78" t="str">
        <f>REPLACE(INDEX(GroupVertices[Group],MATCH(Edges25[[#This Row],[Vertex 2]],GroupVertices[Vertex],0)),1,1,"")</f>
        <v>2</v>
      </c>
      <c r="BD68" s="48"/>
      <c r="BE68" s="49"/>
      <c r="BF68" s="48"/>
      <c r="BG68" s="49"/>
      <c r="BH68" s="48"/>
      <c r="BI68" s="49"/>
      <c r="BJ68" s="48"/>
      <c r="BK68" s="49"/>
      <c r="BL68" s="48"/>
    </row>
    <row r="69" spans="1:64" ht="15">
      <c r="A69" s="64" t="s">
        <v>269</v>
      </c>
      <c r="B69" s="64" t="s">
        <v>277</v>
      </c>
      <c r="C69" s="65"/>
      <c r="D69" s="66"/>
      <c r="E69" s="67"/>
      <c r="F69" s="68"/>
      <c r="G69" s="65"/>
      <c r="H69" s="69"/>
      <c r="I69" s="70"/>
      <c r="J69" s="70"/>
      <c r="K69" s="34" t="s">
        <v>65</v>
      </c>
      <c r="L69" s="77">
        <v>221</v>
      </c>
      <c r="M69" s="77"/>
      <c r="N69" s="72"/>
      <c r="O69" s="79" t="s">
        <v>427</v>
      </c>
      <c r="P69" s="81">
        <v>43753.51648148148</v>
      </c>
      <c r="Q69" s="79" t="s">
        <v>475</v>
      </c>
      <c r="R69" s="79"/>
      <c r="S69" s="79"/>
      <c r="T69" s="79"/>
      <c r="U69" s="79"/>
      <c r="V69" s="83" t="s">
        <v>723</v>
      </c>
      <c r="W69" s="81">
        <v>43753.51648148148</v>
      </c>
      <c r="X69" s="83" t="s">
        <v>831</v>
      </c>
      <c r="Y69" s="79"/>
      <c r="Z69" s="79"/>
      <c r="AA69" s="85" t="s">
        <v>988</v>
      </c>
      <c r="AB69" s="79"/>
      <c r="AC69" s="79" t="b">
        <v>0</v>
      </c>
      <c r="AD69" s="79">
        <v>0</v>
      </c>
      <c r="AE69" s="85" t="s">
        <v>1091</v>
      </c>
      <c r="AF69" s="79" t="b">
        <v>0</v>
      </c>
      <c r="AG69" s="79" t="s">
        <v>1106</v>
      </c>
      <c r="AH69" s="79"/>
      <c r="AI69" s="85" t="s">
        <v>1091</v>
      </c>
      <c r="AJ69" s="79" t="b">
        <v>0</v>
      </c>
      <c r="AK69" s="79">
        <v>8</v>
      </c>
      <c r="AL69" s="85" t="s">
        <v>999</v>
      </c>
      <c r="AM69" s="79" t="s">
        <v>1112</v>
      </c>
      <c r="AN69" s="79" t="b">
        <v>0</v>
      </c>
      <c r="AO69" s="85" t="s">
        <v>999</v>
      </c>
      <c r="AP69" s="79" t="s">
        <v>176</v>
      </c>
      <c r="AQ69" s="79">
        <v>0</v>
      </c>
      <c r="AR69" s="79">
        <v>0</v>
      </c>
      <c r="AS69" s="79"/>
      <c r="AT69" s="79"/>
      <c r="AU69" s="79"/>
      <c r="AV69" s="79"/>
      <c r="AW69" s="79"/>
      <c r="AX69" s="79"/>
      <c r="AY69" s="79"/>
      <c r="AZ69" s="79"/>
      <c r="BA69">
        <v>2</v>
      </c>
      <c r="BB69" s="78" t="str">
        <f>REPLACE(INDEX(GroupVertices[Group],MATCH(Edges25[[#This Row],[Vertex 1]],GroupVertices[Vertex],0)),1,1,"")</f>
        <v>5</v>
      </c>
      <c r="BC69" s="78" t="str">
        <f>REPLACE(INDEX(GroupVertices[Group],MATCH(Edges25[[#This Row],[Vertex 2]],GroupVertices[Vertex],0)),1,1,"")</f>
        <v>5</v>
      </c>
      <c r="BD69" s="48"/>
      <c r="BE69" s="49"/>
      <c r="BF69" s="48"/>
      <c r="BG69" s="49"/>
      <c r="BH69" s="48"/>
      <c r="BI69" s="49"/>
      <c r="BJ69" s="48"/>
      <c r="BK69" s="49"/>
      <c r="BL69" s="48"/>
    </row>
    <row r="70" spans="1:64" ht="15">
      <c r="A70" s="64" t="s">
        <v>270</v>
      </c>
      <c r="B70" s="64" t="s">
        <v>277</v>
      </c>
      <c r="C70" s="65"/>
      <c r="D70" s="66"/>
      <c r="E70" s="67"/>
      <c r="F70" s="68"/>
      <c r="G70" s="65"/>
      <c r="H70" s="69"/>
      <c r="I70" s="70"/>
      <c r="J70" s="70"/>
      <c r="K70" s="34" t="s">
        <v>65</v>
      </c>
      <c r="L70" s="77">
        <v>223</v>
      </c>
      <c r="M70" s="77"/>
      <c r="N70" s="72"/>
      <c r="O70" s="79" t="s">
        <v>427</v>
      </c>
      <c r="P70" s="81">
        <v>43753.59939814815</v>
      </c>
      <c r="Q70" s="79" t="s">
        <v>475</v>
      </c>
      <c r="R70" s="79"/>
      <c r="S70" s="79"/>
      <c r="T70" s="79"/>
      <c r="U70" s="79"/>
      <c r="V70" s="83" t="s">
        <v>724</v>
      </c>
      <c r="W70" s="81">
        <v>43753.59939814815</v>
      </c>
      <c r="X70" s="83" t="s">
        <v>832</v>
      </c>
      <c r="Y70" s="79"/>
      <c r="Z70" s="79"/>
      <c r="AA70" s="85" t="s">
        <v>989</v>
      </c>
      <c r="AB70" s="79"/>
      <c r="AC70" s="79" t="b">
        <v>0</v>
      </c>
      <c r="AD70" s="79">
        <v>0</v>
      </c>
      <c r="AE70" s="85" t="s">
        <v>1091</v>
      </c>
      <c r="AF70" s="79" t="b">
        <v>0</v>
      </c>
      <c r="AG70" s="79" t="s">
        <v>1106</v>
      </c>
      <c r="AH70" s="79"/>
      <c r="AI70" s="85" t="s">
        <v>1091</v>
      </c>
      <c r="AJ70" s="79" t="b">
        <v>0</v>
      </c>
      <c r="AK70" s="79">
        <v>8</v>
      </c>
      <c r="AL70" s="85" t="s">
        <v>999</v>
      </c>
      <c r="AM70" s="79" t="s">
        <v>1111</v>
      </c>
      <c r="AN70" s="79" t="b">
        <v>0</v>
      </c>
      <c r="AO70" s="85" t="s">
        <v>999</v>
      </c>
      <c r="AP70" s="79" t="s">
        <v>176</v>
      </c>
      <c r="AQ70" s="79">
        <v>0</v>
      </c>
      <c r="AR70" s="79">
        <v>0</v>
      </c>
      <c r="AS70" s="79"/>
      <c r="AT70" s="79"/>
      <c r="AU70" s="79"/>
      <c r="AV70" s="79"/>
      <c r="AW70" s="79"/>
      <c r="AX70" s="79"/>
      <c r="AY70" s="79"/>
      <c r="AZ70" s="79"/>
      <c r="BA70">
        <v>1</v>
      </c>
      <c r="BB70" s="78" t="str">
        <f>REPLACE(INDEX(GroupVertices[Group],MATCH(Edges25[[#This Row],[Vertex 1]],GroupVertices[Vertex],0)),1,1,"")</f>
        <v>5</v>
      </c>
      <c r="BC70" s="78" t="str">
        <f>REPLACE(INDEX(GroupVertices[Group],MATCH(Edges25[[#This Row],[Vertex 2]],GroupVertices[Vertex],0)),1,1,"")</f>
        <v>5</v>
      </c>
      <c r="BD70" s="48"/>
      <c r="BE70" s="49"/>
      <c r="BF70" s="48"/>
      <c r="BG70" s="49"/>
      <c r="BH70" s="48"/>
      <c r="BI70" s="49"/>
      <c r="BJ70" s="48"/>
      <c r="BK70" s="49"/>
      <c r="BL70" s="48"/>
    </row>
    <row r="71" spans="1:64" ht="15">
      <c r="A71" s="64" t="s">
        <v>271</v>
      </c>
      <c r="B71" s="64" t="s">
        <v>277</v>
      </c>
      <c r="C71" s="65"/>
      <c r="D71" s="66"/>
      <c r="E71" s="67"/>
      <c r="F71" s="68"/>
      <c r="G71" s="65"/>
      <c r="H71" s="69"/>
      <c r="I71" s="70"/>
      <c r="J71" s="70"/>
      <c r="K71" s="34" t="s">
        <v>65</v>
      </c>
      <c r="L71" s="77">
        <v>225</v>
      </c>
      <c r="M71" s="77"/>
      <c r="N71" s="72"/>
      <c r="O71" s="79" t="s">
        <v>427</v>
      </c>
      <c r="P71" s="81">
        <v>43753.616122685184</v>
      </c>
      <c r="Q71" s="79" t="s">
        <v>475</v>
      </c>
      <c r="R71" s="79"/>
      <c r="S71" s="79"/>
      <c r="T71" s="79"/>
      <c r="U71" s="79"/>
      <c r="V71" s="83" t="s">
        <v>725</v>
      </c>
      <c r="W71" s="81">
        <v>43753.616122685184</v>
      </c>
      <c r="X71" s="83" t="s">
        <v>833</v>
      </c>
      <c r="Y71" s="79"/>
      <c r="Z71" s="79"/>
      <c r="AA71" s="85" t="s">
        <v>990</v>
      </c>
      <c r="AB71" s="79"/>
      <c r="AC71" s="79" t="b">
        <v>0</v>
      </c>
      <c r="AD71" s="79">
        <v>0</v>
      </c>
      <c r="AE71" s="85" t="s">
        <v>1091</v>
      </c>
      <c r="AF71" s="79" t="b">
        <v>0</v>
      </c>
      <c r="AG71" s="79" t="s">
        <v>1106</v>
      </c>
      <c r="AH71" s="79"/>
      <c r="AI71" s="85" t="s">
        <v>1091</v>
      </c>
      <c r="AJ71" s="79" t="b">
        <v>0</v>
      </c>
      <c r="AK71" s="79">
        <v>8</v>
      </c>
      <c r="AL71" s="85" t="s">
        <v>999</v>
      </c>
      <c r="AM71" s="79" t="s">
        <v>1119</v>
      </c>
      <c r="AN71" s="79" t="b">
        <v>0</v>
      </c>
      <c r="AO71" s="85" t="s">
        <v>999</v>
      </c>
      <c r="AP71" s="79" t="s">
        <v>176</v>
      </c>
      <c r="AQ71" s="79">
        <v>0</v>
      </c>
      <c r="AR71" s="79">
        <v>0</v>
      </c>
      <c r="AS71" s="79"/>
      <c r="AT71" s="79"/>
      <c r="AU71" s="79"/>
      <c r="AV71" s="79"/>
      <c r="AW71" s="79"/>
      <c r="AX71" s="79"/>
      <c r="AY71" s="79"/>
      <c r="AZ71" s="79"/>
      <c r="BA71">
        <v>1</v>
      </c>
      <c r="BB71" s="78" t="str">
        <f>REPLACE(INDEX(GroupVertices[Group],MATCH(Edges25[[#This Row],[Vertex 1]],GroupVertices[Vertex],0)),1,1,"")</f>
        <v>5</v>
      </c>
      <c r="BC71" s="78" t="str">
        <f>REPLACE(INDEX(GroupVertices[Group],MATCH(Edges25[[#This Row],[Vertex 2]],GroupVertices[Vertex],0)),1,1,"")</f>
        <v>5</v>
      </c>
      <c r="BD71" s="48"/>
      <c r="BE71" s="49"/>
      <c r="BF71" s="48"/>
      <c r="BG71" s="49"/>
      <c r="BH71" s="48"/>
      <c r="BI71" s="49"/>
      <c r="BJ71" s="48"/>
      <c r="BK71" s="49"/>
      <c r="BL71" s="48"/>
    </row>
    <row r="72" spans="1:64" ht="15">
      <c r="A72" s="64" t="s">
        <v>272</v>
      </c>
      <c r="B72" s="64" t="s">
        <v>277</v>
      </c>
      <c r="C72" s="65"/>
      <c r="D72" s="66"/>
      <c r="E72" s="67"/>
      <c r="F72" s="68"/>
      <c r="G72" s="65"/>
      <c r="H72" s="69"/>
      <c r="I72" s="70"/>
      <c r="J72" s="70"/>
      <c r="K72" s="34" t="s">
        <v>65</v>
      </c>
      <c r="L72" s="77">
        <v>227</v>
      </c>
      <c r="M72" s="77"/>
      <c r="N72" s="72"/>
      <c r="O72" s="79" t="s">
        <v>427</v>
      </c>
      <c r="P72" s="81">
        <v>43753.653958333336</v>
      </c>
      <c r="Q72" s="79" t="s">
        <v>475</v>
      </c>
      <c r="R72" s="79"/>
      <c r="S72" s="79"/>
      <c r="T72" s="79"/>
      <c r="U72" s="79"/>
      <c r="V72" s="83" t="s">
        <v>726</v>
      </c>
      <c r="W72" s="81">
        <v>43753.653958333336</v>
      </c>
      <c r="X72" s="83" t="s">
        <v>834</v>
      </c>
      <c r="Y72" s="79"/>
      <c r="Z72" s="79"/>
      <c r="AA72" s="85" t="s">
        <v>991</v>
      </c>
      <c r="AB72" s="79"/>
      <c r="AC72" s="79" t="b">
        <v>0</v>
      </c>
      <c r="AD72" s="79">
        <v>0</v>
      </c>
      <c r="AE72" s="85" t="s">
        <v>1091</v>
      </c>
      <c r="AF72" s="79" t="b">
        <v>0</v>
      </c>
      <c r="AG72" s="79" t="s">
        <v>1106</v>
      </c>
      <c r="AH72" s="79"/>
      <c r="AI72" s="85" t="s">
        <v>1091</v>
      </c>
      <c r="AJ72" s="79" t="b">
        <v>0</v>
      </c>
      <c r="AK72" s="79">
        <v>8</v>
      </c>
      <c r="AL72" s="85" t="s">
        <v>999</v>
      </c>
      <c r="AM72" s="79" t="s">
        <v>1112</v>
      </c>
      <c r="AN72" s="79" t="b">
        <v>0</v>
      </c>
      <c r="AO72" s="85" t="s">
        <v>999</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c r="BE72" s="49"/>
      <c r="BF72" s="48"/>
      <c r="BG72" s="49"/>
      <c r="BH72" s="48"/>
      <c r="BI72" s="49"/>
      <c r="BJ72" s="48"/>
      <c r="BK72" s="49"/>
      <c r="BL72" s="48"/>
    </row>
    <row r="73" spans="1:64" ht="15">
      <c r="A73" s="64" t="s">
        <v>273</v>
      </c>
      <c r="B73" s="64" t="s">
        <v>407</v>
      </c>
      <c r="C73" s="65"/>
      <c r="D73" s="66"/>
      <c r="E73" s="67"/>
      <c r="F73" s="68"/>
      <c r="G73" s="65"/>
      <c r="H73" s="69"/>
      <c r="I73" s="70"/>
      <c r="J73" s="70"/>
      <c r="K73" s="34" t="s">
        <v>65</v>
      </c>
      <c r="L73" s="77">
        <v>229</v>
      </c>
      <c r="M73" s="77"/>
      <c r="N73" s="72"/>
      <c r="O73" s="79" t="s">
        <v>427</v>
      </c>
      <c r="P73" s="81">
        <v>43753.65650462963</v>
      </c>
      <c r="Q73" s="79" t="s">
        <v>476</v>
      </c>
      <c r="R73" s="79" t="s">
        <v>558</v>
      </c>
      <c r="S73" s="79" t="s">
        <v>600</v>
      </c>
      <c r="T73" s="79"/>
      <c r="U73" s="79"/>
      <c r="V73" s="83" t="s">
        <v>727</v>
      </c>
      <c r="W73" s="81">
        <v>43753.65650462963</v>
      </c>
      <c r="X73" s="83" t="s">
        <v>835</v>
      </c>
      <c r="Y73" s="79"/>
      <c r="Z73" s="79"/>
      <c r="AA73" s="85" t="s">
        <v>992</v>
      </c>
      <c r="AB73" s="85" t="s">
        <v>1085</v>
      </c>
      <c r="AC73" s="79" t="b">
        <v>0</v>
      </c>
      <c r="AD73" s="79">
        <v>1</v>
      </c>
      <c r="AE73" s="85" t="s">
        <v>1099</v>
      </c>
      <c r="AF73" s="79" t="b">
        <v>0</v>
      </c>
      <c r="AG73" s="79" t="s">
        <v>1106</v>
      </c>
      <c r="AH73" s="79"/>
      <c r="AI73" s="85" t="s">
        <v>1091</v>
      </c>
      <c r="AJ73" s="79" t="b">
        <v>0</v>
      </c>
      <c r="AK73" s="79">
        <v>0</v>
      </c>
      <c r="AL73" s="85" t="s">
        <v>1091</v>
      </c>
      <c r="AM73" s="79" t="s">
        <v>1113</v>
      </c>
      <c r="AN73" s="79" t="b">
        <v>0</v>
      </c>
      <c r="AO73" s="85" t="s">
        <v>1085</v>
      </c>
      <c r="AP73" s="79" t="s">
        <v>176</v>
      </c>
      <c r="AQ73" s="79">
        <v>0</v>
      </c>
      <c r="AR73" s="79">
        <v>0</v>
      </c>
      <c r="AS73" s="79"/>
      <c r="AT73" s="79"/>
      <c r="AU73" s="79"/>
      <c r="AV73" s="79"/>
      <c r="AW73" s="79"/>
      <c r="AX73" s="79"/>
      <c r="AY73" s="79"/>
      <c r="AZ73" s="79"/>
      <c r="BA73">
        <v>1</v>
      </c>
      <c r="BB73" s="78" t="str">
        <f>REPLACE(INDEX(GroupVertices[Group],MATCH(Edges25[[#This Row],[Vertex 1]],GroupVertices[Vertex],0)),1,1,"")</f>
        <v>5</v>
      </c>
      <c r="BC73" s="78" t="str">
        <f>REPLACE(INDEX(GroupVertices[Group],MATCH(Edges25[[#This Row],[Vertex 2]],GroupVertices[Vertex],0)),1,1,"")</f>
        <v>5</v>
      </c>
      <c r="BD73" s="48"/>
      <c r="BE73" s="49"/>
      <c r="BF73" s="48"/>
      <c r="BG73" s="49"/>
      <c r="BH73" s="48"/>
      <c r="BI73" s="49"/>
      <c r="BJ73" s="48"/>
      <c r="BK73" s="49"/>
      <c r="BL73" s="48"/>
    </row>
    <row r="74" spans="1:64" ht="15">
      <c r="A74" s="64" t="s">
        <v>273</v>
      </c>
      <c r="B74" s="64" t="s">
        <v>300</v>
      </c>
      <c r="C74" s="65"/>
      <c r="D74" s="66"/>
      <c r="E74" s="67"/>
      <c r="F74" s="68"/>
      <c r="G74" s="65"/>
      <c r="H74" s="69"/>
      <c r="I74" s="70"/>
      <c r="J74" s="70"/>
      <c r="K74" s="34" t="s">
        <v>65</v>
      </c>
      <c r="L74" s="77">
        <v>232</v>
      </c>
      <c r="M74" s="77"/>
      <c r="N74" s="72"/>
      <c r="O74" s="79" t="s">
        <v>427</v>
      </c>
      <c r="P74" s="81">
        <v>43748.87094907407</v>
      </c>
      <c r="Q74" s="79" t="s">
        <v>462</v>
      </c>
      <c r="R74" s="79"/>
      <c r="S74" s="79"/>
      <c r="T74" s="79"/>
      <c r="U74" s="79"/>
      <c r="V74" s="83" t="s">
        <v>727</v>
      </c>
      <c r="W74" s="81">
        <v>43748.87094907407</v>
      </c>
      <c r="X74" s="83" t="s">
        <v>836</v>
      </c>
      <c r="Y74" s="79"/>
      <c r="Z74" s="79"/>
      <c r="AA74" s="85" t="s">
        <v>993</v>
      </c>
      <c r="AB74" s="79"/>
      <c r="AC74" s="79" t="b">
        <v>0</v>
      </c>
      <c r="AD74" s="79">
        <v>0</v>
      </c>
      <c r="AE74" s="85" t="s">
        <v>1091</v>
      </c>
      <c r="AF74" s="79" t="b">
        <v>0</v>
      </c>
      <c r="AG74" s="79" t="s">
        <v>1106</v>
      </c>
      <c r="AH74" s="79"/>
      <c r="AI74" s="85" t="s">
        <v>1091</v>
      </c>
      <c r="AJ74" s="79" t="b">
        <v>0</v>
      </c>
      <c r="AK74" s="79">
        <v>2</v>
      </c>
      <c r="AL74" s="85" t="s">
        <v>997</v>
      </c>
      <c r="AM74" s="79" t="s">
        <v>1115</v>
      </c>
      <c r="AN74" s="79" t="b">
        <v>0</v>
      </c>
      <c r="AO74" s="85" t="s">
        <v>997</v>
      </c>
      <c r="AP74" s="79" t="s">
        <v>176</v>
      </c>
      <c r="AQ74" s="79">
        <v>0</v>
      </c>
      <c r="AR74" s="79">
        <v>0</v>
      </c>
      <c r="AS74" s="79"/>
      <c r="AT74" s="79"/>
      <c r="AU74" s="79"/>
      <c r="AV74" s="79"/>
      <c r="AW74" s="79"/>
      <c r="AX74" s="79"/>
      <c r="AY74" s="79"/>
      <c r="AZ74" s="79"/>
      <c r="BA74">
        <v>2</v>
      </c>
      <c r="BB74" s="78" t="str">
        <f>REPLACE(INDEX(GroupVertices[Group],MATCH(Edges25[[#This Row],[Vertex 1]],GroupVertices[Vertex],0)),1,1,"")</f>
        <v>5</v>
      </c>
      <c r="BC74" s="78" t="str">
        <f>REPLACE(INDEX(GroupVertices[Group],MATCH(Edges25[[#This Row],[Vertex 2]],GroupVertices[Vertex],0)),1,1,"")</f>
        <v>2</v>
      </c>
      <c r="BD74" s="48"/>
      <c r="BE74" s="49"/>
      <c r="BF74" s="48"/>
      <c r="BG74" s="49"/>
      <c r="BH74" s="48"/>
      <c r="BI74" s="49"/>
      <c r="BJ74" s="48"/>
      <c r="BK74" s="49"/>
      <c r="BL74" s="48"/>
    </row>
    <row r="75" spans="1:64" ht="15">
      <c r="A75" s="64" t="s">
        <v>274</v>
      </c>
      <c r="B75" s="64" t="s">
        <v>300</v>
      </c>
      <c r="C75" s="65"/>
      <c r="D75" s="66"/>
      <c r="E75" s="67"/>
      <c r="F75" s="68"/>
      <c r="G75" s="65"/>
      <c r="H75" s="69"/>
      <c r="I75" s="70"/>
      <c r="J75" s="70"/>
      <c r="K75" s="34" t="s">
        <v>65</v>
      </c>
      <c r="L75" s="77">
        <v>235</v>
      </c>
      <c r="M75" s="77"/>
      <c r="N75" s="72"/>
      <c r="O75" s="79" t="s">
        <v>427</v>
      </c>
      <c r="P75" s="81">
        <v>43753.61547453704</v>
      </c>
      <c r="Q75" s="79" t="s">
        <v>477</v>
      </c>
      <c r="R75" s="83" t="s">
        <v>559</v>
      </c>
      <c r="S75" s="79" t="s">
        <v>601</v>
      </c>
      <c r="T75" s="79" t="s">
        <v>274</v>
      </c>
      <c r="U75" s="79"/>
      <c r="V75" s="83" t="s">
        <v>728</v>
      </c>
      <c r="W75" s="81">
        <v>43753.61547453704</v>
      </c>
      <c r="X75" s="83" t="s">
        <v>837</v>
      </c>
      <c r="Y75" s="79"/>
      <c r="Z75" s="79"/>
      <c r="AA75" s="85" t="s">
        <v>994</v>
      </c>
      <c r="AB75" s="79"/>
      <c r="AC75" s="79" t="b">
        <v>0</v>
      </c>
      <c r="AD75" s="79">
        <v>4</v>
      </c>
      <c r="AE75" s="85" t="s">
        <v>1091</v>
      </c>
      <c r="AF75" s="79" t="b">
        <v>1</v>
      </c>
      <c r="AG75" s="79" t="s">
        <v>1106</v>
      </c>
      <c r="AH75" s="79"/>
      <c r="AI75" s="85" t="s">
        <v>999</v>
      </c>
      <c r="AJ75" s="79" t="b">
        <v>0</v>
      </c>
      <c r="AK75" s="79">
        <v>1</v>
      </c>
      <c r="AL75" s="85" t="s">
        <v>1091</v>
      </c>
      <c r="AM75" s="79" t="s">
        <v>1115</v>
      </c>
      <c r="AN75" s="79" t="b">
        <v>0</v>
      </c>
      <c r="AO75" s="85" t="s">
        <v>994</v>
      </c>
      <c r="AP75" s="79" t="s">
        <v>176</v>
      </c>
      <c r="AQ75" s="79">
        <v>0</v>
      </c>
      <c r="AR75" s="79">
        <v>0</v>
      </c>
      <c r="AS75" s="79"/>
      <c r="AT75" s="79"/>
      <c r="AU75" s="79"/>
      <c r="AV75" s="79"/>
      <c r="AW75" s="79"/>
      <c r="AX75" s="79"/>
      <c r="AY75" s="79"/>
      <c r="AZ75" s="79"/>
      <c r="BA75">
        <v>1</v>
      </c>
      <c r="BB75" s="78" t="str">
        <f>REPLACE(INDEX(GroupVertices[Group],MATCH(Edges25[[#This Row],[Vertex 1]],GroupVertices[Vertex],0)),1,1,"")</f>
        <v>5</v>
      </c>
      <c r="BC75" s="78" t="str">
        <f>REPLACE(INDEX(GroupVertices[Group],MATCH(Edges25[[#This Row],[Vertex 2]],GroupVertices[Vertex],0)),1,1,"")</f>
        <v>2</v>
      </c>
      <c r="BD75" s="48">
        <v>1</v>
      </c>
      <c r="BE75" s="49">
        <v>6.666666666666667</v>
      </c>
      <c r="BF75" s="48">
        <v>0</v>
      </c>
      <c r="BG75" s="49">
        <v>0</v>
      </c>
      <c r="BH75" s="48">
        <v>0</v>
      </c>
      <c r="BI75" s="49">
        <v>0</v>
      </c>
      <c r="BJ75" s="48">
        <v>14</v>
      </c>
      <c r="BK75" s="49">
        <v>93.33333333333333</v>
      </c>
      <c r="BL75" s="48">
        <v>15</v>
      </c>
    </row>
    <row r="76" spans="1:64" ht="15">
      <c r="A76" s="64" t="s">
        <v>275</v>
      </c>
      <c r="B76" s="64" t="s">
        <v>274</v>
      </c>
      <c r="C76" s="65"/>
      <c r="D76" s="66"/>
      <c r="E76" s="67"/>
      <c r="F76" s="68"/>
      <c r="G76" s="65"/>
      <c r="H76" s="69"/>
      <c r="I76" s="70"/>
      <c r="J76" s="70"/>
      <c r="K76" s="34" t="s">
        <v>65</v>
      </c>
      <c r="L76" s="77">
        <v>236</v>
      </c>
      <c r="M76" s="77"/>
      <c r="N76" s="72"/>
      <c r="O76" s="79" t="s">
        <v>427</v>
      </c>
      <c r="P76" s="81">
        <v>43753.76262731481</v>
      </c>
      <c r="Q76" s="79" t="s">
        <v>478</v>
      </c>
      <c r="R76" s="83" t="s">
        <v>559</v>
      </c>
      <c r="S76" s="79" t="s">
        <v>601</v>
      </c>
      <c r="T76" s="79" t="s">
        <v>274</v>
      </c>
      <c r="U76" s="79"/>
      <c r="V76" s="83" t="s">
        <v>729</v>
      </c>
      <c r="W76" s="81">
        <v>43753.76262731481</v>
      </c>
      <c r="X76" s="83" t="s">
        <v>838</v>
      </c>
      <c r="Y76" s="79"/>
      <c r="Z76" s="79"/>
      <c r="AA76" s="85" t="s">
        <v>995</v>
      </c>
      <c r="AB76" s="79"/>
      <c r="AC76" s="79" t="b">
        <v>0</v>
      </c>
      <c r="AD76" s="79">
        <v>0</v>
      </c>
      <c r="AE76" s="85" t="s">
        <v>1091</v>
      </c>
      <c r="AF76" s="79" t="b">
        <v>1</v>
      </c>
      <c r="AG76" s="79" t="s">
        <v>1106</v>
      </c>
      <c r="AH76" s="79"/>
      <c r="AI76" s="85" t="s">
        <v>999</v>
      </c>
      <c r="AJ76" s="79" t="b">
        <v>0</v>
      </c>
      <c r="AK76" s="79">
        <v>1</v>
      </c>
      <c r="AL76" s="85" t="s">
        <v>994</v>
      </c>
      <c r="AM76" s="79" t="s">
        <v>1113</v>
      </c>
      <c r="AN76" s="79" t="b">
        <v>0</v>
      </c>
      <c r="AO76" s="85" t="s">
        <v>994</v>
      </c>
      <c r="AP76" s="79" t="s">
        <v>176</v>
      </c>
      <c r="AQ76" s="79">
        <v>0</v>
      </c>
      <c r="AR76" s="79">
        <v>0</v>
      </c>
      <c r="AS76" s="79"/>
      <c r="AT76" s="79"/>
      <c r="AU76" s="79"/>
      <c r="AV76" s="79"/>
      <c r="AW76" s="79"/>
      <c r="AX76" s="79"/>
      <c r="AY76" s="79"/>
      <c r="AZ76" s="79"/>
      <c r="BA76">
        <v>1</v>
      </c>
      <c r="BB76" s="78" t="str">
        <f>REPLACE(INDEX(GroupVertices[Group],MATCH(Edges25[[#This Row],[Vertex 1]],GroupVertices[Vertex],0)),1,1,"")</f>
        <v>5</v>
      </c>
      <c r="BC76" s="78" t="str">
        <f>REPLACE(INDEX(GroupVertices[Group],MATCH(Edges25[[#This Row],[Vertex 2]],GroupVertices[Vertex],0)),1,1,"")</f>
        <v>5</v>
      </c>
      <c r="BD76" s="48">
        <v>1</v>
      </c>
      <c r="BE76" s="49">
        <v>5.882352941176471</v>
      </c>
      <c r="BF76" s="48">
        <v>0</v>
      </c>
      <c r="BG76" s="49">
        <v>0</v>
      </c>
      <c r="BH76" s="48">
        <v>0</v>
      </c>
      <c r="BI76" s="49">
        <v>0</v>
      </c>
      <c r="BJ76" s="48">
        <v>16</v>
      </c>
      <c r="BK76" s="49">
        <v>94.11764705882354</v>
      </c>
      <c r="BL76" s="48">
        <v>17</v>
      </c>
    </row>
    <row r="77" spans="1:64" ht="15">
      <c r="A77" s="64" t="s">
        <v>276</v>
      </c>
      <c r="B77" s="64" t="s">
        <v>277</v>
      </c>
      <c r="C77" s="65"/>
      <c r="D77" s="66"/>
      <c r="E77" s="67"/>
      <c r="F77" s="68"/>
      <c r="G77" s="65"/>
      <c r="H77" s="69"/>
      <c r="I77" s="70"/>
      <c r="J77" s="70"/>
      <c r="K77" s="34" t="s">
        <v>65</v>
      </c>
      <c r="L77" s="77">
        <v>237</v>
      </c>
      <c r="M77" s="77"/>
      <c r="N77" s="72"/>
      <c r="O77" s="79" t="s">
        <v>427</v>
      </c>
      <c r="P77" s="81">
        <v>43753.83645833333</v>
      </c>
      <c r="Q77" s="79" t="s">
        <v>475</v>
      </c>
      <c r="R77" s="79"/>
      <c r="S77" s="79"/>
      <c r="T77" s="79"/>
      <c r="U77" s="79"/>
      <c r="V77" s="83" t="s">
        <v>730</v>
      </c>
      <c r="W77" s="81">
        <v>43753.83645833333</v>
      </c>
      <c r="X77" s="83" t="s">
        <v>839</v>
      </c>
      <c r="Y77" s="79"/>
      <c r="Z77" s="79"/>
      <c r="AA77" s="85" t="s">
        <v>996</v>
      </c>
      <c r="AB77" s="79"/>
      <c r="AC77" s="79" t="b">
        <v>0</v>
      </c>
      <c r="AD77" s="79">
        <v>0</v>
      </c>
      <c r="AE77" s="85" t="s">
        <v>1091</v>
      </c>
      <c r="AF77" s="79" t="b">
        <v>0</v>
      </c>
      <c r="AG77" s="79" t="s">
        <v>1106</v>
      </c>
      <c r="AH77" s="79"/>
      <c r="AI77" s="85" t="s">
        <v>1091</v>
      </c>
      <c r="AJ77" s="79" t="b">
        <v>0</v>
      </c>
      <c r="AK77" s="79">
        <v>8</v>
      </c>
      <c r="AL77" s="85" t="s">
        <v>999</v>
      </c>
      <c r="AM77" s="79" t="s">
        <v>1111</v>
      </c>
      <c r="AN77" s="79" t="b">
        <v>0</v>
      </c>
      <c r="AO77" s="85" t="s">
        <v>999</v>
      </c>
      <c r="AP77" s="79" t="s">
        <v>176</v>
      </c>
      <c r="AQ77" s="79">
        <v>0</v>
      </c>
      <c r="AR77" s="79">
        <v>0</v>
      </c>
      <c r="AS77" s="79"/>
      <c r="AT77" s="79"/>
      <c r="AU77" s="79"/>
      <c r="AV77" s="79"/>
      <c r="AW77" s="79"/>
      <c r="AX77" s="79"/>
      <c r="AY77" s="79"/>
      <c r="AZ77" s="79"/>
      <c r="BA77">
        <v>1</v>
      </c>
      <c r="BB77" s="78" t="str">
        <f>REPLACE(INDEX(GroupVertices[Group],MATCH(Edges25[[#This Row],[Vertex 1]],GroupVertices[Vertex],0)),1,1,"")</f>
        <v>5</v>
      </c>
      <c r="BC77" s="78" t="str">
        <f>REPLACE(INDEX(GroupVertices[Group],MATCH(Edges25[[#This Row],[Vertex 2]],GroupVertices[Vertex],0)),1,1,"")</f>
        <v>5</v>
      </c>
      <c r="BD77" s="48"/>
      <c r="BE77" s="49"/>
      <c r="BF77" s="48"/>
      <c r="BG77" s="49"/>
      <c r="BH77" s="48"/>
      <c r="BI77" s="49"/>
      <c r="BJ77" s="48"/>
      <c r="BK77" s="49"/>
      <c r="BL77" s="48"/>
    </row>
    <row r="78" spans="1:64" ht="15">
      <c r="A78" s="64" t="s">
        <v>277</v>
      </c>
      <c r="B78" s="64" t="s">
        <v>300</v>
      </c>
      <c r="C78" s="65"/>
      <c r="D78" s="66"/>
      <c r="E78" s="67"/>
      <c r="F78" s="68"/>
      <c r="G78" s="65"/>
      <c r="H78" s="69"/>
      <c r="I78" s="70"/>
      <c r="J78" s="70"/>
      <c r="K78" s="34" t="s">
        <v>65</v>
      </c>
      <c r="L78" s="77">
        <v>239</v>
      </c>
      <c r="M78" s="77"/>
      <c r="N78" s="72"/>
      <c r="O78" s="79" t="s">
        <v>427</v>
      </c>
      <c r="P78" s="81">
        <v>43748.66981481481</v>
      </c>
      <c r="Q78" s="79" t="s">
        <v>479</v>
      </c>
      <c r="R78" s="83" t="s">
        <v>560</v>
      </c>
      <c r="S78" s="79" t="s">
        <v>593</v>
      </c>
      <c r="T78" s="79" t="s">
        <v>635</v>
      </c>
      <c r="U78" s="79"/>
      <c r="V78" s="83" t="s">
        <v>731</v>
      </c>
      <c r="W78" s="81">
        <v>43748.66981481481</v>
      </c>
      <c r="X78" s="83" t="s">
        <v>840</v>
      </c>
      <c r="Y78" s="79"/>
      <c r="Z78" s="79"/>
      <c r="AA78" s="85" t="s">
        <v>997</v>
      </c>
      <c r="AB78" s="79"/>
      <c r="AC78" s="79" t="b">
        <v>0</v>
      </c>
      <c r="AD78" s="79">
        <v>3</v>
      </c>
      <c r="AE78" s="85" t="s">
        <v>1091</v>
      </c>
      <c r="AF78" s="79" t="b">
        <v>0</v>
      </c>
      <c r="AG78" s="79" t="s">
        <v>1106</v>
      </c>
      <c r="AH78" s="79"/>
      <c r="AI78" s="85" t="s">
        <v>1091</v>
      </c>
      <c r="AJ78" s="79" t="b">
        <v>0</v>
      </c>
      <c r="AK78" s="79">
        <v>2</v>
      </c>
      <c r="AL78" s="85" t="s">
        <v>1091</v>
      </c>
      <c r="AM78" s="79" t="s">
        <v>1115</v>
      </c>
      <c r="AN78" s="79" t="b">
        <v>0</v>
      </c>
      <c r="AO78" s="85" t="s">
        <v>997</v>
      </c>
      <c r="AP78" s="79" t="s">
        <v>176</v>
      </c>
      <c r="AQ78" s="79">
        <v>0</v>
      </c>
      <c r="AR78" s="79">
        <v>0</v>
      </c>
      <c r="AS78" s="79"/>
      <c r="AT78" s="79"/>
      <c r="AU78" s="79"/>
      <c r="AV78" s="79"/>
      <c r="AW78" s="79"/>
      <c r="AX78" s="79"/>
      <c r="AY78" s="79"/>
      <c r="AZ78" s="79"/>
      <c r="BA78">
        <v>1</v>
      </c>
      <c r="BB78" s="78" t="str">
        <f>REPLACE(INDEX(GroupVertices[Group],MATCH(Edges25[[#This Row],[Vertex 1]],GroupVertices[Vertex],0)),1,1,"")</f>
        <v>5</v>
      </c>
      <c r="BC78" s="78" t="str">
        <f>REPLACE(INDEX(GroupVertices[Group],MATCH(Edges25[[#This Row],[Vertex 2]],GroupVertices[Vertex],0)),1,1,"")</f>
        <v>2</v>
      </c>
      <c r="BD78" s="48">
        <v>2</v>
      </c>
      <c r="BE78" s="49">
        <v>6.451612903225806</v>
      </c>
      <c r="BF78" s="48">
        <v>0</v>
      </c>
      <c r="BG78" s="49">
        <v>0</v>
      </c>
      <c r="BH78" s="48">
        <v>0</v>
      </c>
      <c r="BI78" s="49">
        <v>0</v>
      </c>
      <c r="BJ78" s="48">
        <v>29</v>
      </c>
      <c r="BK78" s="49">
        <v>93.54838709677419</v>
      </c>
      <c r="BL78" s="48">
        <v>31</v>
      </c>
    </row>
    <row r="79" spans="1:64" ht="15">
      <c r="A79" s="64" t="s">
        <v>277</v>
      </c>
      <c r="B79" s="64" t="s">
        <v>275</v>
      </c>
      <c r="C79" s="65"/>
      <c r="D79" s="66"/>
      <c r="E79" s="67"/>
      <c r="F79" s="68"/>
      <c r="G79" s="65"/>
      <c r="H79" s="69"/>
      <c r="I79" s="70"/>
      <c r="J79" s="70"/>
      <c r="K79" s="34" t="s">
        <v>66</v>
      </c>
      <c r="L79" s="77">
        <v>240</v>
      </c>
      <c r="M79" s="77"/>
      <c r="N79" s="72"/>
      <c r="O79" s="79" t="s">
        <v>427</v>
      </c>
      <c r="P79" s="81">
        <v>43753.14221064815</v>
      </c>
      <c r="Q79" s="79" t="s">
        <v>475</v>
      </c>
      <c r="R79" s="79"/>
      <c r="S79" s="79"/>
      <c r="T79" s="79"/>
      <c r="U79" s="79"/>
      <c r="V79" s="83" t="s">
        <v>731</v>
      </c>
      <c r="W79" s="81">
        <v>43753.14221064815</v>
      </c>
      <c r="X79" s="83" t="s">
        <v>841</v>
      </c>
      <c r="Y79" s="79"/>
      <c r="Z79" s="79"/>
      <c r="AA79" s="85" t="s">
        <v>998</v>
      </c>
      <c r="AB79" s="79"/>
      <c r="AC79" s="79" t="b">
        <v>0</v>
      </c>
      <c r="AD79" s="79">
        <v>0</v>
      </c>
      <c r="AE79" s="85" t="s">
        <v>1091</v>
      </c>
      <c r="AF79" s="79" t="b">
        <v>0</v>
      </c>
      <c r="AG79" s="79" t="s">
        <v>1106</v>
      </c>
      <c r="AH79" s="79"/>
      <c r="AI79" s="85" t="s">
        <v>1091</v>
      </c>
      <c r="AJ79" s="79" t="b">
        <v>0</v>
      </c>
      <c r="AK79" s="79">
        <v>8</v>
      </c>
      <c r="AL79" s="85" t="s">
        <v>999</v>
      </c>
      <c r="AM79" s="79" t="s">
        <v>1115</v>
      </c>
      <c r="AN79" s="79" t="b">
        <v>0</v>
      </c>
      <c r="AO79" s="85" t="s">
        <v>999</v>
      </c>
      <c r="AP79" s="79" t="s">
        <v>176</v>
      </c>
      <c r="AQ79" s="79">
        <v>0</v>
      </c>
      <c r="AR79" s="79">
        <v>0</v>
      </c>
      <c r="AS79" s="79"/>
      <c r="AT79" s="79"/>
      <c r="AU79" s="79"/>
      <c r="AV79" s="79"/>
      <c r="AW79" s="79"/>
      <c r="AX79" s="79"/>
      <c r="AY79" s="79"/>
      <c r="AZ79" s="79"/>
      <c r="BA79">
        <v>1</v>
      </c>
      <c r="BB79" s="78" t="str">
        <f>REPLACE(INDEX(GroupVertices[Group],MATCH(Edges25[[#This Row],[Vertex 1]],GroupVertices[Vertex],0)),1,1,"")</f>
        <v>5</v>
      </c>
      <c r="BC79" s="78" t="str">
        <f>REPLACE(INDEX(GroupVertices[Group],MATCH(Edges25[[#This Row],[Vertex 2]],GroupVertices[Vertex],0)),1,1,"")</f>
        <v>5</v>
      </c>
      <c r="BD79" s="48">
        <v>1</v>
      </c>
      <c r="BE79" s="49">
        <v>3.8461538461538463</v>
      </c>
      <c r="BF79" s="48">
        <v>1</v>
      </c>
      <c r="BG79" s="49">
        <v>3.8461538461538463</v>
      </c>
      <c r="BH79" s="48">
        <v>0</v>
      </c>
      <c r="BI79" s="49">
        <v>0</v>
      </c>
      <c r="BJ79" s="48">
        <v>24</v>
      </c>
      <c r="BK79" s="49">
        <v>92.3076923076923</v>
      </c>
      <c r="BL79" s="48">
        <v>26</v>
      </c>
    </row>
    <row r="80" spans="1:64" ht="15">
      <c r="A80" s="64" t="s">
        <v>275</v>
      </c>
      <c r="B80" s="64" t="s">
        <v>277</v>
      </c>
      <c r="C80" s="65"/>
      <c r="D80" s="66"/>
      <c r="E80" s="67"/>
      <c r="F80" s="68"/>
      <c r="G80" s="65"/>
      <c r="H80" s="69"/>
      <c r="I80" s="70"/>
      <c r="J80" s="70"/>
      <c r="K80" s="34" t="s">
        <v>66</v>
      </c>
      <c r="L80" s="77">
        <v>241</v>
      </c>
      <c r="M80" s="77"/>
      <c r="N80" s="72"/>
      <c r="O80" s="79" t="s">
        <v>427</v>
      </c>
      <c r="P80" s="81">
        <v>43752.875555555554</v>
      </c>
      <c r="Q80" s="79" t="s">
        <v>480</v>
      </c>
      <c r="R80" s="83" t="s">
        <v>560</v>
      </c>
      <c r="S80" s="79" t="s">
        <v>593</v>
      </c>
      <c r="T80" s="79" t="s">
        <v>636</v>
      </c>
      <c r="U80" s="79"/>
      <c r="V80" s="83" t="s">
        <v>729</v>
      </c>
      <c r="W80" s="81">
        <v>43752.875555555554</v>
      </c>
      <c r="X80" s="83" t="s">
        <v>842</v>
      </c>
      <c r="Y80" s="79"/>
      <c r="Z80" s="79"/>
      <c r="AA80" s="85" t="s">
        <v>999</v>
      </c>
      <c r="AB80" s="79"/>
      <c r="AC80" s="79" t="b">
        <v>0</v>
      </c>
      <c r="AD80" s="79">
        <v>1</v>
      </c>
      <c r="AE80" s="85" t="s">
        <v>1091</v>
      </c>
      <c r="AF80" s="79" t="b">
        <v>0</v>
      </c>
      <c r="AG80" s="79" t="s">
        <v>1106</v>
      </c>
      <c r="AH80" s="79"/>
      <c r="AI80" s="85" t="s">
        <v>1091</v>
      </c>
      <c r="AJ80" s="79" t="b">
        <v>0</v>
      </c>
      <c r="AK80" s="79">
        <v>0</v>
      </c>
      <c r="AL80" s="85" t="s">
        <v>1091</v>
      </c>
      <c r="AM80" s="79" t="s">
        <v>1113</v>
      </c>
      <c r="AN80" s="79" t="b">
        <v>0</v>
      </c>
      <c r="AO80" s="85" t="s">
        <v>999</v>
      </c>
      <c r="AP80" s="79" t="s">
        <v>176</v>
      </c>
      <c r="AQ80" s="79">
        <v>0</v>
      </c>
      <c r="AR80" s="79">
        <v>0</v>
      </c>
      <c r="AS80" s="79"/>
      <c r="AT80" s="79"/>
      <c r="AU80" s="79"/>
      <c r="AV80" s="79"/>
      <c r="AW80" s="79"/>
      <c r="AX80" s="79"/>
      <c r="AY80" s="79"/>
      <c r="AZ80" s="79"/>
      <c r="BA80">
        <v>2</v>
      </c>
      <c r="BB80" s="78" t="str">
        <f>REPLACE(INDEX(GroupVertices[Group],MATCH(Edges25[[#This Row],[Vertex 1]],GroupVertices[Vertex],0)),1,1,"")</f>
        <v>5</v>
      </c>
      <c r="BC80" s="78" t="str">
        <f>REPLACE(INDEX(GroupVertices[Group],MATCH(Edges25[[#This Row],[Vertex 2]],GroupVertices[Vertex],0)),1,1,"")</f>
        <v>5</v>
      </c>
      <c r="BD80" s="48">
        <v>1</v>
      </c>
      <c r="BE80" s="49">
        <v>4</v>
      </c>
      <c r="BF80" s="48">
        <v>1</v>
      </c>
      <c r="BG80" s="49">
        <v>4</v>
      </c>
      <c r="BH80" s="48">
        <v>0</v>
      </c>
      <c r="BI80" s="49">
        <v>0</v>
      </c>
      <c r="BJ80" s="48">
        <v>23</v>
      </c>
      <c r="BK80" s="49">
        <v>92</v>
      </c>
      <c r="BL80" s="48">
        <v>25</v>
      </c>
    </row>
    <row r="81" spans="1:64" ht="15">
      <c r="A81" s="64" t="s">
        <v>275</v>
      </c>
      <c r="B81" s="64" t="s">
        <v>277</v>
      </c>
      <c r="C81" s="65"/>
      <c r="D81" s="66"/>
      <c r="E81" s="67"/>
      <c r="F81" s="68"/>
      <c r="G81" s="65"/>
      <c r="H81" s="69"/>
      <c r="I81" s="70"/>
      <c r="J81" s="70"/>
      <c r="K81" s="34" t="s">
        <v>66</v>
      </c>
      <c r="L81" s="77">
        <v>242</v>
      </c>
      <c r="M81" s="77"/>
      <c r="N81" s="72"/>
      <c r="O81" s="79" t="s">
        <v>427</v>
      </c>
      <c r="P81" s="81">
        <v>43753.572534722225</v>
      </c>
      <c r="Q81" s="79" t="s">
        <v>475</v>
      </c>
      <c r="R81" s="79"/>
      <c r="S81" s="79"/>
      <c r="T81" s="79"/>
      <c r="U81" s="79"/>
      <c r="V81" s="83" t="s">
        <v>729</v>
      </c>
      <c r="W81" s="81">
        <v>43753.572534722225</v>
      </c>
      <c r="X81" s="83" t="s">
        <v>843</v>
      </c>
      <c r="Y81" s="79"/>
      <c r="Z81" s="79"/>
      <c r="AA81" s="85" t="s">
        <v>1000</v>
      </c>
      <c r="AB81" s="79"/>
      <c r="AC81" s="79" t="b">
        <v>0</v>
      </c>
      <c r="AD81" s="79">
        <v>0</v>
      </c>
      <c r="AE81" s="85" t="s">
        <v>1091</v>
      </c>
      <c r="AF81" s="79" t="b">
        <v>0</v>
      </c>
      <c r="AG81" s="79" t="s">
        <v>1106</v>
      </c>
      <c r="AH81" s="79"/>
      <c r="AI81" s="85" t="s">
        <v>1091</v>
      </c>
      <c r="AJ81" s="79" t="b">
        <v>0</v>
      </c>
      <c r="AK81" s="79">
        <v>8</v>
      </c>
      <c r="AL81" s="85" t="s">
        <v>999</v>
      </c>
      <c r="AM81" s="79" t="s">
        <v>1112</v>
      </c>
      <c r="AN81" s="79" t="b">
        <v>0</v>
      </c>
      <c r="AO81" s="85" t="s">
        <v>999</v>
      </c>
      <c r="AP81" s="79" t="s">
        <v>176</v>
      </c>
      <c r="AQ81" s="79">
        <v>0</v>
      </c>
      <c r="AR81" s="79">
        <v>0</v>
      </c>
      <c r="AS81" s="79"/>
      <c r="AT81" s="79"/>
      <c r="AU81" s="79"/>
      <c r="AV81" s="79"/>
      <c r="AW81" s="79"/>
      <c r="AX81" s="79"/>
      <c r="AY81" s="79"/>
      <c r="AZ81" s="79"/>
      <c r="BA81">
        <v>2</v>
      </c>
      <c r="BB81" s="78" t="str">
        <f>REPLACE(INDEX(GroupVertices[Group],MATCH(Edges25[[#This Row],[Vertex 1]],GroupVertices[Vertex],0)),1,1,"")</f>
        <v>5</v>
      </c>
      <c r="BC81" s="78" t="str">
        <f>REPLACE(INDEX(GroupVertices[Group],MATCH(Edges25[[#This Row],[Vertex 2]],GroupVertices[Vertex],0)),1,1,"")</f>
        <v>5</v>
      </c>
      <c r="BD81" s="48">
        <v>1</v>
      </c>
      <c r="BE81" s="49">
        <v>3.8461538461538463</v>
      </c>
      <c r="BF81" s="48">
        <v>1</v>
      </c>
      <c r="BG81" s="49">
        <v>3.8461538461538463</v>
      </c>
      <c r="BH81" s="48">
        <v>0</v>
      </c>
      <c r="BI81" s="49">
        <v>0</v>
      </c>
      <c r="BJ81" s="48">
        <v>24</v>
      </c>
      <c r="BK81" s="49">
        <v>92.3076923076923</v>
      </c>
      <c r="BL81" s="48">
        <v>26</v>
      </c>
    </row>
    <row r="82" spans="1:64" ht="15">
      <c r="A82" s="64" t="s">
        <v>278</v>
      </c>
      <c r="B82" s="64" t="s">
        <v>277</v>
      </c>
      <c r="C82" s="65"/>
      <c r="D82" s="66"/>
      <c r="E82" s="67"/>
      <c r="F82" s="68"/>
      <c r="G82" s="65"/>
      <c r="H82" s="69"/>
      <c r="I82" s="70"/>
      <c r="J82" s="70"/>
      <c r="K82" s="34" t="s">
        <v>65</v>
      </c>
      <c r="L82" s="77">
        <v>243</v>
      </c>
      <c r="M82" s="77"/>
      <c r="N82" s="72"/>
      <c r="O82" s="79" t="s">
        <v>427</v>
      </c>
      <c r="P82" s="81">
        <v>43754.67716435185</v>
      </c>
      <c r="Q82" s="79" t="s">
        <v>475</v>
      </c>
      <c r="R82" s="79"/>
      <c r="S82" s="79"/>
      <c r="T82" s="79"/>
      <c r="U82" s="79"/>
      <c r="V82" s="83" t="s">
        <v>732</v>
      </c>
      <c r="W82" s="81">
        <v>43754.67716435185</v>
      </c>
      <c r="X82" s="83" t="s">
        <v>844</v>
      </c>
      <c r="Y82" s="79"/>
      <c r="Z82" s="79"/>
      <c r="AA82" s="85" t="s">
        <v>1001</v>
      </c>
      <c r="AB82" s="79"/>
      <c r="AC82" s="79" t="b">
        <v>0</v>
      </c>
      <c r="AD82" s="79">
        <v>0</v>
      </c>
      <c r="AE82" s="85" t="s">
        <v>1091</v>
      </c>
      <c r="AF82" s="79" t="b">
        <v>0</v>
      </c>
      <c r="AG82" s="79" t="s">
        <v>1106</v>
      </c>
      <c r="AH82" s="79"/>
      <c r="AI82" s="85" t="s">
        <v>1091</v>
      </c>
      <c r="AJ82" s="79" t="b">
        <v>0</v>
      </c>
      <c r="AK82" s="79">
        <v>9</v>
      </c>
      <c r="AL82" s="85" t="s">
        <v>999</v>
      </c>
      <c r="AM82" s="79" t="s">
        <v>1113</v>
      </c>
      <c r="AN82" s="79" t="b">
        <v>0</v>
      </c>
      <c r="AO82" s="85" t="s">
        <v>999</v>
      </c>
      <c r="AP82" s="79" t="s">
        <v>176</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c r="BE82" s="49"/>
      <c r="BF82" s="48"/>
      <c r="BG82" s="49"/>
      <c r="BH82" s="48"/>
      <c r="BI82" s="49"/>
      <c r="BJ82" s="48"/>
      <c r="BK82" s="49"/>
      <c r="BL82" s="48"/>
    </row>
    <row r="83" spans="1:64" ht="15">
      <c r="A83" s="64" t="s">
        <v>279</v>
      </c>
      <c r="B83" s="64" t="s">
        <v>307</v>
      </c>
      <c r="C83" s="65"/>
      <c r="D83" s="66"/>
      <c r="E83" s="67"/>
      <c r="F83" s="68"/>
      <c r="G83" s="65"/>
      <c r="H83" s="69"/>
      <c r="I83" s="70"/>
      <c r="J83" s="70"/>
      <c r="K83" s="34" t="s">
        <v>65</v>
      </c>
      <c r="L83" s="77">
        <v>246</v>
      </c>
      <c r="M83" s="77"/>
      <c r="N83" s="72"/>
      <c r="O83" s="79" t="s">
        <v>427</v>
      </c>
      <c r="P83" s="81">
        <v>43754.84936342593</v>
      </c>
      <c r="Q83" s="79" t="s">
        <v>481</v>
      </c>
      <c r="R83" s="79"/>
      <c r="S83" s="79"/>
      <c r="T83" s="79"/>
      <c r="U83" s="79"/>
      <c r="V83" s="83" t="s">
        <v>733</v>
      </c>
      <c r="W83" s="81">
        <v>43754.84936342593</v>
      </c>
      <c r="X83" s="83" t="s">
        <v>845</v>
      </c>
      <c r="Y83" s="79"/>
      <c r="Z83" s="79"/>
      <c r="AA83" s="85" t="s">
        <v>1002</v>
      </c>
      <c r="AB83" s="79"/>
      <c r="AC83" s="79" t="b">
        <v>0</v>
      </c>
      <c r="AD83" s="79">
        <v>0</v>
      </c>
      <c r="AE83" s="85" t="s">
        <v>1091</v>
      </c>
      <c r="AF83" s="79" t="b">
        <v>0</v>
      </c>
      <c r="AG83" s="79" t="s">
        <v>1106</v>
      </c>
      <c r="AH83" s="79"/>
      <c r="AI83" s="85" t="s">
        <v>1091</v>
      </c>
      <c r="AJ83" s="79" t="b">
        <v>0</v>
      </c>
      <c r="AK83" s="79">
        <v>2</v>
      </c>
      <c r="AL83" s="85" t="s">
        <v>1047</v>
      </c>
      <c r="AM83" s="79" t="s">
        <v>1112</v>
      </c>
      <c r="AN83" s="79" t="b">
        <v>0</v>
      </c>
      <c r="AO83" s="85" t="s">
        <v>1047</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24</v>
      </c>
      <c r="BK83" s="49">
        <v>100</v>
      </c>
      <c r="BL83" s="48">
        <v>24</v>
      </c>
    </row>
    <row r="84" spans="1:64" ht="15">
      <c r="A84" s="64" t="s">
        <v>280</v>
      </c>
      <c r="B84" s="64" t="s">
        <v>300</v>
      </c>
      <c r="C84" s="65"/>
      <c r="D84" s="66"/>
      <c r="E84" s="67"/>
      <c r="F84" s="68"/>
      <c r="G84" s="65"/>
      <c r="H84" s="69"/>
      <c r="I84" s="70"/>
      <c r="J84" s="70"/>
      <c r="K84" s="34" t="s">
        <v>65</v>
      </c>
      <c r="L84" s="77">
        <v>249</v>
      </c>
      <c r="M84" s="77"/>
      <c r="N84" s="72"/>
      <c r="O84" s="79" t="s">
        <v>427</v>
      </c>
      <c r="P84" s="81">
        <v>43754.85563657407</v>
      </c>
      <c r="Q84" s="79" t="s">
        <v>482</v>
      </c>
      <c r="R84" s="79"/>
      <c r="S84" s="79"/>
      <c r="T84" s="79" t="s">
        <v>618</v>
      </c>
      <c r="U84" s="79"/>
      <c r="V84" s="83" t="s">
        <v>734</v>
      </c>
      <c r="W84" s="81">
        <v>43754.85563657407</v>
      </c>
      <c r="X84" s="83" t="s">
        <v>846</v>
      </c>
      <c r="Y84" s="79"/>
      <c r="Z84" s="79"/>
      <c r="AA84" s="85" t="s">
        <v>1003</v>
      </c>
      <c r="AB84" s="79"/>
      <c r="AC84" s="79" t="b">
        <v>0</v>
      </c>
      <c r="AD84" s="79">
        <v>0</v>
      </c>
      <c r="AE84" s="85" t="s">
        <v>1091</v>
      </c>
      <c r="AF84" s="79" t="b">
        <v>0</v>
      </c>
      <c r="AG84" s="79" t="s">
        <v>1106</v>
      </c>
      <c r="AH84" s="79"/>
      <c r="AI84" s="85" t="s">
        <v>1091</v>
      </c>
      <c r="AJ84" s="79" t="b">
        <v>0</v>
      </c>
      <c r="AK84" s="79">
        <v>3</v>
      </c>
      <c r="AL84" s="85" t="s">
        <v>1016</v>
      </c>
      <c r="AM84" s="79" t="s">
        <v>1113</v>
      </c>
      <c r="AN84" s="79" t="b">
        <v>0</v>
      </c>
      <c r="AO84" s="85" t="s">
        <v>1016</v>
      </c>
      <c r="AP84" s="79" t="s">
        <v>176</v>
      </c>
      <c r="AQ84" s="79">
        <v>0</v>
      </c>
      <c r="AR84" s="79">
        <v>0</v>
      </c>
      <c r="AS84" s="79"/>
      <c r="AT84" s="79"/>
      <c r="AU84" s="79"/>
      <c r="AV84" s="79"/>
      <c r="AW84" s="79"/>
      <c r="AX84" s="79"/>
      <c r="AY84" s="79"/>
      <c r="AZ84" s="79"/>
      <c r="BA84">
        <v>1</v>
      </c>
      <c r="BB84" s="78" t="str">
        <f>REPLACE(INDEX(GroupVertices[Group],MATCH(Edges25[[#This Row],[Vertex 1]],GroupVertices[Vertex],0)),1,1,"")</f>
        <v>6</v>
      </c>
      <c r="BC84" s="78" t="str">
        <f>REPLACE(INDEX(GroupVertices[Group],MATCH(Edges25[[#This Row],[Vertex 2]],GroupVertices[Vertex],0)),1,1,"")</f>
        <v>2</v>
      </c>
      <c r="BD84" s="48"/>
      <c r="BE84" s="49"/>
      <c r="BF84" s="48"/>
      <c r="BG84" s="49"/>
      <c r="BH84" s="48"/>
      <c r="BI84" s="49"/>
      <c r="BJ84" s="48"/>
      <c r="BK84" s="49"/>
      <c r="BL84" s="48"/>
    </row>
    <row r="85" spans="1:64" ht="15">
      <c r="A85" s="64" t="s">
        <v>281</v>
      </c>
      <c r="B85" s="64" t="s">
        <v>410</v>
      </c>
      <c r="C85" s="65"/>
      <c r="D85" s="66"/>
      <c r="E85" s="67"/>
      <c r="F85" s="68"/>
      <c r="G85" s="65"/>
      <c r="H85" s="69"/>
      <c r="I85" s="70"/>
      <c r="J85" s="70"/>
      <c r="K85" s="34" t="s">
        <v>65</v>
      </c>
      <c r="L85" s="77">
        <v>252</v>
      </c>
      <c r="M85" s="77"/>
      <c r="N85" s="72"/>
      <c r="O85" s="79" t="s">
        <v>427</v>
      </c>
      <c r="P85" s="81">
        <v>43754.86388888889</v>
      </c>
      <c r="Q85" s="79" t="s">
        <v>483</v>
      </c>
      <c r="R85" s="79"/>
      <c r="S85" s="79"/>
      <c r="T85" s="79" t="s">
        <v>637</v>
      </c>
      <c r="U85" s="83" t="s">
        <v>657</v>
      </c>
      <c r="V85" s="83" t="s">
        <v>657</v>
      </c>
      <c r="W85" s="81">
        <v>43754.86388888889</v>
      </c>
      <c r="X85" s="83" t="s">
        <v>847</v>
      </c>
      <c r="Y85" s="79"/>
      <c r="Z85" s="79"/>
      <c r="AA85" s="85" t="s">
        <v>1004</v>
      </c>
      <c r="AB85" s="79"/>
      <c r="AC85" s="79" t="b">
        <v>0</v>
      </c>
      <c r="AD85" s="79">
        <v>3</v>
      </c>
      <c r="AE85" s="85" t="s">
        <v>1091</v>
      </c>
      <c r="AF85" s="79" t="b">
        <v>0</v>
      </c>
      <c r="AG85" s="79" t="s">
        <v>1106</v>
      </c>
      <c r="AH85" s="79"/>
      <c r="AI85" s="85" t="s">
        <v>1091</v>
      </c>
      <c r="AJ85" s="79" t="b">
        <v>0</v>
      </c>
      <c r="AK85" s="79">
        <v>1</v>
      </c>
      <c r="AL85" s="85" t="s">
        <v>1091</v>
      </c>
      <c r="AM85" s="79" t="s">
        <v>1113</v>
      </c>
      <c r="AN85" s="79" t="b">
        <v>0</v>
      </c>
      <c r="AO85" s="85" t="s">
        <v>1004</v>
      </c>
      <c r="AP85" s="79" t="s">
        <v>176</v>
      </c>
      <c r="AQ85" s="79">
        <v>0</v>
      </c>
      <c r="AR85" s="79">
        <v>0</v>
      </c>
      <c r="AS85" s="79"/>
      <c r="AT85" s="79"/>
      <c r="AU85" s="79"/>
      <c r="AV85" s="79"/>
      <c r="AW85" s="79"/>
      <c r="AX85" s="79"/>
      <c r="AY85" s="79"/>
      <c r="AZ85" s="79"/>
      <c r="BA85">
        <v>1</v>
      </c>
      <c r="BB85" s="78" t="str">
        <f>REPLACE(INDEX(GroupVertices[Group],MATCH(Edges25[[#This Row],[Vertex 1]],GroupVertices[Vertex],0)),1,1,"")</f>
        <v>10</v>
      </c>
      <c r="BC85" s="78" t="str">
        <f>REPLACE(INDEX(GroupVertices[Group],MATCH(Edges25[[#This Row],[Vertex 2]],GroupVertices[Vertex],0)),1,1,"")</f>
        <v>10</v>
      </c>
      <c r="BD85" s="48">
        <v>3</v>
      </c>
      <c r="BE85" s="49">
        <v>7.894736842105263</v>
      </c>
      <c r="BF85" s="48">
        <v>1</v>
      </c>
      <c r="BG85" s="49">
        <v>2.6315789473684212</v>
      </c>
      <c r="BH85" s="48">
        <v>0</v>
      </c>
      <c r="BI85" s="49">
        <v>0</v>
      </c>
      <c r="BJ85" s="48">
        <v>34</v>
      </c>
      <c r="BK85" s="49">
        <v>89.47368421052632</v>
      </c>
      <c r="BL85" s="48">
        <v>38</v>
      </c>
    </row>
    <row r="86" spans="1:64" ht="15">
      <c r="A86" s="64" t="s">
        <v>282</v>
      </c>
      <c r="B86" s="64" t="s">
        <v>281</v>
      </c>
      <c r="C86" s="65"/>
      <c r="D86" s="66"/>
      <c r="E86" s="67"/>
      <c r="F86" s="68"/>
      <c r="G86" s="65"/>
      <c r="H86" s="69"/>
      <c r="I86" s="70"/>
      <c r="J86" s="70"/>
      <c r="K86" s="34" t="s">
        <v>65</v>
      </c>
      <c r="L86" s="77">
        <v>253</v>
      </c>
      <c r="M86" s="77"/>
      <c r="N86" s="72"/>
      <c r="O86" s="79" t="s">
        <v>427</v>
      </c>
      <c r="P86" s="81">
        <v>43754.86528935185</v>
      </c>
      <c r="Q86" s="79" t="s">
        <v>484</v>
      </c>
      <c r="R86" s="79"/>
      <c r="S86" s="79"/>
      <c r="T86" s="79" t="s">
        <v>638</v>
      </c>
      <c r="U86" s="79"/>
      <c r="V86" s="83" t="s">
        <v>735</v>
      </c>
      <c r="W86" s="81">
        <v>43754.86528935185</v>
      </c>
      <c r="X86" s="83" t="s">
        <v>848</v>
      </c>
      <c r="Y86" s="79"/>
      <c r="Z86" s="79"/>
      <c r="AA86" s="85" t="s">
        <v>1005</v>
      </c>
      <c r="AB86" s="79"/>
      <c r="AC86" s="79" t="b">
        <v>0</v>
      </c>
      <c r="AD86" s="79">
        <v>0</v>
      </c>
      <c r="AE86" s="85" t="s">
        <v>1091</v>
      </c>
      <c r="AF86" s="79" t="b">
        <v>0</v>
      </c>
      <c r="AG86" s="79" t="s">
        <v>1106</v>
      </c>
      <c r="AH86" s="79"/>
      <c r="AI86" s="85" t="s">
        <v>1091</v>
      </c>
      <c r="AJ86" s="79" t="b">
        <v>0</v>
      </c>
      <c r="AK86" s="79">
        <v>1</v>
      </c>
      <c r="AL86" s="85" t="s">
        <v>1004</v>
      </c>
      <c r="AM86" s="79" t="s">
        <v>1119</v>
      </c>
      <c r="AN86" s="79" t="b">
        <v>0</v>
      </c>
      <c r="AO86" s="85" t="s">
        <v>1004</v>
      </c>
      <c r="AP86" s="79" t="s">
        <v>176</v>
      </c>
      <c r="AQ86" s="79">
        <v>0</v>
      </c>
      <c r="AR86" s="79">
        <v>0</v>
      </c>
      <c r="AS86" s="79"/>
      <c r="AT86" s="79"/>
      <c r="AU86" s="79"/>
      <c r="AV86" s="79"/>
      <c r="AW86" s="79"/>
      <c r="AX86" s="79"/>
      <c r="AY86" s="79"/>
      <c r="AZ86" s="79"/>
      <c r="BA86">
        <v>1</v>
      </c>
      <c r="BB86" s="78" t="str">
        <f>REPLACE(INDEX(GroupVertices[Group],MATCH(Edges25[[#This Row],[Vertex 1]],GroupVertices[Vertex],0)),1,1,"")</f>
        <v>10</v>
      </c>
      <c r="BC86" s="78" t="str">
        <f>REPLACE(INDEX(GroupVertices[Group],MATCH(Edges25[[#This Row],[Vertex 2]],GroupVertices[Vertex],0)),1,1,"")</f>
        <v>10</v>
      </c>
      <c r="BD86" s="48">
        <v>3</v>
      </c>
      <c r="BE86" s="49">
        <v>10.714285714285714</v>
      </c>
      <c r="BF86" s="48">
        <v>1</v>
      </c>
      <c r="BG86" s="49">
        <v>3.5714285714285716</v>
      </c>
      <c r="BH86" s="48">
        <v>0</v>
      </c>
      <c r="BI86" s="49">
        <v>0</v>
      </c>
      <c r="BJ86" s="48">
        <v>24</v>
      </c>
      <c r="BK86" s="49">
        <v>85.71428571428571</v>
      </c>
      <c r="BL86" s="48">
        <v>28</v>
      </c>
    </row>
    <row r="87" spans="1:64" ht="15">
      <c r="A87" s="64" t="s">
        <v>283</v>
      </c>
      <c r="B87" s="64" t="s">
        <v>300</v>
      </c>
      <c r="C87" s="65"/>
      <c r="D87" s="66"/>
      <c r="E87" s="67"/>
      <c r="F87" s="68"/>
      <c r="G87" s="65"/>
      <c r="H87" s="69"/>
      <c r="I87" s="70"/>
      <c r="J87" s="70"/>
      <c r="K87" s="34" t="s">
        <v>65</v>
      </c>
      <c r="L87" s="77">
        <v>254</v>
      </c>
      <c r="M87" s="77"/>
      <c r="N87" s="72"/>
      <c r="O87" s="79" t="s">
        <v>427</v>
      </c>
      <c r="P87" s="81">
        <v>43754.878842592596</v>
      </c>
      <c r="Q87" s="79" t="s">
        <v>485</v>
      </c>
      <c r="R87" s="79"/>
      <c r="S87" s="79"/>
      <c r="T87" s="79"/>
      <c r="U87" s="79"/>
      <c r="V87" s="83" t="s">
        <v>736</v>
      </c>
      <c r="W87" s="81">
        <v>43754.878842592596</v>
      </c>
      <c r="X87" s="83" t="s">
        <v>849</v>
      </c>
      <c r="Y87" s="79"/>
      <c r="Z87" s="79"/>
      <c r="AA87" s="85" t="s">
        <v>1006</v>
      </c>
      <c r="AB87" s="79"/>
      <c r="AC87" s="79" t="b">
        <v>0</v>
      </c>
      <c r="AD87" s="79">
        <v>0</v>
      </c>
      <c r="AE87" s="85" t="s">
        <v>1091</v>
      </c>
      <c r="AF87" s="79" t="b">
        <v>0</v>
      </c>
      <c r="AG87" s="79" t="s">
        <v>1106</v>
      </c>
      <c r="AH87" s="79"/>
      <c r="AI87" s="85" t="s">
        <v>1091</v>
      </c>
      <c r="AJ87" s="79" t="b">
        <v>0</v>
      </c>
      <c r="AK87" s="79">
        <v>1</v>
      </c>
      <c r="AL87" s="85" t="s">
        <v>1066</v>
      </c>
      <c r="AM87" s="79" t="s">
        <v>1111</v>
      </c>
      <c r="AN87" s="79" t="b">
        <v>0</v>
      </c>
      <c r="AO87" s="85" t="s">
        <v>1066</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1</v>
      </c>
      <c r="BE87" s="49">
        <v>4.545454545454546</v>
      </c>
      <c r="BF87" s="48">
        <v>0</v>
      </c>
      <c r="BG87" s="49">
        <v>0</v>
      </c>
      <c r="BH87" s="48">
        <v>0</v>
      </c>
      <c r="BI87" s="49">
        <v>0</v>
      </c>
      <c r="BJ87" s="48">
        <v>21</v>
      </c>
      <c r="BK87" s="49">
        <v>95.45454545454545</v>
      </c>
      <c r="BL87" s="48">
        <v>22</v>
      </c>
    </row>
    <row r="88" spans="1:64" ht="15">
      <c r="A88" s="64" t="s">
        <v>284</v>
      </c>
      <c r="B88" s="64" t="s">
        <v>281</v>
      </c>
      <c r="C88" s="65"/>
      <c r="D88" s="66"/>
      <c r="E88" s="67"/>
      <c r="F88" s="68"/>
      <c r="G88" s="65"/>
      <c r="H88" s="69"/>
      <c r="I88" s="70"/>
      <c r="J88" s="70"/>
      <c r="K88" s="34" t="s">
        <v>65</v>
      </c>
      <c r="L88" s="77">
        <v>255</v>
      </c>
      <c r="M88" s="77"/>
      <c r="N88" s="72"/>
      <c r="O88" s="79" t="s">
        <v>427</v>
      </c>
      <c r="P88" s="81">
        <v>43754.96135416667</v>
      </c>
      <c r="Q88" s="79" t="s">
        <v>484</v>
      </c>
      <c r="R88" s="79"/>
      <c r="S88" s="79"/>
      <c r="T88" s="79" t="s">
        <v>638</v>
      </c>
      <c r="U88" s="79"/>
      <c r="V88" s="83" t="s">
        <v>737</v>
      </c>
      <c r="W88" s="81">
        <v>43754.96135416667</v>
      </c>
      <c r="X88" s="83" t="s">
        <v>850</v>
      </c>
      <c r="Y88" s="79"/>
      <c r="Z88" s="79"/>
      <c r="AA88" s="85" t="s">
        <v>1007</v>
      </c>
      <c r="AB88" s="79"/>
      <c r="AC88" s="79" t="b">
        <v>0</v>
      </c>
      <c r="AD88" s="79">
        <v>0</v>
      </c>
      <c r="AE88" s="85" t="s">
        <v>1091</v>
      </c>
      <c r="AF88" s="79" t="b">
        <v>0</v>
      </c>
      <c r="AG88" s="79" t="s">
        <v>1106</v>
      </c>
      <c r="AH88" s="79"/>
      <c r="AI88" s="85" t="s">
        <v>1091</v>
      </c>
      <c r="AJ88" s="79" t="b">
        <v>0</v>
      </c>
      <c r="AK88" s="79">
        <v>2</v>
      </c>
      <c r="AL88" s="85" t="s">
        <v>1004</v>
      </c>
      <c r="AM88" s="79" t="s">
        <v>1111</v>
      </c>
      <c r="AN88" s="79" t="b">
        <v>0</v>
      </c>
      <c r="AO88" s="85" t="s">
        <v>1004</v>
      </c>
      <c r="AP88" s="79" t="s">
        <v>176</v>
      </c>
      <c r="AQ88" s="79">
        <v>0</v>
      </c>
      <c r="AR88" s="79">
        <v>0</v>
      </c>
      <c r="AS88" s="79"/>
      <c r="AT88" s="79"/>
      <c r="AU88" s="79"/>
      <c r="AV88" s="79"/>
      <c r="AW88" s="79"/>
      <c r="AX88" s="79"/>
      <c r="AY88" s="79"/>
      <c r="AZ88" s="79"/>
      <c r="BA88">
        <v>1</v>
      </c>
      <c r="BB88" s="78" t="str">
        <f>REPLACE(INDEX(GroupVertices[Group],MATCH(Edges25[[#This Row],[Vertex 1]],GroupVertices[Vertex],0)),1,1,"")</f>
        <v>10</v>
      </c>
      <c r="BC88" s="78" t="str">
        <f>REPLACE(INDEX(GroupVertices[Group],MATCH(Edges25[[#This Row],[Vertex 2]],GroupVertices[Vertex],0)),1,1,"")</f>
        <v>10</v>
      </c>
      <c r="BD88" s="48">
        <v>3</v>
      </c>
      <c r="BE88" s="49">
        <v>10.714285714285714</v>
      </c>
      <c r="BF88" s="48">
        <v>1</v>
      </c>
      <c r="BG88" s="49">
        <v>3.5714285714285716</v>
      </c>
      <c r="BH88" s="48">
        <v>0</v>
      </c>
      <c r="BI88" s="49">
        <v>0</v>
      </c>
      <c r="BJ88" s="48">
        <v>24</v>
      </c>
      <c r="BK88" s="49">
        <v>85.71428571428571</v>
      </c>
      <c r="BL88" s="48">
        <v>28</v>
      </c>
    </row>
    <row r="89" spans="1:64" ht="15">
      <c r="A89" s="64" t="s">
        <v>285</v>
      </c>
      <c r="B89" s="64" t="s">
        <v>411</v>
      </c>
      <c r="C89" s="65"/>
      <c r="D89" s="66"/>
      <c r="E89" s="67"/>
      <c r="F89" s="68"/>
      <c r="G89" s="65"/>
      <c r="H89" s="69"/>
      <c r="I89" s="70"/>
      <c r="J89" s="70"/>
      <c r="K89" s="34" t="s">
        <v>65</v>
      </c>
      <c r="L89" s="77">
        <v>256</v>
      </c>
      <c r="M89" s="77"/>
      <c r="N89" s="72"/>
      <c r="O89" s="79" t="s">
        <v>427</v>
      </c>
      <c r="P89" s="81">
        <v>43755.534363425926</v>
      </c>
      <c r="Q89" s="79" t="s">
        <v>486</v>
      </c>
      <c r="R89" s="79"/>
      <c r="S89" s="79"/>
      <c r="T89" s="79" t="s">
        <v>300</v>
      </c>
      <c r="U89" s="83" t="s">
        <v>658</v>
      </c>
      <c r="V89" s="83" t="s">
        <v>658</v>
      </c>
      <c r="W89" s="81">
        <v>43755.534363425926</v>
      </c>
      <c r="X89" s="83" t="s">
        <v>851</v>
      </c>
      <c r="Y89" s="79"/>
      <c r="Z89" s="79"/>
      <c r="AA89" s="85" t="s">
        <v>1008</v>
      </c>
      <c r="AB89" s="85" t="s">
        <v>1086</v>
      </c>
      <c r="AC89" s="79" t="b">
        <v>0</v>
      </c>
      <c r="AD89" s="79">
        <v>1</v>
      </c>
      <c r="AE89" s="85" t="s">
        <v>1100</v>
      </c>
      <c r="AF89" s="79" t="b">
        <v>0</v>
      </c>
      <c r="AG89" s="79" t="s">
        <v>1106</v>
      </c>
      <c r="AH89" s="79"/>
      <c r="AI89" s="85" t="s">
        <v>1091</v>
      </c>
      <c r="AJ89" s="79" t="b">
        <v>0</v>
      </c>
      <c r="AK89" s="79">
        <v>0</v>
      </c>
      <c r="AL89" s="85" t="s">
        <v>1091</v>
      </c>
      <c r="AM89" s="79" t="s">
        <v>1112</v>
      </c>
      <c r="AN89" s="79" t="b">
        <v>0</v>
      </c>
      <c r="AO89" s="85" t="s">
        <v>1086</v>
      </c>
      <c r="AP89" s="79" t="s">
        <v>176</v>
      </c>
      <c r="AQ89" s="79">
        <v>0</v>
      </c>
      <c r="AR89" s="79">
        <v>0</v>
      </c>
      <c r="AS89" s="79"/>
      <c r="AT89" s="79"/>
      <c r="AU89" s="79"/>
      <c r="AV89" s="79"/>
      <c r="AW89" s="79"/>
      <c r="AX89" s="79"/>
      <c r="AY89" s="79"/>
      <c r="AZ89" s="79"/>
      <c r="BA89">
        <v>1</v>
      </c>
      <c r="BB89" s="78" t="str">
        <f>REPLACE(INDEX(GroupVertices[Group],MATCH(Edges25[[#This Row],[Vertex 1]],GroupVertices[Vertex],0)),1,1,"")</f>
        <v>15</v>
      </c>
      <c r="BC89" s="78" t="str">
        <f>REPLACE(INDEX(GroupVertices[Group],MATCH(Edges25[[#This Row],[Vertex 2]],GroupVertices[Vertex],0)),1,1,"")</f>
        <v>15</v>
      </c>
      <c r="BD89" s="48">
        <v>2</v>
      </c>
      <c r="BE89" s="49">
        <v>6.25</v>
      </c>
      <c r="BF89" s="48">
        <v>0</v>
      </c>
      <c r="BG89" s="49">
        <v>0</v>
      </c>
      <c r="BH89" s="48">
        <v>0</v>
      </c>
      <c r="BI89" s="49">
        <v>0</v>
      </c>
      <c r="BJ89" s="48">
        <v>30</v>
      </c>
      <c r="BK89" s="49">
        <v>93.75</v>
      </c>
      <c r="BL89" s="48">
        <v>32</v>
      </c>
    </row>
    <row r="90" spans="1:64" ht="15">
      <c r="A90" s="64" t="s">
        <v>286</v>
      </c>
      <c r="B90" s="64" t="s">
        <v>298</v>
      </c>
      <c r="C90" s="65"/>
      <c r="D90" s="66"/>
      <c r="E90" s="67"/>
      <c r="F90" s="68"/>
      <c r="G90" s="65"/>
      <c r="H90" s="69"/>
      <c r="I90" s="70"/>
      <c r="J90" s="70"/>
      <c r="K90" s="34" t="s">
        <v>65</v>
      </c>
      <c r="L90" s="77">
        <v>257</v>
      </c>
      <c r="M90" s="77"/>
      <c r="N90" s="72"/>
      <c r="O90" s="79" t="s">
        <v>427</v>
      </c>
      <c r="P90" s="81">
        <v>43755.59358796296</v>
      </c>
      <c r="Q90" s="79" t="s">
        <v>487</v>
      </c>
      <c r="R90" s="83" t="s">
        <v>561</v>
      </c>
      <c r="S90" s="79" t="s">
        <v>593</v>
      </c>
      <c r="T90" s="79" t="s">
        <v>628</v>
      </c>
      <c r="U90" s="79"/>
      <c r="V90" s="83" t="s">
        <v>738</v>
      </c>
      <c r="W90" s="81">
        <v>43755.59358796296</v>
      </c>
      <c r="X90" s="83" t="s">
        <v>852</v>
      </c>
      <c r="Y90" s="79"/>
      <c r="Z90" s="79"/>
      <c r="AA90" s="85" t="s">
        <v>1009</v>
      </c>
      <c r="AB90" s="79"/>
      <c r="AC90" s="79" t="b">
        <v>0</v>
      </c>
      <c r="AD90" s="79">
        <v>1</v>
      </c>
      <c r="AE90" s="85" t="s">
        <v>1091</v>
      </c>
      <c r="AF90" s="79" t="b">
        <v>0</v>
      </c>
      <c r="AG90" s="79" t="s">
        <v>1106</v>
      </c>
      <c r="AH90" s="79"/>
      <c r="AI90" s="85" t="s">
        <v>1091</v>
      </c>
      <c r="AJ90" s="79" t="b">
        <v>0</v>
      </c>
      <c r="AK90" s="79">
        <v>0</v>
      </c>
      <c r="AL90" s="85" t="s">
        <v>1091</v>
      </c>
      <c r="AM90" s="79" t="s">
        <v>1113</v>
      </c>
      <c r="AN90" s="79" t="b">
        <v>0</v>
      </c>
      <c r="AO90" s="85" t="s">
        <v>1009</v>
      </c>
      <c r="AP90" s="79" t="s">
        <v>176</v>
      </c>
      <c r="AQ90" s="79">
        <v>0</v>
      </c>
      <c r="AR90" s="79">
        <v>0</v>
      </c>
      <c r="AS90" s="79"/>
      <c r="AT90" s="79"/>
      <c r="AU90" s="79"/>
      <c r="AV90" s="79"/>
      <c r="AW90" s="79"/>
      <c r="AX90" s="79"/>
      <c r="AY90" s="79"/>
      <c r="AZ90" s="79"/>
      <c r="BA90">
        <v>1</v>
      </c>
      <c r="BB90" s="78" t="str">
        <f>REPLACE(INDEX(GroupVertices[Group],MATCH(Edges25[[#This Row],[Vertex 1]],GroupVertices[Vertex],0)),1,1,"")</f>
        <v>4</v>
      </c>
      <c r="BC90" s="78" t="str">
        <f>REPLACE(INDEX(GroupVertices[Group],MATCH(Edges25[[#This Row],[Vertex 2]],GroupVertices[Vertex],0)),1,1,"")</f>
        <v>4</v>
      </c>
      <c r="BD90" s="48"/>
      <c r="BE90" s="49"/>
      <c r="BF90" s="48"/>
      <c r="BG90" s="49"/>
      <c r="BH90" s="48"/>
      <c r="BI90" s="49"/>
      <c r="BJ90" s="48"/>
      <c r="BK90" s="49"/>
      <c r="BL90" s="48"/>
    </row>
    <row r="91" spans="1:64" ht="15">
      <c r="A91" s="64" t="s">
        <v>287</v>
      </c>
      <c r="B91" s="64" t="s">
        <v>298</v>
      </c>
      <c r="C91" s="65"/>
      <c r="D91" s="66"/>
      <c r="E91" s="67"/>
      <c r="F91" s="68"/>
      <c r="G91" s="65"/>
      <c r="H91" s="69"/>
      <c r="I91" s="70"/>
      <c r="J91" s="70"/>
      <c r="K91" s="34" t="s">
        <v>65</v>
      </c>
      <c r="L91" s="77">
        <v>260</v>
      </c>
      <c r="M91" s="77"/>
      <c r="N91" s="72"/>
      <c r="O91" s="79" t="s">
        <v>427</v>
      </c>
      <c r="P91" s="81">
        <v>43755.616689814815</v>
      </c>
      <c r="Q91" s="79" t="s">
        <v>488</v>
      </c>
      <c r="R91" s="79"/>
      <c r="S91" s="79"/>
      <c r="T91" s="79"/>
      <c r="U91" s="79"/>
      <c r="V91" s="83" t="s">
        <v>739</v>
      </c>
      <c r="W91" s="81">
        <v>43755.616689814815</v>
      </c>
      <c r="X91" s="83" t="s">
        <v>853</v>
      </c>
      <c r="Y91" s="79"/>
      <c r="Z91" s="79"/>
      <c r="AA91" s="85" t="s">
        <v>1010</v>
      </c>
      <c r="AB91" s="79"/>
      <c r="AC91" s="79" t="b">
        <v>0</v>
      </c>
      <c r="AD91" s="79">
        <v>0</v>
      </c>
      <c r="AE91" s="85" t="s">
        <v>1091</v>
      </c>
      <c r="AF91" s="79" t="b">
        <v>0</v>
      </c>
      <c r="AG91" s="79" t="s">
        <v>1106</v>
      </c>
      <c r="AH91" s="79"/>
      <c r="AI91" s="85" t="s">
        <v>1091</v>
      </c>
      <c r="AJ91" s="79" t="b">
        <v>0</v>
      </c>
      <c r="AK91" s="79">
        <v>6</v>
      </c>
      <c r="AL91" s="85" t="s">
        <v>1052</v>
      </c>
      <c r="AM91" s="79" t="s">
        <v>1112</v>
      </c>
      <c r="AN91" s="79" t="b">
        <v>0</v>
      </c>
      <c r="AO91" s="85" t="s">
        <v>1052</v>
      </c>
      <c r="AP91" s="79" t="s">
        <v>176</v>
      </c>
      <c r="AQ91" s="79">
        <v>0</v>
      </c>
      <c r="AR91" s="79">
        <v>0</v>
      </c>
      <c r="AS91" s="79"/>
      <c r="AT91" s="79"/>
      <c r="AU91" s="79"/>
      <c r="AV91" s="79"/>
      <c r="AW91" s="79"/>
      <c r="AX91" s="79"/>
      <c r="AY91" s="79"/>
      <c r="AZ91" s="79"/>
      <c r="BA91">
        <v>1</v>
      </c>
      <c r="BB91" s="78" t="str">
        <f>REPLACE(INDEX(GroupVertices[Group],MATCH(Edges25[[#This Row],[Vertex 1]],GroupVertices[Vertex],0)),1,1,"")</f>
        <v>4</v>
      </c>
      <c r="BC91" s="78" t="str">
        <f>REPLACE(INDEX(GroupVertices[Group],MATCH(Edges25[[#This Row],[Vertex 2]],GroupVertices[Vertex],0)),1,1,"")</f>
        <v>4</v>
      </c>
      <c r="BD91" s="48"/>
      <c r="BE91" s="49"/>
      <c r="BF91" s="48"/>
      <c r="BG91" s="49"/>
      <c r="BH91" s="48"/>
      <c r="BI91" s="49"/>
      <c r="BJ91" s="48"/>
      <c r="BK91" s="49"/>
      <c r="BL91" s="48"/>
    </row>
    <row r="92" spans="1:64" ht="15">
      <c r="A92" s="64" t="s">
        <v>288</v>
      </c>
      <c r="B92" s="64" t="s">
        <v>298</v>
      </c>
      <c r="C92" s="65"/>
      <c r="D92" s="66"/>
      <c r="E92" s="67"/>
      <c r="F92" s="68"/>
      <c r="G92" s="65"/>
      <c r="H92" s="69"/>
      <c r="I92" s="70"/>
      <c r="J92" s="70"/>
      <c r="K92" s="34" t="s">
        <v>65</v>
      </c>
      <c r="L92" s="77">
        <v>263</v>
      </c>
      <c r="M92" s="77"/>
      <c r="N92" s="72"/>
      <c r="O92" s="79" t="s">
        <v>427</v>
      </c>
      <c r="P92" s="81">
        <v>43755.61819444445</v>
      </c>
      <c r="Q92" s="79" t="s">
        <v>488</v>
      </c>
      <c r="R92" s="79"/>
      <c r="S92" s="79"/>
      <c r="T92" s="79"/>
      <c r="U92" s="79"/>
      <c r="V92" s="83" t="s">
        <v>740</v>
      </c>
      <c r="W92" s="81">
        <v>43755.61819444445</v>
      </c>
      <c r="X92" s="83" t="s">
        <v>854</v>
      </c>
      <c r="Y92" s="79"/>
      <c r="Z92" s="79"/>
      <c r="AA92" s="85" t="s">
        <v>1011</v>
      </c>
      <c r="AB92" s="79"/>
      <c r="AC92" s="79" t="b">
        <v>0</v>
      </c>
      <c r="AD92" s="79">
        <v>0</v>
      </c>
      <c r="AE92" s="85" t="s">
        <v>1091</v>
      </c>
      <c r="AF92" s="79" t="b">
        <v>0</v>
      </c>
      <c r="AG92" s="79" t="s">
        <v>1106</v>
      </c>
      <c r="AH92" s="79"/>
      <c r="AI92" s="85" t="s">
        <v>1091</v>
      </c>
      <c r="AJ92" s="79" t="b">
        <v>0</v>
      </c>
      <c r="AK92" s="79">
        <v>6</v>
      </c>
      <c r="AL92" s="85" t="s">
        <v>1052</v>
      </c>
      <c r="AM92" s="79" t="s">
        <v>1115</v>
      </c>
      <c r="AN92" s="79" t="b">
        <v>0</v>
      </c>
      <c r="AO92" s="85" t="s">
        <v>1052</v>
      </c>
      <c r="AP92" s="79" t="s">
        <v>176</v>
      </c>
      <c r="AQ92" s="79">
        <v>0</v>
      </c>
      <c r="AR92" s="79">
        <v>0</v>
      </c>
      <c r="AS92" s="79"/>
      <c r="AT92" s="79"/>
      <c r="AU92" s="79"/>
      <c r="AV92" s="79"/>
      <c r="AW92" s="79"/>
      <c r="AX92" s="79"/>
      <c r="AY92" s="79"/>
      <c r="AZ92" s="79"/>
      <c r="BA92">
        <v>1</v>
      </c>
      <c r="BB92" s="78" t="str">
        <f>REPLACE(INDEX(GroupVertices[Group],MATCH(Edges25[[#This Row],[Vertex 1]],GroupVertices[Vertex],0)),1,1,"")</f>
        <v>4</v>
      </c>
      <c r="BC92" s="78" t="str">
        <f>REPLACE(INDEX(GroupVertices[Group],MATCH(Edges25[[#This Row],[Vertex 2]],GroupVertices[Vertex],0)),1,1,"")</f>
        <v>4</v>
      </c>
      <c r="BD92" s="48"/>
      <c r="BE92" s="49"/>
      <c r="BF92" s="48"/>
      <c r="BG92" s="49"/>
      <c r="BH92" s="48"/>
      <c r="BI92" s="49"/>
      <c r="BJ92" s="48"/>
      <c r="BK92" s="49"/>
      <c r="BL92" s="48"/>
    </row>
    <row r="93" spans="1:64" ht="15">
      <c r="A93" s="64" t="s">
        <v>289</v>
      </c>
      <c r="B93" s="64" t="s">
        <v>298</v>
      </c>
      <c r="C93" s="65"/>
      <c r="D93" s="66"/>
      <c r="E93" s="67"/>
      <c r="F93" s="68"/>
      <c r="G93" s="65"/>
      <c r="H93" s="69"/>
      <c r="I93" s="70"/>
      <c r="J93" s="70"/>
      <c r="K93" s="34" t="s">
        <v>65</v>
      </c>
      <c r="L93" s="77">
        <v>266</v>
      </c>
      <c r="M93" s="77"/>
      <c r="N93" s="72"/>
      <c r="O93" s="79" t="s">
        <v>427</v>
      </c>
      <c r="P93" s="81">
        <v>43755.664085648146</v>
      </c>
      <c r="Q93" s="79" t="s">
        <v>488</v>
      </c>
      <c r="R93" s="79"/>
      <c r="S93" s="79"/>
      <c r="T93" s="79"/>
      <c r="U93" s="79"/>
      <c r="V93" s="83" t="s">
        <v>741</v>
      </c>
      <c r="W93" s="81">
        <v>43755.664085648146</v>
      </c>
      <c r="X93" s="83" t="s">
        <v>855</v>
      </c>
      <c r="Y93" s="79"/>
      <c r="Z93" s="79"/>
      <c r="AA93" s="85" t="s">
        <v>1012</v>
      </c>
      <c r="AB93" s="79"/>
      <c r="AC93" s="79" t="b">
        <v>0</v>
      </c>
      <c r="AD93" s="79">
        <v>0</v>
      </c>
      <c r="AE93" s="85" t="s">
        <v>1091</v>
      </c>
      <c r="AF93" s="79" t="b">
        <v>0</v>
      </c>
      <c r="AG93" s="79" t="s">
        <v>1106</v>
      </c>
      <c r="AH93" s="79"/>
      <c r="AI93" s="85" t="s">
        <v>1091</v>
      </c>
      <c r="AJ93" s="79" t="b">
        <v>0</v>
      </c>
      <c r="AK93" s="79">
        <v>6</v>
      </c>
      <c r="AL93" s="85" t="s">
        <v>1052</v>
      </c>
      <c r="AM93" s="79" t="s">
        <v>1111</v>
      </c>
      <c r="AN93" s="79" t="b">
        <v>0</v>
      </c>
      <c r="AO93" s="85" t="s">
        <v>1052</v>
      </c>
      <c r="AP93" s="79" t="s">
        <v>176</v>
      </c>
      <c r="AQ93" s="79">
        <v>0</v>
      </c>
      <c r="AR93" s="79">
        <v>0</v>
      </c>
      <c r="AS93" s="79"/>
      <c r="AT93" s="79"/>
      <c r="AU93" s="79"/>
      <c r="AV93" s="79"/>
      <c r="AW93" s="79"/>
      <c r="AX93" s="79"/>
      <c r="AY93" s="79"/>
      <c r="AZ93" s="79"/>
      <c r="BA93">
        <v>1</v>
      </c>
      <c r="BB93" s="78" t="str">
        <f>REPLACE(INDEX(GroupVertices[Group],MATCH(Edges25[[#This Row],[Vertex 1]],GroupVertices[Vertex],0)),1,1,"")</f>
        <v>4</v>
      </c>
      <c r="BC93" s="78" t="str">
        <f>REPLACE(INDEX(GroupVertices[Group],MATCH(Edges25[[#This Row],[Vertex 2]],GroupVertices[Vertex],0)),1,1,"")</f>
        <v>4</v>
      </c>
      <c r="BD93" s="48"/>
      <c r="BE93" s="49"/>
      <c r="BF93" s="48"/>
      <c r="BG93" s="49"/>
      <c r="BH93" s="48"/>
      <c r="BI93" s="49"/>
      <c r="BJ93" s="48"/>
      <c r="BK93" s="49"/>
      <c r="BL93" s="48"/>
    </row>
    <row r="94" spans="1:64" ht="15">
      <c r="A94" s="64" t="s">
        <v>290</v>
      </c>
      <c r="B94" s="64" t="s">
        <v>412</v>
      </c>
      <c r="C94" s="65"/>
      <c r="D94" s="66"/>
      <c r="E94" s="67"/>
      <c r="F94" s="68"/>
      <c r="G94" s="65"/>
      <c r="H94" s="69"/>
      <c r="I94" s="70"/>
      <c r="J94" s="70"/>
      <c r="K94" s="34" t="s">
        <v>65</v>
      </c>
      <c r="L94" s="77">
        <v>269</v>
      </c>
      <c r="M94" s="77"/>
      <c r="N94" s="72"/>
      <c r="O94" s="79" t="s">
        <v>427</v>
      </c>
      <c r="P94" s="81">
        <v>43755.63056712963</v>
      </c>
      <c r="Q94" s="79" t="s">
        <v>489</v>
      </c>
      <c r="R94" s="83" t="s">
        <v>561</v>
      </c>
      <c r="S94" s="79" t="s">
        <v>593</v>
      </c>
      <c r="T94" s="79" t="s">
        <v>628</v>
      </c>
      <c r="U94" s="79"/>
      <c r="V94" s="83" t="s">
        <v>742</v>
      </c>
      <c r="W94" s="81">
        <v>43755.63056712963</v>
      </c>
      <c r="X94" s="83" t="s">
        <v>856</v>
      </c>
      <c r="Y94" s="79"/>
      <c r="Z94" s="79"/>
      <c r="AA94" s="85" t="s">
        <v>1013</v>
      </c>
      <c r="AB94" s="79"/>
      <c r="AC94" s="79" t="b">
        <v>0</v>
      </c>
      <c r="AD94" s="79">
        <v>0</v>
      </c>
      <c r="AE94" s="85" t="s">
        <v>1091</v>
      </c>
      <c r="AF94" s="79" t="b">
        <v>0</v>
      </c>
      <c r="AG94" s="79" t="s">
        <v>1106</v>
      </c>
      <c r="AH94" s="79"/>
      <c r="AI94" s="85" t="s">
        <v>1091</v>
      </c>
      <c r="AJ94" s="79" t="b">
        <v>0</v>
      </c>
      <c r="AK94" s="79">
        <v>1</v>
      </c>
      <c r="AL94" s="85" t="s">
        <v>1091</v>
      </c>
      <c r="AM94" s="79" t="s">
        <v>1113</v>
      </c>
      <c r="AN94" s="79" t="b">
        <v>0</v>
      </c>
      <c r="AO94" s="85" t="s">
        <v>1013</v>
      </c>
      <c r="AP94" s="79" t="s">
        <v>176</v>
      </c>
      <c r="AQ94" s="79">
        <v>0</v>
      </c>
      <c r="AR94" s="79">
        <v>0</v>
      </c>
      <c r="AS94" s="79"/>
      <c r="AT94" s="79"/>
      <c r="AU94" s="79"/>
      <c r="AV94" s="79"/>
      <c r="AW94" s="79"/>
      <c r="AX94" s="79"/>
      <c r="AY94" s="79"/>
      <c r="AZ94" s="79"/>
      <c r="BA94">
        <v>1</v>
      </c>
      <c r="BB94" s="78" t="str">
        <f>REPLACE(INDEX(GroupVertices[Group],MATCH(Edges25[[#This Row],[Vertex 1]],GroupVertices[Vertex],0)),1,1,"")</f>
        <v>4</v>
      </c>
      <c r="BC94" s="78" t="str">
        <f>REPLACE(INDEX(GroupVertices[Group],MATCH(Edges25[[#This Row],[Vertex 2]],GroupVertices[Vertex],0)),1,1,"")</f>
        <v>4</v>
      </c>
      <c r="BD94" s="48"/>
      <c r="BE94" s="49"/>
      <c r="BF94" s="48"/>
      <c r="BG94" s="49"/>
      <c r="BH94" s="48"/>
      <c r="BI94" s="49"/>
      <c r="BJ94" s="48"/>
      <c r="BK94" s="49"/>
      <c r="BL94" s="48"/>
    </row>
    <row r="95" spans="1:64" ht="15">
      <c r="A95" s="64" t="s">
        <v>291</v>
      </c>
      <c r="B95" s="64" t="s">
        <v>412</v>
      </c>
      <c r="C95" s="65"/>
      <c r="D95" s="66"/>
      <c r="E95" s="67"/>
      <c r="F95" s="68"/>
      <c r="G95" s="65"/>
      <c r="H95" s="69"/>
      <c r="I95" s="70"/>
      <c r="J95" s="70"/>
      <c r="K95" s="34" t="s">
        <v>65</v>
      </c>
      <c r="L95" s="77">
        <v>270</v>
      </c>
      <c r="M95" s="77"/>
      <c r="N95" s="72"/>
      <c r="O95" s="79" t="s">
        <v>427</v>
      </c>
      <c r="P95" s="81">
        <v>43755.66505787037</v>
      </c>
      <c r="Q95" s="79" t="s">
        <v>490</v>
      </c>
      <c r="R95" s="79"/>
      <c r="S95" s="79"/>
      <c r="T95" s="79"/>
      <c r="U95" s="79"/>
      <c r="V95" s="83" t="s">
        <v>743</v>
      </c>
      <c r="W95" s="81">
        <v>43755.66505787037</v>
      </c>
      <c r="X95" s="83" t="s">
        <v>857</v>
      </c>
      <c r="Y95" s="79"/>
      <c r="Z95" s="79"/>
      <c r="AA95" s="85" t="s">
        <v>1014</v>
      </c>
      <c r="AB95" s="79"/>
      <c r="AC95" s="79" t="b">
        <v>0</v>
      </c>
      <c r="AD95" s="79">
        <v>0</v>
      </c>
      <c r="AE95" s="85" t="s">
        <v>1091</v>
      </c>
      <c r="AF95" s="79" t="b">
        <v>0</v>
      </c>
      <c r="AG95" s="79" t="s">
        <v>1106</v>
      </c>
      <c r="AH95" s="79"/>
      <c r="AI95" s="85" t="s">
        <v>1091</v>
      </c>
      <c r="AJ95" s="79" t="b">
        <v>0</v>
      </c>
      <c r="AK95" s="79">
        <v>1</v>
      </c>
      <c r="AL95" s="85" t="s">
        <v>1013</v>
      </c>
      <c r="AM95" s="79" t="s">
        <v>1115</v>
      </c>
      <c r="AN95" s="79" t="b">
        <v>0</v>
      </c>
      <c r="AO95" s="85" t="s">
        <v>1013</v>
      </c>
      <c r="AP95" s="79" t="s">
        <v>176</v>
      </c>
      <c r="AQ95" s="79">
        <v>0</v>
      </c>
      <c r="AR95" s="79">
        <v>0</v>
      </c>
      <c r="AS95" s="79"/>
      <c r="AT95" s="79"/>
      <c r="AU95" s="79"/>
      <c r="AV95" s="79"/>
      <c r="AW95" s="79"/>
      <c r="AX95" s="79"/>
      <c r="AY95" s="79"/>
      <c r="AZ95" s="79"/>
      <c r="BA95">
        <v>1</v>
      </c>
      <c r="BB95" s="78" t="str">
        <f>REPLACE(INDEX(GroupVertices[Group],MATCH(Edges25[[#This Row],[Vertex 1]],GroupVertices[Vertex],0)),1,1,"")</f>
        <v>4</v>
      </c>
      <c r="BC95" s="78" t="str">
        <f>REPLACE(INDEX(GroupVertices[Group],MATCH(Edges25[[#This Row],[Vertex 2]],GroupVertices[Vertex],0)),1,1,"")</f>
        <v>4</v>
      </c>
      <c r="BD95" s="48"/>
      <c r="BE95" s="49"/>
      <c r="BF95" s="48"/>
      <c r="BG95" s="49"/>
      <c r="BH95" s="48"/>
      <c r="BI95" s="49"/>
      <c r="BJ95" s="48"/>
      <c r="BK95" s="49"/>
      <c r="BL95" s="48"/>
    </row>
    <row r="96" spans="1:64" ht="15">
      <c r="A96" s="64" t="s">
        <v>292</v>
      </c>
      <c r="B96" s="64" t="s">
        <v>413</v>
      </c>
      <c r="C96" s="65"/>
      <c r="D96" s="66"/>
      <c r="E96" s="67"/>
      <c r="F96" s="68"/>
      <c r="G96" s="65"/>
      <c r="H96" s="69"/>
      <c r="I96" s="70"/>
      <c r="J96" s="70"/>
      <c r="K96" s="34" t="s">
        <v>65</v>
      </c>
      <c r="L96" s="77">
        <v>273</v>
      </c>
      <c r="M96" s="77"/>
      <c r="N96" s="72"/>
      <c r="O96" s="79" t="s">
        <v>427</v>
      </c>
      <c r="P96" s="81">
        <v>43753.85429398148</v>
      </c>
      <c r="Q96" s="79" t="s">
        <v>491</v>
      </c>
      <c r="R96" s="79"/>
      <c r="S96" s="79"/>
      <c r="T96" s="79"/>
      <c r="U96" s="79"/>
      <c r="V96" s="83" t="s">
        <v>744</v>
      </c>
      <c r="W96" s="81">
        <v>43753.85429398148</v>
      </c>
      <c r="X96" s="83" t="s">
        <v>858</v>
      </c>
      <c r="Y96" s="79"/>
      <c r="Z96" s="79"/>
      <c r="AA96" s="85" t="s">
        <v>1015</v>
      </c>
      <c r="AB96" s="85" t="s">
        <v>1016</v>
      </c>
      <c r="AC96" s="79" t="b">
        <v>0</v>
      </c>
      <c r="AD96" s="79">
        <v>0</v>
      </c>
      <c r="AE96" s="85" t="s">
        <v>1101</v>
      </c>
      <c r="AF96" s="79" t="b">
        <v>0</v>
      </c>
      <c r="AG96" s="79" t="s">
        <v>1106</v>
      </c>
      <c r="AH96" s="79"/>
      <c r="AI96" s="85" t="s">
        <v>1091</v>
      </c>
      <c r="AJ96" s="79" t="b">
        <v>0</v>
      </c>
      <c r="AK96" s="79">
        <v>0</v>
      </c>
      <c r="AL96" s="85" t="s">
        <v>1091</v>
      </c>
      <c r="AM96" s="79" t="s">
        <v>1113</v>
      </c>
      <c r="AN96" s="79" t="b">
        <v>0</v>
      </c>
      <c r="AO96" s="85" t="s">
        <v>1016</v>
      </c>
      <c r="AP96" s="79" t="s">
        <v>176</v>
      </c>
      <c r="AQ96" s="79">
        <v>0</v>
      </c>
      <c r="AR96" s="79">
        <v>0</v>
      </c>
      <c r="AS96" s="79"/>
      <c r="AT96" s="79"/>
      <c r="AU96" s="79"/>
      <c r="AV96" s="79"/>
      <c r="AW96" s="79"/>
      <c r="AX96" s="79"/>
      <c r="AY96" s="79"/>
      <c r="AZ96" s="79"/>
      <c r="BA96">
        <v>1</v>
      </c>
      <c r="BB96" s="78" t="str">
        <f>REPLACE(INDEX(GroupVertices[Group],MATCH(Edges25[[#This Row],[Vertex 1]],GroupVertices[Vertex],0)),1,1,"")</f>
        <v>6</v>
      </c>
      <c r="BC96" s="78" t="str">
        <f>REPLACE(INDEX(GroupVertices[Group],MATCH(Edges25[[#This Row],[Vertex 2]],GroupVertices[Vertex],0)),1,1,"")</f>
        <v>6</v>
      </c>
      <c r="BD96" s="48"/>
      <c r="BE96" s="49"/>
      <c r="BF96" s="48"/>
      <c r="BG96" s="49"/>
      <c r="BH96" s="48"/>
      <c r="BI96" s="49"/>
      <c r="BJ96" s="48"/>
      <c r="BK96" s="49"/>
      <c r="BL96" s="48"/>
    </row>
    <row r="97" spans="1:64" ht="15">
      <c r="A97" s="64" t="s">
        <v>293</v>
      </c>
      <c r="B97" s="64" t="s">
        <v>413</v>
      </c>
      <c r="C97" s="65"/>
      <c r="D97" s="66"/>
      <c r="E97" s="67"/>
      <c r="F97" s="68"/>
      <c r="G97" s="65"/>
      <c r="H97" s="69"/>
      <c r="I97" s="70"/>
      <c r="J97" s="70"/>
      <c r="K97" s="34" t="s">
        <v>65</v>
      </c>
      <c r="L97" s="77">
        <v>274</v>
      </c>
      <c r="M97" s="77"/>
      <c r="N97" s="72"/>
      <c r="O97" s="79" t="s">
        <v>427</v>
      </c>
      <c r="P97" s="81">
        <v>43753.66320601852</v>
      </c>
      <c r="Q97" s="79" t="s">
        <v>492</v>
      </c>
      <c r="R97" s="83" t="s">
        <v>562</v>
      </c>
      <c r="S97" s="79" t="s">
        <v>602</v>
      </c>
      <c r="T97" s="79" t="s">
        <v>618</v>
      </c>
      <c r="U97" s="79"/>
      <c r="V97" s="83" t="s">
        <v>745</v>
      </c>
      <c r="W97" s="81">
        <v>43753.66320601852</v>
      </c>
      <c r="X97" s="83" t="s">
        <v>859</v>
      </c>
      <c r="Y97" s="79"/>
      <c r="Z97" s="79"/>
      <c r="AA97" s="85" t="s">
        <v>1016</v>
      </c>
      <c r="AB97" s="79"/>
      <c r="AC97" s="79" t="b">
        <v>0</v>
      </c>
      <c r="AD97" s="79">
        <v>2</v>
      </c>
      <c r="AE97" s="85" t="s">
        <v>1091</v>
      </c>
      <c r="AF97" s="79" t="b">
        <v>0</v>
      </c>
      <c r="AG97" s="79" t="s">
        <v>1106</v>
      </c>
      <c r="AH97" s="79"/>
      <c r="AI97" s="85" t="s">
        <v>1091</v>
      </c>
      <c r="AJ97" s="79" t="b">
        <v>0</v>
      </c>
      <c r="AK97" s="79">
        <v>2</v>
      </c>
      <c r="AL97" s="85" t="s">
        <v>1091</v>
      </c>
      <c r="AM97" s="79" t="s">
        <v>1113</v>
      </c>
      <c r="AN97" s="79" t="b">
        <v>0</v>
      </c>
      <c r="AO97" s="85" t="s">
        <v>1016</v>
      </c>
      <c r="AP97" s="79" t="s">
        <v>176</v>
      </c>
      <c r="AQ97" s="79">
        <v>0</v>
      </c>
      <c r="AR97" s="79">
        <v>0</v>
      </c>
      <c r="AS97" s="79"/>
      <c r="AT97" s="79"/>
      <c r="AU97" s="79"/>
      <c r="AV97" s="79"/>
      <c r="AW97" s="79"/>
      <c r="AX97" s="79"/>
      <c r="AY97" s="79"/>
      <c r="AZ97" s="79"/>
      <c r="BA97">
        <v>2</v>
      </c>
      <c r="BB97" s="78" t="str">
        <f>REPLACE(INDEX(GroupVertices[Group],MATCH(Edges25[[#This Row],[Vertex 1]],GroupVertices[Vertex],0)),1,1,"")</f>
        <v>6</v>
      </c>
      <c r="BC97" s="78" t="str">
        <f>REPLACE(INDEX(GroupVertices[Group],MATCH(Edges25[[#This Row],[Vertex 2]],GroupVertices[Vertex],0)),1,1,"")</f>
        <v>6</v>
      </c>
      <c r="BD97" s="48"/>
      <c r="BE97" s="49"/>
      <c r="BF97" s="48"/>
      <c r="BG97" s="49"/>
      <c r="BH97" s="48"/>
      <c r="BI97" s="49"/>
      <c r="BJ97" s="48"/>
      <c r="BK97" s="49"/>
      <c r="BL97" s="48"/>
    </row>
    <row r="98" spans="1:64" ht="15">
      <c r="A98" s="64" t="s">
        <v>293</v>
      </c>
      <c r="B98" s="64" t="s">
        <v>413</v>
      </c>
      <c r="C98" s="65"/>
      <c r="D98" s="66"/>
      <c r="E98" s="67"/>
      <c r="F98" s="68"/>
      <c r="G98" s="65"/>
      <c r="H98" s="69"/>
      <c r="I98" s="70"/>
      <c r="J98" s="70"/>
      <c r="K98" s="34" t="s">
        <v>65</v>
      </c>
      <c r="L98" s="77">
        <v>275</v>
      </c>
      <c r="M98" s="77"/>
      <c r="N98" s="72"/>
      <c r="O98" s="79" t="s">
        <v>427</v>
      </c>
      <c r="P98" s="81">
        <v>43755.666597222225</v>
      </c>
      <c r="Q98" s="79" t="s">
        <v>493</v>
      </c>
      <c r="R98" s="79"/>
      <c r="S98" s="79"/>
      <c r="T98" s="79"/>
      <c r="U98" s="79"/>
      <c r="V98" s="83" t="s">
        <v>745</v>
      </c>
      <c r="W98" s="81">
        <v>43755.666597222225</v>
      </c>
      <c r="X98" s="83" t="s">
        <v>860</v>
      </c>
      <c r="Y98" s="79"/>
      <c r="Z98" s="79"/>
      <c r="AA98" s="85" t="s">
        <v>1017</v>
      </c>
      <c r="AB98" s="85" t="s">
        <v>1015</v>
      </c>
      <c r="AC98" s="79" t="b">
        <v>0</v>
      </c>
      <c r="AD98" s="79">
        <v>1</v>
      </c>
      <c r="AE98" s="85" t="s">
        <v>1102</v>
      </c>
      <c r="AF98" s="79" t="b">
        <v>0</v>
      </c>
      <c r="AG98" s="79" t="s">
        <v>1106</v>
      </c>
      <c r="AH98" s="79"/>
      <c r="AI98" s="85" t="s">
        <v>1091</v>
      </c>
      <c r="AJ98" s="79" t="b">
        <v>0</v>
      </c>
      <c r="AK98" s="79">
        <v>0</v>
      </c>
      <c r="AL98" s="85" t="s">
        <v>1091</v>
      </c>
      <c r="AM98" s="79" t="s">
        <v>1112</v>
      </c>
      <c r="AN98" s="79" t="b">
        <v>0</v>
      </c>
      <c r="AO98" s="85" t="s">
        <v>1015</v>
      </c>
      <c r="AP98" s="79" t="s">
        <v>176</v>
      </c>
      <c r="AQ98" s="79">
        <v>0</v>
      </c>
      <c r="AR98" s="79">
        <v>0</v>
      </c>
      <c r="AS98" s="79"/>
      <c r="AT98" s="79"/>
      <c r="AU98" s="79"/>
      <c r="AV98" s="79"/>
      <c r="AW98" s="79"/>
      <c r="AX98" s="79"/>
      <c r="AY98" s="79"/>
      <c r="AZ98" s="79"/>
      <c r="BA98">
        <v>2</v>
      </c>
      <c r="BB98" s="78" t="str">
        <f>REPLACE(INDEX(GroupVertices[Group],MATCH(Edges25[[#This Row],[Vertex 1]],GroupVertices[Vertex],0)),1,1,"")</f>
        <v>6</v>
      </c>
      <c r="BC98" s="78" t="str">
        <f>REPLACE(INDEX(GroupVertices[Group],MATCH(Edges25[[#This Row],[Vertex 2]],GroupVertices[Vertex],0)),1,1,"")</f>
        <v>6</v>
      </c>
      <c r="BD98" s="48"/>
      <c r="BE98" s="49"/>
      <c r="BF98" s="48"/>
      <c r="BG98" s="49"/>
      <c r="BH98" s="48"/>
      <c r="BI98" s="49"/>
      <c r="BJ98" s="48"/>
      <c r="BK98" s="49"/>
      <c r="BL98" s="48"/>
    </row>
    <row r="99" spans="1:64" ht="15">
      <c r="A99" s="64" t="s">
        <v>294</v>
      </c>
      <c r="B99" s="64" t="s">
        <v>300</v>
      </c>
      <c r="C99" s="65"/>
      <c r="D99" s="66"/>
      <c r="E99" s="67"/>
      <c r="F99" s="68"/>
      <c r="G99" s="65"/>
      <c r="H99" s="69"/>
      <c r="I99" s="70"/>
      <c r="J99" s="70"/>
      <c r="K99" s="34" t="s">
        <v>65</v>
      </c>
      <c r="L99" s="77">
        <v>282</v>
      </c>
      <c r="M99" s="77"/>
      <c r="N99" s="72"/>
      <c r="O99" s="79" t="s">
        <v>427</v>
      </c>
      <c r="P99" s="81">
        <v>43753.786990740744</v>
      </c>
      <c r="Q99" s="79" t="s">
        <v>482</v>
      </c>
      <c r="R99" s="79"/>
      <c r="S99" s="79"/>
      <c r="T99" s="79" t="s">
        <v>618</v>
      </c>
      <c r="U99" s="79"/>
      <c r="V99" s="83" t="s">
        <v>746</v>
      </c>
      <c r="W99" s="81">
        <v>43753.786990740744</v>
      </c>
      <c r="X99" s="83" t="s">
        <v>861</v>
      </c>
      <c r="Y99" s="79"/>
      <c r="Z99" s="79"/>
      <c r="AA99" s="85" t="s">
        <v>1018</v>
      </c>
      <c r="AB99" s="79"/>
      <c r="AC99" s="79" t="b">
        <v>0</v>
      </c>
      <c r="AD99" s="79">
        <v>0</v>
      </c>
      <c r="AE99" s="85" t="s">
        <v>1091</v>
      </c>
      <c r="AF99" s="79" t="b">
        <v>0</v>
      </c>
      <c r="AG99" s="79" t="s">
        <v>1106</v>
      </c>
      <c r="AH99" s="79"/>
      <c r="AI99" s="85" t="s">
        <v>1091</v>
      </c>
      <c r="AJ99" s="79" t="b">
        <v>0</v>
      </c>
      <c r="AK99" s="79">
        <v>2</v>
      </c>
      <c r="AL99" s="85" t="s">
        <v>1016</v>
      </c>
      <c r="AM99" s="79" t="s">
        <v>1115</v>
      </c>
      <c r="AN99" s="79" t="b">
        <v>0</v>
      </c>
      <c r="AO99" s="85" t="s">
        <v>1016</v>
      </c>
      <c r="AP99" s="79" t="s">
        <v>176</v>
      </c>
      <c r="AQ99" s="79">
        <v>0</v>
      </c>
      <c r="AR99" s="79">
        <v>0</v>
      </c>
      <c r="AS99" s="79"/>
      <c r="AT99" s="79"/>
      <c r="AU99" s="79"/>
      <c r="AV99" s="79"/>
      <c r="AW99" s="79"/>
      <c r="AX99" s="79"/>
      <c r="AY99" s="79"/>
      <c r="AZ99" s="79"/>
      <c r="BA99">
        <v>1</v>
      </c>
      <c r="BB99" s="78" t="str">
        <f>REPLACE(INDEX(GroupVertices[Group],MATCH(Edges25[[#This Row],[Vertex 1]],GroupVertices[Vertex],0)),1,1,"")</f>
        <v>6</v>
      </c>
      <c r="BC99" s="78" t="str">
        <f>REPLACE(INDEX(GroupVertices[Group],MATCH(Edges25[[#This Row],[Vertex 2]],GroupVertices[Vertex],0)),1,1,"")</f>
        <v>2</v>
      </c>
      <c r="BD99" s="48"/>
      <c r="BE99" s="49"/>
      <c r="BF99" s="48"/>
      <c r="BG99" s="49"/>
      <c r="BH99" s="48"/>
      <c r="BI99" s="49"/>
      <c r="BJ99" s="48"/>
      <c r="BK99" s="49"/>
      <c r="BL99" s="48"/>
    </row>
    <row r="100" spans="1:64" ht="15">
      <c r="A100" s="64" t="s">
        <v>295</v>
      </c>
      <c r="B100" s="64" t="s">
        <v>295</v>
      </c>
      <c r="C100" s="65"/>
      <c r="D100" s="66"/>
      <c r="E100" s="67"/>
      <c r="F100" s="68"/>
      <c r="G100" s="65"/>
      <c r="H100" s="69"/>
      <c r="I100" s="70"/>
      <c r="J100" s="70"/>
      <c r="K100" s="34" t="s">
        <v>65</v>
      </c>
      <c r="L100" s="77">
        <v>298</v>
      </c>
      <c r="M100" s="77"/>
      <c r="N100" s="72"/>
      <c r="O100" s="79" t="s">
        <v>176</v>
      </c>
      <c r="P100" s="81">
        <v>43743.392384259256</v>
      </c>
      <c r="Q100" s="79" t="s">
        <v>494</v>
      </c>
      <c r="R100" s="83" t="s">
        <v>543</v>
      </c>
      <c r="S100" s="79" t="s">
        <v>589</v>
      </c>
      <c r="T100" s="79" t="s">
        <v>628</v>
      </c>
      <c r="U100" s="79"/>
      <c r="V100" s="83" t="s">
        <v>747</v>
      </c>
      <c r="W100" s="81">
        <v>43743.392384259256</v>
      </c>
      <c r="X100" s="83" t="s">
        <v>862</v>
      </c>
      <c r="Y100" s="79"/>
      <c r="Z100" s="79"/>
      <c r="AA100" s="85" t="s">
        <v>1019</v>
      </c>
      <c r="AB100" s="79"/>
      <c r="AC100" s="79" t="b">
        <v>0</v>
      </c>
      <c r="AD100" s="79">
        <v>3</v>
      </c>
      <c r="AE100" s="85" t="s">
        <v>1091</v>
      </c>
      <c r="AF100" s="79" t="b">
        <v>0</v>
      </c>
      <c r="AG100" s="79" t="s">
        <v>1106</v>
      </c>
      <c r="AH100" s="79"/>
      <c r="AI100" s="85" t="s">
        <v>1091</v>
      </c>
      <c r="AJ100" s="79" t="b">
        <v>0</v>
      </c>
      <c r="AK100" s="79">
        <v>0</v>
      </c>
      <c r="AL100" s="85" t="s">
        <v>1091</v>
      </c>
      <c r="AM100" s="79" t="s">
        <v>1120</v>
      </c>
      <c r="AN100" s="79" t="b">
        <v>0</v>
      </c>
      <c r="AO100" s="85" t="s">
        <v>1019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4</v>
      </c>
      <c r="BC100" s="78" t="str">
        <f>REPLACE(INDEX(GroupVertices[Group],MATCH(Edges25[[#This Row],[Vertex 2]],GroupVertices[Vertex],0)),1,1,"")</f>
        <v>4</v>
      </c>
      <c r="BD100" s="48">
        <v>0</v>
      </c>
      <c r="BE100" s="49">
        <v>0</v>
      </c>
      <c r="BF100" s="48">
        <v>0</v>
      </c>
      <c r="BG100" s="49">
        <v>0</v>
      </c>
      <c r="BH100" s="48">
        <v>0</v>
      </c>
      <c r="BI100" s="49">
        <v>0</v>
      </c>
      <c r="BJ100" s="48">
        <v>16</v>
      </c>
      <c r="BK100" s="49">
        <v>100</v>
      </c>
      <c r="BL100" s="48">
        <v>16</v>
      </c>
    </row>
    <row r="101" spans="1:64" ht="15">
      <c r="A101" s="64" t="s">
        <v>296</v>
      </c>
      <c r="B101" s="64" t="s">
        <v>295</v>
      </c>
      <c r="C101" s="65"/>
      <c r="D101" s="66"/>
      <c r="E101" s="67"/>
      <c r="F101" s="68"/>
      <c r="G101" s="65"/>
      <c r="H101" s="69"/>
      <c r="I101" s="70"/>
      <c r="J101" s="70"/>
      <c r="K101" s="34" t="s">
        <v>65</v>
      </c>
      <c r="L101" s="77">
        <v>299</v>
      </c>
      <c r="M101" s="77"/>
      <c r="N101" s="72"/>
      <c r="O101" s="79" t="s">
        <v>427</v>
      </c>
      <c r="P101" s="81">
        <v>43747.01388888889</v>
      </c>
      <c r="Q101" s="79" t="s">
        <v>495</v>
      </c>
      <c r="R101" s="79"/>
      <c r="S101" s="79"/>
      <c r="T101" s="79" t="s">
        <v>628</v>
      </c>
      <c r="U101" s="79"/>
      <c r="V101" s="83" t="s">
        <v>748</v>
      </c>
      <c r="W101" s="81">
        <v>43747.01388888889</v>
      </c>
      <c r="X101" s="83" t="s">
        <v>863</v>
      </c>
      <c r="Y101" s="79"/>
      <c r="Z101" s="79"/>
      <c r="AA101" s="85" t="s">
        <v>1020</v>
      </c>
      <c r="AB101" s="79"/>
      <c r="AC101" s="79" t="b">
        <v>0</v>
      </c>
      <c r="AD101" s="79">
        <v>0</v>
      </c>
      <c r="AE101" s="85" t="s">
        <v>1091</v>
      </c>
      <c r="AF101" s="79" t="b">
        <v>0</v>
      </c>
      <c r="AG101" s="79" t="s">
        <v>1106</v>
      </c>
      <c r="AH101" s="79"/>
      <c r="AI101" s="85" t="s">
        <v>1091</v>
      </c>
      <c r="AJ101" s="79" t="b">
        <v>0</v>
      </c>
      <c r="AK101" s="79">
        <v>1</v>
      </c>
      <c r="AL101" s="85" t="s">
        <v>1019</v>
      </c>
      <c r="AM101" s="79" t="s">
        <v>1113</v>
      </c>
      <c r="AN101" s="79" t="b">
        <v>0</v>
      </c>
      <c r="AO101" s="85" t="s">
        <v>1019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4</v>
      </c>
      <c r="BD101" s="48">
        <v>0</v>
      </c>
      <c r="BE101" s="49">
        <v>0</v>
      </c>
      <c r="BF101" s="48">
        <v>0</v>
      </c>
      <c r="BG101" s="49">
        <v>0</v>
      </c>
      <c r="BH101" s="48">
        <v>0</v>
      </c>
      <c r="BI101" s="49">
        <v>0</v>
      </c>
      <c r="BJ101" s="48">
        <v>18</v>
      </c>
      <c r="BK101" s="49">
        <v>100</v>
      </c>
      <c r="BL101" s="48">
        <v>18</v>
      </c>
    </row>
    <row r="102" spans="1:64" ht="15">
      <c r="A102" s="64" t="s">
        <v>297</v>
      </c>
      <c r="B102" s="64" t="s">
        <v>418</v>
      </c>
      <c r="C102" s="65"/>
      <c r="D102" s="66"/>
      <c r="E102" s="67"/>
      <c r="F102" s="68"/>
      <c r="G102" s="65"/>
      <c r="H102" s="69"/>
      <c r="I102" s="70"/>
      <c r="J102" s="70"/>
      <c r="K102" s="34" t="s">
        <v>65</v>
      </c>
      <c r="L102" s="77">
        <v>300</v>
      </c>
      <c r="M102" s="77"/>
      <c r="N102" s="72"/>
      <c r="O102" s="79" t="s">
        <v>427</v>
      </c>
      <c r="P102" s="81">
        <v>43755.54891203704</v>
      </c>
      <c r="Q102" s="79" t="s">
        <v>496</v>
      </c>
      <c r="R102" s="83" t="s">
        <v>561</v>
      </c>
      <c r="S102" s="79" t="s">
        <v>593</v>
      </c>
      <c r="T102" s="79"/>
      <c r="U102" s="79"/>
      <c r="V102" s="83" t="s">
        <v>749</v>
      </c>
      <c r="W102" s="81">
        <v>43755.54891203704</v>
      </c>
      <c r="X102" s="83" t="s">
        <v>864</v>
      </c>
      <c r="Y102" s="79"/>
      <c r="Z102" s="79"/>
      <c r="AA102" s="85" t="s">
        <v>1021</v>
      </c>
      <c r="AB102" s="79"/>
      <c r="AC102" s="79" t="b">
        <v>0</v>
      </c>
      <c r="AD102" s="79">
        <v>2</v>
      </c>
      <c r="AE102" s="85" t="s">
        <v>1091</v>
      </c>
      <c r="AF102" s="79" t="b">
        <v>0</v>
      </c>
      <c r="AG102" s="79" t="s">
        <v>1106</v>
      </c>
      <c r="AH102" s="79"/>
      <c r="AI102" s="85" t="s">
        <v>1091</v>
      </c>
      <c r="AJ102" s="79" t="b">
        <v>0</v>
      </c>
      <c r="AK102" s="79">
        <v>2</v>
      </c>
      <c r="AL102" s="85" t="s">
        <v>1091</v>
      </c>
      <c r="AM102" s="79" t="s">
        <v>1113</v>
      </c>
      <c r="AN102" s="79" t="b">
        <v>0</v>
      </c>
      <c r="AO102" s="85" t="s">
        <v>1021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4</v>
      </c>
      <c r="BC102" s="78" t="str">
        <f>REPLACE(INDEX(GroupVertices[Group],MATCH(Edges25[[#This Row],[Vertex 2]],GroupVertices[Vertex],0)),1,1,"")</f>
        <v>4</v>
      </c>
      <c r="BD102" s="48">
        <v>2</v>
      </c>
      <c r="BE102" s="49">
        <v>7.142857142857143</v>
      </c>
      <c r="BF102" s="48">
        <v>0</v>
      </c>
      <c r="BG102" s="49">
        <v>0</v>
      </c>
      <c r="BH102" s="48">
        <v>0</v>
      </c>
      <c r="BI102" s="49">
        <v>0</v>
      </c>
      <c r="BJ102" s="48">
        <v>26</v>
      </c>
      <c r="BK102" s="49">
        <v>92.85714285714286</v>
      </c>
      <c r="BL102" s="48">
        <v>28</v>
      </c>
    </row>
    <row r="103" spans="1:64" ht="15">
      <c r="A103" s="64" t="s">
        <v>298</v>
      </c>
      <c r="B103" s="64" t="s">
        <v>418</v>
      </c>
      <c r="C103" s="65"/>
      <c r="D103" s="66"/>
      <c r="E103" s="67"/>
      <c r="F103" s="68"/>
      <c r="G103" s="65"/>
      <c r="H103" s="69"/>
      <c r="I103" s="70"/>
      <c r="J103" s="70"/>
      <c r="K103" s="34" t="s">
        <v>65</v>
      </c>
      <c r="L103" s="77">
        <v>301</v>
      </c>
      <c r="M103" s="77"/>
      <c r="N103" s="72"/>
      <c r="O103" s="79" t="s">
        <v>427</v>
      </c>
      <c r="P103" s="81">
        <v>43755.70150462963</v>
      </c>
      <c r="Q103" s="79" t="s">
        <v>497</v>
      </c>
      <c r="R103" s="79"/>
      <c r="S103" s="79"/>
      <c r="T103" s="79"/>
      <c r="U103" s="79"/>
      <c r="V103" s="83" t="s">
        <v>750</v>
      </c>
      <c r="W103" s="81">
        <v>43755.70150462963</v>
      </c>
      <c r="X103" s="83" t="s">
        <v>865</v>
      </c>
      <c r="Y103" s="79"/>
      <c r="Z103" s="79"/>
      <c r="AA103" s="85" t="s">
        <v>1022</v>
      </c>
      <c r="AB103" s="79"/>
      <c r="AC103" s="79" t="b">
        <v>0</v>
      </c>
      <c r="AD103" s="79">
        <v>0</v>
      </c>
      <c r="AE103" s="85" t="s">
        <v>1091</v>
      </c>
      <c r="AF103" s="79" t="b">
        <v>0</v>
      </c>
      <c r="AG103" s="79" t="s">
        <v>1106</v>
      </c>
      <c r="AH103" s="79"/>
      <c r="AI103" s="85" t="s">
        <v>1091</v>
      </c>
      <c r="AJ103" s="79" t="b">
        <v>0</v>
      </c>
      <c r="AK103" s="79">
        <v>2</v>
      </c>
      <c r="AL103" s="85" t="s">
        <v>1021</v>
      </c>
      <c r="AM103" s="79" t="s">
        <v>1115</v>
      </c>
      <c r="AN103" s="79" t="b">
        <v>0</v>
      </c>
      <c r="AO103" s="85" t="s">
        <v>1021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4</v>
      </c>
      <c r="BC103" s="78" t="str">
        <f>REPLACE(INDEX(GroupVertices[Group],MATCH(Edges25[[#This Row],[Vertex 2]],GroupVertices[Vertex],0)),1,1,"")</f>
        <v>4</v>
      </c>
      <c r="BD103" s="48">
        <v>1</v>
      </c>
      <c r="BE103" s="49">
        <v>4.545454545454546</v>
      </c>
      <c r="BF103" s="48">
        <v>0</v>
      </c>
      <c r="BG103" s="49">
        <v>0</v>
      </c>
      <c r="BH103" s="48">
        <v>0</v>
      </c>
      <c r="BI103" s="49">
        <v>0</v>
      </c>
      <c r="BJ103" s="48">
        <v>21</v>
      </c>
      <c r="BK103" s="49">
        <v>95.45454545454545</v>
      </c>
      <c r="BL103" s="48">
        <v>22</v>
      </c>
    </row>
    <row r="104" spans="1:64" ht="15">
      <c r="A104" s="64" t="s">
        <v>296</v>
      </c>
      <c r="B104" s="64" t="s">
        <v>418</v>
      </c>
      <c r="C104" s="65"/>
      <c r="D104" s="66"/>
      <c r="E104" s="67"/>
      <c r="F104" s="68"/>
      <c r="G104" s="65"/>
      <c r="H104" s="69"/>
      <c r="I104" s="70"/>
      <c r="J104" s="70"/>
      <c r="K104" s="34" t="s">
        <v>65</v>
      </c>
      <c r="L104" s="77">
        <v>302</v>
      </c>
      <c r="M104" s="77"/>
      <c r="N104" s="72"/>
      <c r="O104" s="79" t="s">
        <v>427</v>
      </c>
      <c r="P104" s="81">
        <v>43755.70248842592</v>
      </c>
      <c r="Q104" s="79" t="s">
        <v>497</v>
      </c>
      <c r="R104" s="79"/>
      <c r="S104" s="79"/>
      <c r="T104" s="79"/>
      <c r="U104" s="79"/>
      <c r="V104" s="83" t="s">
        <v>748</v>
      </c>
      <c r="W104" s="81">
        <v>43755.70248842592</v>
      </c>
      <c r="X104" s="83" t="s">
        <v>866</v>
      </c>
      <c r="Y104" s="79"/>
      <c r="Z104" s="79"/>
      <c r="AA104" s="85" t="s">
        <v>1023</v>
      </c>
      <c r="AB104" s="79"/>
      <c r="AC104" s="79" t="b">
        <v>0</v>
      </c>
      <c r="AD104" s="79">
        <v>0</v>
      </c>
      <c r="AE104" s="85" t="s">
        <v>1091</v>
      </c>
      <c r="AF104" s="79" t="b">
        <v>0</v>
      </c>
      <c r="AG104" s="79" t="s">
        <v>1106</v>
      </c>
      <c r="AH104" s="79"/>
      <c r="AI104" s="85" t="s">
        <v>1091</v>
      </c>
      <c r="AJ104" s="79" t="b">
        <v>0</v>
      </c>
      <c r="AK104" s="79">
        <v>2</v>
      </c>
      <c r="AL104" s="85" t="s">
        <v>1021</v>
      </c>
      <c r="AM104" s="79" t="s">
        <v>1113</v>
      </c>
      <c r="AN104" s="79" t="b">
        <v>0</v>
      </c>
      <c r="AO104" s="85" t="s">
        <v>1021</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4</v>
      </c>
      <c r="BC104" s="78" t="str">
        <f>REPLACE(INDEX(GroupVertices[Group],MATCH(Edges25[[#This Row],[Vertex 2]],GroupVertices[Vertex],0)),1,1,"")</f>
        <v>4</v>
      </c>
      <c r="BD104" s="48">
        <v>1</v>
      </c>
      <c r="BE104" s="49">
        <v>4.545454545454546</v>
      </c>
      <c r="BF104" s="48">
        <v>0</v>
      </c>
      <c r="BG104" s="49">
        <v>0</v>
      </c>
      <c r="BH104" s="48">
        <v>0</v>
      </c>
      <c r="BI104" s="49">
        <v>0</v>
      </c>
      <c r="BJ104" s="48">
        <v>21</v>
      </c>
      <c r="BK104" s="49">
        <v>95.45454545454545</v>
      </c>
      <c r="BL104" s="48">
        <v>22</v>
      </c>
    </row>
    <row r="105" spans="1:64" ht="15">
      <c r="A105" s="64" t="s">
        <v>296</v>
      </c>
      <c r="B105" s="64" t="s">
        <v>298</v>
      </c>
      <c r="C105" s="65"/>
      <c r="D105" s="66"/>
      <c r="E105" s="67"/>
      <c r="F105" s="68"/>
      <c r="G105" s="65"/>
      <c r="H105" s="69"/>
      <c r="I105" s="70"/>
      <c r="J105" s="70"/>
      <c r="K105" s="34" t="s">
        <v>65</v>
      </c>
      <c r="L105" s="77">
        <v>306</v>
      </c>
      <c r="M105" s="77"/>
      <c r="N105" s="72"/>
      <c r="O105" s="79" t="s">
        <v>427</v>
      </c>
      <c r="P105" s="81">
        <v>43744.648310185185</v>
      </c>
      <c r="Q105" s="79" t="s">
        <v>438</v>
      </c>
      <c r="R105" s="79"/>
      <c r="S105" s="79"/>
      <c r="T105" s="79" t="s">
        <v>617</v>
      </c>
      <c r="U105" s="79"/>
      <c r="V105" s="83" t="s">
        <v>748</v>
      </c>
      <c r="W105" s="81">
        <v>43744.648310185185</v>
      </c>
      <c r="X105" s="83" t="s">
        <v>867</v>
      </c>
      <c r="Y105" s="79"/>
      <c r="Z105" s="79"/>
      <c r="AA105" s="85" t="s">
        <v>1024</v>
      </c>
      <c r="AB105" s="79"/>
      <c r="AC105" s="79" t="b">
        <v>0</v>
      </c>
      <c r="AD105" s="79">
        <v>0</v>
      </c>
      <c r="AE105" s="85" t="s">
        <v>1091</v>
      </c>
      <c r="AF105" s="79" t="b">
        <v>0</v>
      </c>
      <c r="AG105" s="79" t="s">
        <v>1106</v>
      </c>
      <c r="AH105" s="79"/>
      <c r="AI105" s="85" t="s">
        <v>1091</v>
      </c>
      <c r="AJ105" s="79" t="b">
        <v>0</v>
      </c>
      <c r="AK105" s="79">
        <v>2</v>
      </c>
      <c r="AL105" s="85" t="s">
        <v>1054</v>
      </c>
      <c r="AM105" s="79" t="s">
        <v>1113</v>
      </c>
      <c r="AN105" s="79" t="b">
        <v>0</v>
      </c>
      <c r="AO105" s="85" t="s">
        <v>1054</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4</v>
      </c>
      <c r="BC105" s="78" t="str">
        <f>REPLACE(INDEX(GroupVertices[Group],MATCH(Edges25[[#This Row],[Vertex 2]],GroupVertices[Vertex],0)),1,1,"")</f>
        <v>4</v>
      </c>
      <c r="BD105" s="48"/>
      <c r="BE105" s="49"/>
      <c r="BF105" s="48"/>
      <c r="BG105" s="49"/>
      <c r="BH105" s="48"/>
      <c r="BI105" s="49"/>
      <c r="BJ105" s="48"/>
      <c r="BK105" s="49"/>
      <c r="BL105" s="48"/>
    </row>
    <row r="106" spans="1:64" ht="15">
      <c r="A106" s="64" t="s">
        <v>296</v>
      </c>
      <c r="B106" s="64" t="s">
        <v>300</v>
      </c>
      <c r="C106" s="65"/>
      <c r="D106" s="66"/>
      <c r="E106" s="67"/>
      <c r="F106" s="68"/>
      <c r="G106" s="65"/>
      <c r="H106" s="69"/>
      <c r="I106" s="70"/>
      <c r="J106" s="70"/>
      <c r="K106" s="34" t="s">
        <v>65</v>
      </c>
      <c r="L106" s="77">
        <v>308</v>
      </c>
      <c r="M106" s="77"/>
      <c r="N106" s="72"/>
      <c r="O106" s="79" t="s">
        <v>427</v>
      </c>
      <c r="P106" s="81">
        <v>43748.66028935185</v>
      </c>
      <c r="Q106" s="79" t="s">
        <v>456</v>
      </c>
      <c r="R106" s="83" t="s">
        <v>553</v>
      </c>
      <c r="S106" s="79" t="s">
        <v>589</v>
      </c>
      <c r="T106" s="79"/>
      <c r="U106" s="79"/>
      <c r="V106" s="83" t="s">
        <v>748</v>
      </c>
      <c r="W106" s="81">
        <v>43748.66028935185</v>
      </c>
      <c r="X106" s="83" t="s">
        <v>868</v>
      </c>
      <c r="Y106" s="79"/>
      <c r="Z106" s="79"/>
      <c r="AA106" s="85" t="s">
        <v>1025</v>
      </c>
      <c r="AB106" s="79"/>
      <c r="AC106" s="79" t="b">
        <v>0</v>
      </c>
      <c r="AD106" s="79">
        <v>0</v>
      </c>
      <c r="AE106" s="85" t="s">
        <v>1091</v>
      </c>
      <c r="AF106" s="79" t="b">
        <v>0</v>
      </c>
      <c r="AG106" s="79" t="s">
        <v>1106</v>
      </c>
      <c r="AH106" s="79"/>
      <c r="AI106" s="85" t="s">
        <v>1091</v>
      </c>
      <c r="AJ106" s="79" t="b">
        <v>0</v>
      </c>
      <c r="AK106" s="79">
        <v>5</v>
      </c>
      <c r="AL106" s="85" t="s">
        <v>1070</v>
      </c>
      <c r="AM106" s="79" t="s">
        <v>1113</v>
      </c>
      <c r="AN106" s="79" t="b">
        <v>0</v>
      </c>
      <c r="AO106" s="85" t="s">
        <v>1070</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4</v>
      </c>
      <c r="BC106" s="78" t="str">
        <f>REPLACE(INDEX(GroupVertices[Group],MATCH(Edges25[[#This Row],[Vertex 2]],GroupVertices[Vertex],0)),1,1,"")</f>
        <v>2</v>
      </c>
      <c r="BD106" s="48"/>
      <c r="BE106" s="49"/>
      <c r="BF106" s="48"/>
      <c r="BG106" s="49"/>
      <c r="BH106" s="48"/>
      <c r="BI106" s="49"/>
      <c r="BJ106" s="48"/>
      <c r="BK106" s="49"/>
      <c r="BL106" s="48"/>
    </row>
    <row r="107" spans="1:64" ht="15">
      <c r="A107" s="64" t="s">
        <v>296</v>
      </c>
      <c r="B107" s="64" t="s">
        <v>300</v>
      </c>
      <c r="C107" s="65"/>
      <c r="D107" s="66"/>
      <c r="E107" s="67"/>
      <c r="F107" s="68"/>
      <c r="G107" s="65"/>
      <c r="H107" s="69"/>
      <c r="I107" s="70"/>
      <c r="J107" s="70"/>
      <c r="K107" s="34" t="s">
        <v>65</v>
      </c>
      <c r="L107" s="77">
        <v>310</v>
      </c>
      <c r="M107" s="77"/>
      <c r="N107" s="72"/>
      <c r="O107" s="79" t="s">
        <v>427</v>
      </c>
      <c r="P107" s="81">
        <v>43753.689247685186</v>
      </c>
      <c r="Q107" s="79" t="s">
        <v>498</v>
      </c>
      <c r="R107" s="79"/>
      <c r="S107" s="79"/>
      <c r="T107" s="79" t="s">
        <v>639</v>
      </c>
      <c r="U107" s="79"/>
      <c r="V107" s="83" t="s">
        <v>748</v>
      </c>
      <c r="W107" s="81">
        <v>43753.689247685186</v>
      </c>
      <c r="X107" s="83" t="s">
        <v>869</v>
      </c>
      <c r="Y107" s="79"/>
      <c r="Z107" s="79"/>
      <c r="AA107" s="85" t="s">
        <v>1026</v>
      </c>
      <c r="AB107" s="79"/>
      <c r="AC107" s="79" t="b">
        <v>0</v>
      </c>
      <c r="AD107" s="79">
        <v>0</v>
      </c>
      <c r="AE107" s="85" t="s">
        <v>1091</v>
      </c>
      <c r="AF107" s="79" t="b">
        <v>0</v>
      </c>
      <c r="AG107" s="79" t="s">
        <v>1106</v>
      </c>
      <c r="AH107" s="79"/>
      <c r="AI107" s="85" t="s">
        <v>1091</v>
      </c>
      <c r="AJ107" s="79" t="b">
        <v>0</v>
      </c>
      <c r="AK107" s="79">
        <v>3</v>
      </c>
      <c r="AL107" s="85" t="s">
        <v>1064</v>
      </c>
      <c r="AM107" s="79" t="s">
        <v>1113</v>
      </c>
      <c r="AN107" s="79" t="b">
        <v>0</v>
      </c>
      <c r="AO107" s="85" t="s">
        <v>1064</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4</v>
      </c>
      <c r="BC107" s="78" t="str">
        <f>REPLACE(INDEX(GroupVertices[Group],MATCH(Edges25[[#This Row],[Vertex 2]],GroupVertices[Vertex],0)),1,1,"")</f>
        <v>2</v>
      </c>
      <c r="BD107" s="48">
        <v>0</v>
      </c>
      <c r="BE107" s="49">
        <v>0</v>
      </c>
      <c r="BF107" s="48">
        <v>0</v>
      </c>
      <c r="BG107" s="49">
        <v>0</v>
      </c>
      <c r="BH107" s="48">
        <v>0</v>
      </c>
      <c r="BI107" s="49">
        <v>0</v>
      </c>
      <c r="BJ107" s="48">
        <v>24</v>
      </c>
      <c r="BK107" s="49">
        <v>100</v>
      </c>
      <c r="BL107" s="48">
        <v>24</v>
      </c>
    </row>
    <row r="108" spans="1:64" ht="15">
      <c r="A108" s="64" t="s">
        <v>299</v>
      </c>
      <c r="B108" s="64" t="s">
        <v>300</v>
      </c>
      <c r="C108" s="65"/>
      <c r="D108" s="66"/>
      <c r="E108" s="67"/>
      <c r="F108" s="68"/>
      <c r="G108" s="65"/>
      <c r="H108" s="69"/>
      <c r="I108" s="70"/>
      <c r="J108" s="70"/>
      <c r="K108" s="34" t="s">
        <v>66</v>
      </c>
      <c r="L108" s="77">
        <v>312</v>
      </c>
      <c r="M108" s="77"/>
      <c r="N108" s="72"/>
      <c r="O108" s="79" t="s">
        <v>427</v>
      </c>
      <c r="P108" s="81">
        <v>43745.93221064815</v>
      </c>
      <c r="Q108" s="79" t="s">
        <v>452</v>
      </c>
      <c r="R108" s="79"/>
      <c r="S108" s="79"/>
      <c r="T108" s="79"/>
      <c r="U108" s="79"/>
      <c r="V108" s="83" t="s">
        <v>751</v>
      </c>
      <c r="W108" s="81">
        <v>43745.93221064815</v>
      </c>
      <c r="X108" s="83" t="s">
        <v>870</v>
      </c>
      <c r="Y108" s="79"/>
      <c r="Z108" s="79"/>
      <c r="AA108" s="85" t="s">
        <v>1027</v>
      </c>
      <c r="AB108" s="79"/>
      <c r="AC108" s="79" t="b">
        <v>0</v>
      </c>
      <c r="AD108" s="79">
        <v>0</v>
      </c>
      <c r="AE108" s="85" t="s">
        <v>1091</v>
      </c>
      <c r="AF108" s="79" t="b">
        <v>0</v>
      </c>
      <c r="AG108" s="79" t="s">
        <v>1106</v>
      </c>
      <c r="AH108" s="79"/>
      <c r="AI108" s="85" t="s">
        <v>1091</v>
      </c>
      <c r="AJ108" s="79" t="b">
        <v>0</v>
      </c>
      <c r="AK108" s="79">
        <v>4</v>
      </c>
      <c r="AL108" s="85" t="s">
        <v>1029</v>
      </c>
      <c r="AM108" s="79" t="s">
        <v>1112</v>
      </c>
      <c r="AN108" s="79" t="b">
        <v>0</v>
      </c>
      <c r="AO108" s="85" t="s">
        <v>1029</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2</v>
      </c>
      <c r="BC108" s="78" t="str">
        <f>REPLACE(INDEX(GroupVertices[Group],MATCH(Edges25[[#This Row],[Vertex 2]],GroupVertices[Vertex],0)),1,1,"")</f>
        <v>2</v>
      </c>
      <c r="BD108" s="48">
        <v>1</v>
      </c>
      <c r="BE108" s="49">
        <v>4.545454545454546</v>
      </c>
      <c r="BF108" s="48">
        <v>0</v>
      </c>
      <c r="BG108" s="49">
        <v>0</v>
      </c>
      <c r="BH108" s="48">
        <v>0</v>
      </c>
      <c r="BI108" s="49">
        <v>0</v>
      </c>
      <c r="BJ108" s="48">
        <v>21</v>
      </c>
      <c r="BK108" s="49">
        <v>95.45454545454545</v>
      </c>
      <c r="BL108" s="48">
        <v>22</v>
      </c>
    </row>
    <row r="109" spans="1:64" ht="15">
      <c r="A109" s="64" t="s">
        <v>299</v>
      </c>
      <c r="B109" s="64" t="s">
        <v>300</v>
      </c>
      <c r="C109" s="65"/>
      <c r="D109" s="66"/>
      <c r="E109" s="67"/>
      <c r="F109" s="68"/>
      <c r="G109" s="65"/>
      <c r="H109" s="69"/>
      <c r="I109" s="70"/>
      <c r="J109" s="70"/>
      <c r="K109" s="34" t="s">
        <v>66</v>
      </c>
      <c r="L109" s="77">
        <v>313</v>
      </c>
      <c r="M109" s="77"/>
      <c r="N109" s="72"/>
      <c r="O109" s="79" t="s">
        <v>427</v>
      </c>
      <c r="P109" s="81">
        <v>43753.68655092592</v>
      </c>
      <c r="Q109" s="79" t="s">
        <v>498</v>
      </c>
      <c r="R109" s="79"/>
      <c r="S109" s="79"/>
      <c r="T109" s="79" t="s">
        <v>639</v>
      </c>
      <c r="U109" s="79"/>
      <c r="V109" s="83" t="s">
        <v>751</v>
      </c>
      <c r="W109" s="81">
        <v>43753.68655092592</v>
      </c>
      <c r="X109" s="83" t="s">
        <v>871</v>
      </c>
      <c r="Y109" s="79"/>
      <c r="Z109" s="79"/>
      <c r="AA109" s="85" t="s">
        <v>1028</v>
      </c>
      <c r="AB109" s="79"/>
      <c r="AC109" s="79" t="b">
        <v>0</v>
      </c>
      <c r="AD109" s="79">
        <v>0</v>
      </c>
      <c r="AE109" s="85" t="s">
        <v>1091</v>
      </c>
      <c r="AF109" s="79" t="b">
        <v>0</v>
      </c>
      <c r="AG109" s="79" t="s">
        <v>1106</v>
      </c>
      <c r="AH109" s="79"/>
      <c r="AI109" s="85" t="s">
        <v>1091</v>
      </c>
      <c r="AJ109" s="79" t="b">
        <v>0</v>
      </c>
      <c r="AK109" s="79">
        <v>3</v>
      </c>
      <c r="AL109" s="85" t="s">
        <v>1064</v>
      </c>
      <c r="AM109" s="79" t="s">
        <v>1112</v>
      </c>
      <c r="AN109" s="79" t="b">
        <v>0</v>
      </c>
      <c r="AO109" s="85" t="s">
        <v>1064</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2</v>
      </c>
      <c r="BC109" s="78" t="str">
        <f>REPLACE(INDEX(GroupVertices[Group],MATCH(Edges25[[#This Row],[Vertex 2]],GroupVertices[Vertex],0)),1,1,"")</f>
        <v>2</v>
      </c>
      <c r="BD109" s="48">
        <v>0</v>
      </c>
      <c r="BE109" s="49">
        <v>0</v>
      </c>
      <c r="BF109" s="48">
        <v>0</v>
      </c>
      <c r="BG109" s="49">
        <v>0</v>
      </c>
      <c r="BH109" s="48">
        <v>0</v>
      </c>
      <c r="BI109" s="49">
        <v>0</v>
      </c>
      <c r="BJ109" s="48">
        <v>24</v>
      </c>
      <c r="BK109" s="49">
        <v>100</v>
      </c>
      <c r="BL109" s="48">
        <v>24</v>
      </c>
    </row>
    <row r="110" spans="1:64" ht="15">
      <c r="A110" s="64" t="s">
        <v>300</v>
      </c>
      <c r="B110" s="64" t="s">
        <v>299</v>
      </c>
      <c r="C110" s="65"/>
      <c r="D110" s="66"/>
      <c r="E110" s="67"/>
      <c r="F110" s="68"/>
      <c r="G110" s="65"/>
      <c r="H110" s="69"/>
      <c r="I110" s="70"/>
      <c r="J110" s="70"/>
      <c r="K110" s="34" t="s">
        <v>66</v>
      </c>
      <c r="L110" s="77">
        <v>314</v>
      </c>
      <c r="M110" s="77"/>
      <c r="N110" s="72"/>
      <c r="O110" s="79" t="s">
        <v>427</v>
      </c>
      <c r="P110" s="81">
        <v>43734.87590277778</v>
      </c>
      <c r="Q110" s="79" t="s">
        <v>499</v>
      </c>
      <c r="R110" s="83" t="s">
        <v>563</v>
      </c>
      <c r="S110" s="79" t="s">
        <v>603</v>
      </c>
      <c r="T110" s="79" t="s">
        <v>625</v>
      </c>
      <c r="U110" s="83" t="s">
        <v>659</v>
      </c>
      <c r="V110" s="83" t="s">
        <v>659</v>
      </c>
      <c r="W110" s="81">
        <v>43734.87590277778</v>
      </c>
      <c r="X110" s="83" t="s">
        <v>872</v>
      </c>
      <c r="Y110" s="79"/>
      <c r="Z110" s="79"/>
      <c r="AA110" s="85" t="s">
        <v>1029</v>
      </c>
      <c r="AB110" s="79"/>
      <c r="AC110" s="79" t="b">
        <v>0</v>
      </c>
      <c r="AD110" s="79">
        <v>8</v>
      </c>
      <c r="AE110" s="85" t="s">
        <v>1091</v>
      </c>
      <c r="AF110" s="79" t="b">
        <v>0</v>
      </c>
      <c r="AG110" s="79" t="s">
        <v>1106</v>
      </c>
      <c r="AH110" s="79"/>
      <c r="AI110" s="85" t="s">
        <v>1091</v>
      </c>
      <c r="AJ110" s="79" t="b">
        <v>0</v>
      </c>
      <c r="AK110" s="79">
        <v>4</v>
      </c>
      <c r="AL110" s="85" t="s">
        <v>1091</v>
      </c>
      <c r="AM110" s="79" t="s">
        <v>1126</v>
      </c>
      <c r="AN110" s="79" t="b">
        <v>0</v>
      </c>
      <c r="AO110" s="85" t="s">
        <v>1029</v>
      </c>
      <c r="AP110" s="79" t="s">
        <v>1129</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6.666666666666667</v>
      </c>
      <c r="BF110" s="48">
        <v>0</v>
      </c>
      <c r="BG110" s="49">
        <v>0</v>
      </c>
      <c r="BH110" s="48">
        <v>0</v>
      </c>
      <c r="BI110" s="49">
        <v>0</v>
      </c>
      <c r="BJ110" s="48">
        <v>28</v>
      </c>
      <c r="BK110" s="49">
        <v>93.33333333333333</v>
      </c>
      <c r="BL110" s="48">
        <v>30</v>
      </c>
    </row>
    <row r="111" spans="1:64" ht="15">
      <c r="A111" s="64" t="s">
        <v>300</v>
      </c>
      <c r="B111" s="64" t="s">
        <v>419</v>
      </c>
      <c r="C111" s="65"/>
      <c r="D111" s="66"/>
      <c r="E111" s="67"/>
      <c r="F111" s="68"/>
      <c r="G111" s="65"/>
      <c r="H111" s="69"/>
      <c r="I111" s="70"/>
      <c r="J111" s="70"/>
      <c r="K111" s="34" t="s">
        <v>65</v>
      </c>
      <c r="L111" s="77">
        <v>315</v>
      </c>
      <c r="M111" s="77"/>
      <c r="N111" s="72"/>
      <c r="O111" s="79" t="s">
        <v>427</v>
      </c>
      <c r="P111" s="81">
        <v>43742.66898148148</v>
      </c>
      <c r="Q111" s="79" t="s">
        <v>500</v>
      </c>
      <c r="R111" s="83" t="s">
        <v>564</v>
      </c>
      <c r="S111" s="79" t="s">
        <v>604</v>
      </c>
      <c r="T111" s="79"/>
      <c r="U111" s="83" t="s">
        <v>660</v>
      </c>
      <c r="V111" s="83" t="s">
        <v>660</v>
      </c>
      <c r="W111" s="81">
        <v>43742.66898148148</v>
      </c>
      <c r="X111" s="83" t="s">
        <v>873</v>
      </c>
      <c r="Y111" s="79"/>
      <c r="Z111" s="79"/>
      <c r="AA111" s="85" t="s">
        <v>1030</v>
      </c>
      <c r="AB111" s="79"/>
      <c r="AC111" s="79" t="b">
        <v>0</v>
      </c>
      <c r="AD111" s="79">
        <v>4</v>
      </c>
      <c r="AE111" s="85" t="s">
        <v>1091</v>
      </c>
      <c r="AF111" s="79" t="b">
        <v>0</v>
      </c>
      <c r="AG111" s="79" t="s">
        <v>1106</v>
      </c>
      <c r="AH111" s="79"/>
      <c r="AI111" s="85" t="s">
        <v>1091</v>
      </c>
      <c r="AJ111" s="79" t="b">
        <v>0</v>
      </c>
      <c r="AK111" s="79">
        <v>5</v>
      </c>
      <c r="AL111" s="85" t="s">
        <v>1091</v>
      </c>
      <c r="AM111" s="79" t="s">
        <v>1126</v>
      </c>
      <c r="AN111" s="79" t="b">
        <v>0</v>
      </c>
      <c r="AO111" s="85" t="s">
        <v>1030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v>0</v>
      </c>
      <c r="BE111" s="49">
        <v>0</v>
      </c>
      <c r="BF111" s="48">
        <v>0</v>
      </c>
      <c r="BG111" s="49">
        <v>0</v>
      </c>
      <c r="BH111" s="48">
        <v>0</v>
      </c>
      <c r="BI111" s="49">
        <v>0</v>
      </c>
      <c r="BJ111" s="48">
        <v>19</v>
      </c>
      <c r="BK111" s="49">
        <v>100</v>
      </c>
      <c r="BL111" s="48">
        <v>19</v>
      </c>
    </row>
    <row r="112" spans="1:64" ht="15">
      <c r="A112" s="64" t="s">
        <v>301</v>
      </c>
      <c r="B112" s="64" t="s">
        <v>300</v>
      </c>
      <c r="C112" s="65"/>
      <c r="D112" s="66"/>
      <c r="E112" s="67"/>
      <c r="F112" s="68"/>
      <c r="G112" s="65"/>
      <c r="H112" s="69"/>
      <c r="I112" s="70"/>
      <c r="J112" s="70"/>
      <c r="K112" s="34" t="s">
        <v>66</v>
      </c>
      <c r="L112" s="77">
        <v>316</v>
      </c>
      <c r="M112" s="77"/>
      <c r="N112" s="72"/>
      <c r="O112" s="79" t="s">
        <v>427</v>
      </c>
      <c r="P112" s="81">
        <v>43742.70395833333</v>
      </c>
      <c r="Q112" s="79" t="s">
        <v>431</v>
      </c>
      <c r="R112" s="79"/>
      <c r="S112" s="79"/>
      <c r="T112" s="79"/>
      <c r="U112" s="79"/>
      <c r="V112" s="83" t="s">
        <v>752</v>
      </c>
      <c r="W112" s="81">
        <v>43742.70395833333</v>
      </c>
      <c r="X112" s="83" t="s">
        <v>874</v>
      </c>
      <c r="Y112" s="79"/>
      <c r="Z112" s="79"/>
      <c r="AA112" s="85" t="s">
        <v>1031</v>
      </c>
      <c r="AB112" s="79"/>
      <c r="AC112" s="79" t="b">
        <v>0</v>
      </c>
      <c r="AD112" s="79">
        <v>0</v>
      </c>
      <c r="AE112" s="85" t="s">
        <v>1091</v>
      </c>
      <c r="AF112" s="79" t="b">
        <v>0</v>
      </c>
      <c r="AG112" s="79" t="s">
        <v>1106</v>
      </c>
      <c r="AH112" s="79"/>
      <c r="AI112" s="85" t="s">
        <v>1091</v>
      </c>
      <c r="AJ112" s="79" t="b">
        <v>0</v>
      </c>
      <c r="AK112" s="79">
        <v>5</v>
      </c>
      <c r="AL112" s="85" t="s">
        <v>1030</v>
      </c>
      <c r="AM112" s="79" t="s">
        <v>1112</v>
      </c>
      <c r="AN112" s="79" t="b">
        <v>0</v>
      </c>
      <c r="AO112" s="85" t="s">
        <v>1030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0</v>
      </c>
      <c r="BE112" s="49">
        <v>0</v>
      </c>
      <c r="BF112" s="48">
        <v>0</v>
      </c>
      <c r="BG112" s="49">
        <v>0</v>
      </c>
      <c r="BH112" s="48">
        <v>0</v>
      </c>
      <c r="BI112" s="49">
        <v>0</v>
      </c>
      <c r="BJ112" s="48">
        <v>19</v>
      </c>
      <c r="BK112" s="49">
        <v>100</v>
      </c>
      <c r="BL112" s="48">
        <v>19</v>
      </c>
    </row>
    <row r="113" spans="1:64" ht="15">
      <c r="A113" s="64" t="s">
        <v>300</v>
      </c>
      <c r="B113" s="64" t="s">
        <v>395</v>
      </c>
      <c r="C113" s="65"/>
      <c r="D113" s="66"/>
      <c r="E113" s="67"/>
      <c r="F113" s="68"/>
      <c r="G113" s="65"/>
      <c r="H113" s="69"/>
      <c r="I113" s="70"/>
      <c r="J113" s="70"/>
      <c r="K113" s="34" t="s">
        <v>65</v>
      </c>
      <c r="L113" s="77">
        <v>318</v>
      </c>
      <c r="M113" s="77"/>
      <c r="N113" s="72"/>
      <c r="O113" s="79" t="s">
        <v>427</v>
      </c>
      <c r="P113" s="81">
        <v>43748.66868055556</v>
      </c>
      <c r="Q113" s="79" t="s">
        <v>501</v>
      </c>
      <c r="R113" s="83" t="s">
        <v>554</v>
      </c>
      <c r="S113" s="79" t="s">
        <v>597</v>
      </c>
      <c r="T113" s="79" t="s">
        <v>624</v>
      </c>
      <c r="U113" s="83" t="s">
        <v>661</v>
      </c>
      <c r="V113" s="83" t="s">
        <v>661</v>
      </c>
      <c r="W113" s="81">
        <v>43748.66868055556</v>
      </c>
      <c r="X113" s="83" t="s">
        <v>875</v>
      </c>
      <c r="Y113" s="79"/>
      <c r="Z113" s="79"/>
      <c r="AA113" s="85" t="s">
        <v>1032</v>
      </c>
      <c r="AB113" s="79"/>
      <c r="AC113" s="79" t="b">
        <v>0</v>
      </c>
      <c r="AD113" s="79">
        <v>1</v>
      </c>
      <c r="AE113" s="85" t="s">
        <v>1091</v>
      </c>
      <c r="AF113" s="79" t="b">
        <v>0</v>
      </c>
      <c r="AG113" s="79" t="s">
        <v>1106</v>
      </c>
      <c r="AH113" s="79"/>
      <c r="AI113" s="85" t="s">
        <v>1091</v>
      </c>
      <c r="AJ113" s="79" t="b">
        <v>0</v>
      </c>
      <c r="AK113" s="79">
        <v>1</v>
      </c>
      <c r="AL113" s="85" t="s">
        <v>1091</v>
      </c>
      <c r="AM113" s="79" t="s">
        <v>1126</v>
      </c>
      <c r="AN113" s="79" t="b">
        <v>0</v>
      </c>
      <c r="AO113" s="85" t="s">
        <v>1032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2</v>
      </c>
      <c r="BC113" s="78" t="str">
        <f>REPLACE(INDEX(GroupVertices[Group],MATCH(Edges25[[#This Row],[Vertex 2]],GroupVertices[Vertex],0)),1,1,"")</f>
        <v>2</v>
      </c>
      <c r="BD113" s="48">
        <v>0</v>
      </c>
      <c r="BE113" s="49">
        <v>0</v>
      </c>
      <c r="BF113" s="48">
        <v>0</v>
      </c>
      <c r="BG113" s="49">
        <v>0</v>
      </c>
      <c r="BH113" s="48">
        <v>0</v>
      </c>
      <c r="BI113" s="49">
        <v>0</v>
      </c>
      <c r="BJ113" s="48">
        <v>13</v>
      </c>
      <c r="BK113" s="49">
        <v>100</v>
      </c>
      <c r="BL113" s="48">
        <v>13</v>
      </c>
    </row>
    <row r="114" spans="1:64" ht="15">
      <c r="A114" s="64" t="s">
        <v>302</v>
      </c>
      <c r="B114" s="64" t="s">
        <v>420</v>
      </c>
      <c r="C114" s="65"/>
      <c r="D114" s="66"/>
      <c r="E114" s="67"/>
      <c r="F114" s="68"/>
      <c r="G114" s="65"/>
      <c r="H114" s="69"/>
      <c r="I114" s="70"/>
      <c r="J114" s="70"/>
      <c r="K114" s="34" t="s">
        <v>65</v>
      </c>
      <c r="L114" s="77">
        <v>319</v>
      </c>
      <c r="M114" s="77"/>
      <c r="N114" s="72"/>
      <c r="O114" s="79" t="s">
        <v>427</v>
      </c>
      <c r="P114" s="81">
        <v>43745.40820601852</v>
      </c>
      <c r="Q114" s="79" t="s">
        <v>502</v>
      </c>
      <c r="R114" s="83" t="s">
        <v>565</v>
      </c>
      <c r="S114" s="79" t="s">
        <v>601</v>
      </c>
      <c r="T114" s="79"/>
      <c r="U114" s="79"/>
      <c r="V114" s="83" t="s">
        <v>753</v>
      </c>
      <c r="W114" s="81">
        <v>43745.40820601852</v>
      </c>
      <c r="X114" s="83" t="s">
        <v>876</v>
      </c>
      <c r="Y114" s="79"/>
      <c r="Z114" s="79"/>
      <c r="AA114" s="85" t="s">
        <v>1033</v>
      </c>
      <c r="AB114" s="79"/>
      <c r="AC114" s="79" t="b">
        <v>0</v>
      </c>
      <c r="AD114" s="79">
        <v>4</v>
      </c>
      <c r="AE114" s="85" t="s">
        <v>1091</v>
      </c>
      <c r="AF114" s="79" t="b">
        <v>1</v>
      </c>
      <c r="AG114" s="79" t="s">
        <v>1106</v>
      </c>
      <c r="AH114" s="79"/>
      <c r="AI114" s="85" t="s">
        <v>1109</v>
      </c>
      <c r="AJ114" s="79" t="b">
        <v>0</v>
      </c>
      <c r="AK114" s="79">
        <v>2</v>
      </c>
      <c r="AL114" s="85" t="s">
        <v>1091</v>
      </c>
      <c r="AM114" s="79" t="s">
        <v>1127</v>
      </c>
      <c r="AN114" s="79" t="b">
        <v>0</v>
      </c>
      <c r="AO114" s="85" t="s">
        <v>1033</v>
      </c>
      <c r="AP114" s="79" t="s">
        <v>1129</v>
      </c>
      <c r="AQ114" s="79">
        <v>0</v>
      </c>
      <c r="AR114" s="79">
        <v>0</v>
      </c>
      <c r="AS114" s="79" t="s">
        <v>1131</v>
      </c>
      <c r="AT114" s="79" t="s">
        <v>1133</v>
      </c>
      <c r="AU114" s="79" t="s">
        <v>1135</v>
      </c>
      <c r="AV114" s="79" t="s">
        <v>1137</v>
      </c>
      <c r="AW114" s="79" t="s">
        <v>1139</v>
      </c>
      <c r="AX114" s="79" t="s">
        <v>1141</v>
      </c>
      <c r="AY114" s="79" t="s">
        <v>1142</v>
      </c>
      <c r="AZ114" s="83" t="s">
        <v>1144</v>
      </c>
      <c r="BA114">
        <v>2</v>
      </c>
      <c r="BB114" s="78" t="str">
        <f>REPLACE(INDEX(GroupVertices[Group],MATCH(Edges25[[#This Row],[Vertex 1]],GroupVertices[Vertex],0)),1,1,"")</f>
        <v>2</v>
      </c>
      <c r="BC114" s="78" t="str">
        <f>REPLACE(INDEX(GroupVertices[Group],MATCH(Edges25[[#This Row],[Vertex 2]],GroupVertices[Vertex],0)),1,1,"")</f>
        <v>2</v>
      </c>
      <c r="BD114" s="48">
        <v>1</v>
      </c>
      <c r="BE114" s="49">
        <v>6.25</v>
      </c>
      <c r="BF114" s="48">
        <v>0</v>
      </c>
      <c r="BG114" s="49">
        <v>0</v>
      </c>
      <c r="BH114" s="48">
        <v>0</v>
      </c>
      <c r="BI114" s="49">
        <v>0</v>
      </c>
      <c r="BJ114" s="48">
        <v>15</v>
      </c>
      <c r="BK114" s="49">
        <v>93.75</v>
      </c>
      <c r="BL114" s="48">
        <v>16</v>
      </c>
    </row>
    <row r="115" spans="1:64" ht="15">
      <c r="A115" s="64" t="s">
        <v>302</v>
      </c>
      <c r="B115" s="64" t="s">
        <v>420</v>
      </c>
      <c r="C115" s="65"/>
      <c r="D115" s="66"/>
      <c r="E115" s="67"/>
      <c r="F115" s="68"/>
      <c r="G115" s="65"/>
      <c r="H115" s="69"/>
      <c r="I115" s="70"/>
      <c r="J115" s="70"/>
      <c r="K115" s="34" t="s">
        <v>65</v>
      </c>
      <c r="L115" s="77">
        <v>320</v>
      </c>
      <c r="M115" s="77"/>
      <c r="N115" s="72"/>
      <c r="O115" s="79" t="s">
        <v>427</v>
      </c>
      <c r="P115" s="81">
        <v>43745.407118055555</v>
      </c>
      <c r="Q115" s="79" t="s">
        <v>503</v>
      </c>
      <c r="R115" s="83" t="s">
        <v>566</v>
      </c>
      <c r="S115" s="79" t="s">
        <v>601</v>
      </c>
      <c r="T115" s="79"/>
      <c r="U115" s="79"/>
      <c r="V115" s="83" t="s">
        <v>753</v>
      </c>
      <c r="W115" s="81">
        <v>43745.407118055555</v>
      </c>
      <c r="X115" s="83" t="s">
        <v>877</v>
      </c>
      <c r="Y115" s="79"/>
      <c r="Z115" s="79"/>
      <c r="AA115" s="85" t="s">
        <v>1034</v>
      </c>
      <c r="AB115" s="79"/>
      <c r="AC115" s="79" t="b">
        <v>0</v>
      </c>
      <c r="AD115" s="79">
        <v>4</v>
      </c>
      <c r="AE115" s="85" t="s">
        <v>1091</v>
      </c>
      <c r="AF115" s="79" t="b">
        <v>1</v>
      </c>
      <c r="AG115" s="79" t="s">
        <v>1106</v>
      </c>
      <c r="AH115" s="79"/>
      <c r="AI115" s="85" t="s">
        <v>1029</v>
      </c>
      <c r="AJ115" s="79" t="b">
        <v>0</v>
      </c>
      <c r="AK115" s="79">
        <v>0</v>
      </c>
      <c r="AL115" s="85" t="s">
        <v>1091</v>
      </c>
      <c r="AM115" s="79" t="s">
        <v>1127</v>
      </c>
      <c r="AN115" s="79" t="b">
        <v>0</v>
      </c>
      <c r="AO115" s="85" t="s">
        <v>1034</v>
      </c>
      <c r="AP115" s="79" t="s">
        <v>176</v>
      </c>
      <c r="AQ115" s="79">
        <v>0</v>
      </c>
      <c r="AR115" s="79">
        <v>0</v>
      </c>
      <c r="AS115" s="79" t="s">
        <v>1131</v>
      </c>
      <c r="AT115" s="79" t="s">
        <v>1133</v>
      </c>
      <c r="AU115" s="79" t="s">
        <v>1135</v>
      </c>
      <c r="AV115" s="79" t="s">
        <v>1137</v>
      </c>
      <c r="AW115" s="79" t="s">
        <v>1139</v>
      </c>
      <c r="AX115" s="79" t="s">
        <v>1141</v>
      </c>
      <c r="AY115" s="79" t="s">
        <v>1142</v>
      </c>
      <c r="AZ115" s="83" t="s">
        <v>1144</v>
      </c>
      <c r="BA115">
        <v>2</v>
      </c>
      <c r="BB115" s="78" t="str">
        <f>REPLACE(INDEX(GroupVertices[Group],MATCH(Edges25[[#This Row],[Vertex 1]],GroupVertices[Vertex],0)),1,1,"")</f>
        <v>2</v>
      </c>
      <c r="BC115" s="78" t="str">
        <f>REPLACE(INDEX(GroupVertices[Group],MATCH(Edges25[[#This Row],[Vertex 2]],GroupVertices[Vertex],0)),1,1,"")</f>
        <v>2</v>
      </c>
      <c r="BD115" s="48">
        <v>1</v>
      </c>
      <c r="BE115" s="49">
        <v>6.25</v>
      </c>
      <c r="BF115" s="48">
        <v>0</v>
      </c>
      <c r="BG115" s="49">
        <v>0</v>
      </c>
      <c r="BH115" s="48">
        <v>0</v>
      </c>
      <c r="BI115" s="49">
        <v>0</v>
      </c>
      <c r="BJ115" s="48">
        <v>15</v>
      </c>
      <c r="BK115" s="49">
        <v>93.75</v>
      </c>
      <c r="BL115" s="48">
        <v>16</v>
      </c>
    </row>
    <row r="116" spans="1:64" ht="15">
      <c r="A116" s="64" t="s">
        <v>300</v>
      </c>
      <c r="B116" s="64" t="s">
        <v>420</v>
      </c>
      <c r="C116" s="65"/>
      <c r="D116" s="66"/>
      <c r="E116" s="67"/>
      <c r="F116" s="68"/>
      <c r="G116" s="65"/>
      <c r="H116" s="69"/>
      <c r="I116" s="70"/>
      <c r="J116" s="70"/>
      <c r="K116" s="34" t="s">
        <v>65</v>
      </c>
      <c r="L116" s="77">
        <v>321</v>
      </c>
      <c r="M116" s="77"/>
      <c r="N116" s="72"/>
      <c r="O116" s="79" t="s">
        <v>427</v>
      </c>
      <c r="P116" s="81">
        <v>43748.77138888889</v>
      </c>
      <c r="Q116" s="79" t="s">
        <v>504</v>
      </c>
      <c r="R116" s="79"/>
      <c r="S116" s="79"/>
      <c r="T116" s="79"/>
      <c r="U116" s="79"/>
      <c r="V116" s="83" t="s">
        <v>754</v>
      </c>
      <c r="W116" s="81">
        <v>43748.77138888889</v>
      </c>
      <c r="X116" s="83" t="s">
        <v>878</v>
      </c>
      <c r="Y116" s="79"/>
      <c r="Z116" s="79"/>
      <c r="AA116" s="85" t="s">
        <v>1035</v>
      </c>
      <c r="AB116" s="79"/>
      <c r="AC116" s="79" t="b">
        <v>0</v>
      </c>
      <c r="AD116" s="79">
        <v>0</v>
      </c>
      <c r="AE116" s="85" t="s">
        <v>1091</v>
      </c>
      <c r="AF116" s="79" t="b">
        <v>1</v>
      </c>
      <c r="AG116" s="79" t="s">
        <v>1106</v>
      </c>
      <c r="AH116" s="79"/>
      <c r="AI116" s="85" t="s">
        <v>1109</v>
      </c>
      <c r="AJ116" s="79" t="b">
        <v>0</v>
      </c>
      <c r="AK116" s="79">
        <v>2</v>
      </c>
      <c r="AL116" s="85" t="s">
        <v>1033</v>
      </c>
      <c r="AM116" s="79" t="s">
        <v>1113</v>
      </c>
      <c r="AN116" s="79" t="b">
        <v>0</v>
      </c>
      <c r="AO116" s="85" t="s">
        <v>1033</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2</v>
      </c>
      <c r="BC116" s="78" t="str">
        <f>REPLACE(INDEX(GroupVertices[Group],MATCH(Edges25[[#This Row],[Vertex 2]],GroupVertices[Vertex],0)),1,1,"")</f>
        <v>2</v>
      </c>
      <c r="BD116" s="48">
        <v>1</v>
      </c>
      <c r="BE116" s="49">
        <v>5.555555555555555</v>
      </c>
      <c r="BF116" s="48">
        <v>0</v>
      </c>
      <c r="BG116" s="49">
        <v>0</v>
      </c>
      <c r="BH116" s="48">
        <v>0</v>
      </c>
      <c r="BI116" s="49">
        <v>0</v>
      </c>
      <c r="BJ116" s="48">
        <v>17</v>
      </c>
      <c r="BK116" s="49">
        <v>94.44444444444444</v>
      </c>
      <c r="BL116" s="48">
        <v>18</v>
      </c>
    </row>
    <row r="117" spans="1:64" ht="15">
      <c r="A117" s="64" t="s">
        <v>303</v>
      </c>
      <c r="B117" s="64" t="s">
        <v>400</v>
      </c>
      <c r="C117" s="65"/>
      <c r="D117" s="66"/>
      <c r="E117" s="67"/>
      <c r="F117" s="68"/>
      <c r="G117" s="65"/>
      <c r="H117" s="69"/>
      <c r="I117" s="70"/>
      <c r="J117" s="70"/>
      <c r="K117" s="34" t="s">
        <v>65</v>
      </c>
      <c r="L117" s="77">
        <v>325</v>
      </c>
      <c r="M117" s="77"/>
      <c r="N117" s="72"/>
      <c r="O117" s="79" t="s">
        <v>427</v>
      </c>
      <c r="P117" s="81">
        <v>43749.463692129626</v>
      </c>
      <c r="Q117" s="79" t="s">
        <v>505</v>
      </c>
      <c r="R117" s="83" t="s">
        <v>567</v>
      </c>
      <c r="S117" s="79" t="s">
        <v>605</v>
      </c>
      <c r="T117" s="79" t="s">
        <v>640</v>
      </c>
      <c r="U117" s="79"/>
      <c r="V117" s="83" t="s">
        <v>755</v>
      </c>
      <c r="W117" s="81">
        <v>43749.463692129626</v>
      </c>
      <c r="X117" s="83" t="s">
        <v>879</v>
      </c>
      <c r="Y117" s="79"/>
      <c r="Z117" s="79"/>
      <c r="AA117" s="85" t="s">
        <v>1036</v>
      </c>
      <c r="AB117" s="79"/>
      <c r="AC117" s="79" t="b">
        <v>0</v>
      </c>
      <c r="AD117" s="79">
        <v>5</v>
      </c>
      <c r="AE117" s="85" t="s">
        <v>1091</v>
      </c>
      <c r="AF117" s="79" t="b">
        <v>0</v>
      </c>
      <c r="AG117" s="79" t="s">
        <v>1106</v>
      </c>
      <c r="AH117" s="79"/>
      <c r="AI117" s="85" t="s">
        <v>1091</v>
      </c>
      <c r="AJ117" s="79" t="b">
        <v>0</v>
      </c>
      <c r="AK117" s="79">
        <v>2</v>
      </c>
      <c r="AL117" s="85" t="s">
        <v>1091</v>
      </c>
      <c r="AM117" s="79" t="s">
        <v>1111</v>
      </c>
      <c r="AN117" s="79" t="b">
        <v>0</v>
      </c>
      <c r="AO117" s="85" t="s">
        <v>1036</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300</v>
      </c>
      <c r="B118" s="64" t="s">
        <v>400</v>
      </c>
      <c r="C118" s="65"/>
      <c r="D118" s="66"/>
      <c r="E118" s="67"/>
      <c r="F118" s="68"/>
      <c r="G118" s="65"/>
      <c r="H118" s="69"/>
      <c r="I118" s="70"/>
      <c r="J118" s="70"/>
      <c r="K118" s="34" t="s">
        <v>65</v>
      </c>
      <c r="L118" s="77">
        <v>326</v>
      </c>
      <c r="M118" s="77"/>
      <c r="N118" s="72"/>
      <c r="O118" s="79" t="s">
        <v>427</v>
      </c>
      <c r="P118" s="81">
        <v>43749.61232638889</v>
      </c>
      <c r="Q118" s="79" t="s">
        <v>464</v>
      </c>
      <c r="R118" s="79"/>
      <c r="S118" s="79"/>
      <c r="T118" s="79"/>
      <c r="U118" s="79"/>
      <c r="V118" s="83" t="s">
        <v>754</v>
      </c>
      <c r="W118" s="81">
        <v>43749.61232638889</v>
      </c>
      <c r="X118" s="83" t="s">
        <v>880</v>
      </c>
      <c r="Y118" s="79"/>
      <c r="Z118" s="79"/>
      <c r="AA118" s="85" t="s">
        <v>1037</v>
      </c>
      <c r="AB118" s="79"/>
      <c r="AC118" s="79" t="b">
        <v>0</v>
      </c>
      <c r="AD118" s="79">
        <v>0</v>
      </c>
      <c r="AE118" s="85" t="s">
        <v>1091</v>
      </c>
      <c r="AF118" s="79" t="b">
        <v>0</v>
      </c>
      <c r="AG118" s="79" t="s">
        <v>1106</v>
      </c>
      <c r="AH118" s="79"/>
      <c r="AI118" s="85" t="s">
        <v>1091</v>
      </c>
      <c r="AJ118" s="79" t="b">
        <v>0</v>
      </c>
      <c r="AK118" s="79">
        <v>2</v>
      </c>
      <c r="AL118" s="85" t="s">
        <v>1036</v>
      </c>
      <c r="AM118" s="79" t="s">
        <v>1113</v>
      </c>
      <c r="AN118" s="79" t="b">
        <v>0</v>
      </c>
      <c r="AO118" s="85" t="s">
        <v>1036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c r="BE118" s="49"/>
      <c r="BF118" s="48"/>
      <c r="BG118" s="49"/>
      <c r="BH118" s="48"/>
      <c r="BI118" s="49"/>
      <c r="BJ118" s="48"/>
      <c r="BK118" s="49"/>
      <c r="BL118" s="48"/>
    </row>
    <row r="119" spans="1:64" ht="15">
      <c r="A119" s="64" t="s">
        <v>304</v>
      </c>
      <c r="B119" s="64" t="s">
        <v>405</v>
      </c>
      <c r="C119" s="65"/>
      <c r="D119" s="66"/>
      <c r="E119" s="67"/>
      <c r="F119" s="68"/>
      <c r="G119" s="65"/>
      <c r="H119" s="69"/>
      <c r="I119" s="70"/>
      <c r="J119" s="70"/>
      <c r="K119" s="34" t="s">
        <v>65</v>
      </c>
      <c r="L119" s="77">
        <v>329</v>
      </c>
      <c r="M119" s="77"/>
      <c r="N119" s="72"/>
      <c r="O119" s="79" t="s">
        <v>427</v>
      </c>
      <c r="P119" s="81">
        <v>43750.98474537037</v>
      </c>
      <c r="Q119" s="79" t="s">
        <v>470</v>
      </c>
      <c r="R119" s="79"/>
      <c r="S119" s="79"/>
      <c r="T119" s="79"/>
      <c r="U119" s="79"/>
      <c r="V119" s="83" t="s">
        <v>756</v>
      </c>
      <c r="W119" s="81">
        <v>43750.98474537037</v>
      </c>
      <c r="X119" s="83" t="s">
        <v>881</v>
      </c>
      <c r="Y119" s="79"/>
      <c r="Z119" s="79"/>
      <c r="AA119" s="85" t="s">
        <v>1038</v>
      </c>
      <c r="AB119" s="79"/>
      <c r="AC119" s="79" t="b">
        <v>0</v>
      </c>
      <c r="AD119" s="79">
        <v>0</v>
      </c>
      <c r="AE119" s="85" t="s">
        <v>1091</v>
      </c>
      <c r="AF119" s="79" t="b">
        <v>0</v>
      </c>
      <c r="AG119" s="79" t="s">
        <v>1106</v>
      </c>
      <c r="AH119" s="79"/>
      <c r="AI119" s="85" t="s">
        <v>1091</v>
      </c>
      <c r="AJ119" s="79" t="b">
        <v>0</v>
      </c>
      <c r="AK119" s="79">
        <v>2</v>
      </c>
      <c r="AL119" s="85" t="s">
        <v>1039</v>
      </c>
      <c r="AM119" s="79" t="s">
        <v>1127</v>
      </c>
      <c r="AN119" s="79" t="b">
        <v>0</v>
      </c>
      <c r="AO119" s="85" t="s">
        <v>1039</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300</v>
      </c>
      <c r="B120" s="64" t="s">
        <v>405</v>
      </c>
      <c r="C120" s="65"/>
      <c r="D120" s="66"/>
      <c r="E120" s="67"/>
      <c r="F120" s="68"/>
      <c r="G120" s="65"/>
      <c r="H120" s="69"/>
      <c r="I120" s="70"/>
      <c r="J120" s="70"/>
      <c r="K120" s="34" t="s">
        <v>65</v>
      </c>
      <c r="L120" s="77">
        <v>330</v>
      </c>
      <c r="M120" s="77"/>
      <c r="N120" s="72"/>
      <c r="O120" s="79" t="s">
        <v>427</v>
      </c>
      <c r="P120" s="81">
        <v>43750.87546296296</v>
      </c>
      <c r="Q120" s="79" t="s">
        <v>506</v>
      </c>
      <c r="R120" s="83" t="s">
        <v>568</v>
      </c>
      <c r="S120" s="79" t="s">
        <v>606</v>
      </c>
      <c r="T120" s="79"/>
      <c r="U120" s="83" t="s">
        <v>662</v>
      </c>
      <c r="V120" s="83" t="s">
        <v>662</v>
      </c>
      <c r="W120" s="81">
        <v>43750.87546296296</v>
      </c>
      <c r="X120" s="83" t="s">
        <v>882</v>
      </c>
      <c r="Y120" s="79"/>
      <c r="Z120" s="79"/>
      <c r="AA120" s="85" t="s">
        <v>1039</v>
      </c>
      <c r="AB120" s="79"/>
      <c r="AC120" s="79" t="b">
        <v>0</v>
      </c>
      <c r="AD120" s="79">
        <v>2</v>
      </c>
      <c r="AE120" s="85" t="s">
        <v>1091</v>
      </c>
      <c r="AF120" s="79" t="b">
        <v>0</v>
      </c>
      <c r="AG120" s="79" t="s">
        <v>1106</v>
      </c>
      <c r="AH120" s="79"/>
      <c r="AI120" s="85" t="s">
        <v>1091</v>
      </c>
      <c r="AJ120" s="79" t="b">
        <v>0</v>
      </c>
      <c r="AK120" s="79">
        <v>2</v>
      </c>
      <c r="AL120" s="85" t="s">
        <v>1091</v>
      </c>
      <c r="AM120" s="79" t="s">
        <v>1126</v>
      </c>
      <c r="AN120" s="79" t="b">
        <v>0</v>
      </c>
      <c r="AO120" s="85" t="s">
        <v>1039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300</v>
      </c>
      <c r="B121" s="64" t="s">
        <v>404</v>
      </c>
      <c r="C121" s="65"/>
      <c r="D121" s="66"/>
      <c r="E121" s="67"/>
      <c r="F121" s="68"/>
      <c r="G121" s="65"/>
      <c r="H121" s="69"/>
      <c r="I121" s="70"/>
      <c r="J121" s="70"/>
      <c r="K121" s="34" t="s">
        <v>65</v>
      </c>
      <c r="L121" s="77">
        <v>335</v>
      </c>
      <c r="M121" s="77"/>
      <c r="N121" s="72"/>
      <c r="O121" s="79" t="s">
        <v>427</v>
      </c>
      <c r="P121" s="81">
        <v>43751.875081018516</v>
      </c>
      <c r="Q121" s="79" t="s">
        <v>507</v>
      </c>
      <c r="R121" s="83" t="s">
        <v>568</v>
      </c>
      <c r="S121" s="79" t="s">
        <v>606</v>
      </c>
      <c r="T121" s="79"/>
      <c r="U121" s="83" t="s">
        <v>663</v>
      </c>
      <c r="V121" s="83" t="s">
        <v>663</v>
      </c>
      <c r="W121" s="81">
        <v>43751.875081018516</v>
      </c>
      <c r="X121" s="83" t="s">
        <v>883</v>
      </c>
      <c r="Y121" s="79"/>
      <c r="Z121" s="79"/>
      <c r="AA121" s="85" t="s">
        <v>1040</v>
      </c>
      <c r="AB121" s="79"/>
      <c r="AC121" s="79" t="b">
        <v>0</v>
      </c>
      <c r="AD121" s="79">
        <v>0</v>
      </c>
      <c r="AE121" s="85" t="s">
        <v>1091</v>
      </c>
      <c r="AF121" s="79" t="b">
        <v>0</v>
      </c>
      <c r="AG121" s="79" t="s">
        <v>1106</v>
      </c>
      <c r="AH121" s="79"/>
      <c r="AI121" s="85" t="s">
        <v>1091</v>
      </c>
      <c r="AJ121" s="79" t="b">
        <v>0</v>
      </c>
      <c r="AK121" s="79">
        <v>0</v>
      </c>
      <c r="AL121" s="85" t="s">
        <v>1091</v>
      </c>
      <c r="AM121" s="79" t="s">
        <v>1126</v>
      </c>
      <c r="AN121" s="79" t="b">
        <v>0</v>
      </c>
      <c r="AO121" s="85" t="s">
        <v>1040</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2</v>
      </c>
      <c r="BC121" s="78" t="str">
        <f>REPLACE(INDEX(GroupVertices[Group],MATCH(Edges25[[#This Row],[Vertex 2]],GroupVertices[Vertex],0)),1,1,"")</f>
        <v>2</v>
      </c>
      <c r="BD121" s="48">
        <v>1</v>
      </c>
      <c r="BE121" s="49">
        <v>4.166666666666667</v>
      </c>
      <c r="BF121" s="48">
        <v>0</v>
      </c>
      <c r="BG121" s="49">
        <v>0</v>
      </c>
      <c r="BH121" s="48">
        <v>0</v>
      </c>
      <c r="BI121" s="49">
        <v>0</v>
      </c>
      <c r="BJ121" s="48">
        <v>23</v>
      </c>
      <c r="BK121" s="49">
        <v>95.83333333333333</v>
      </c>
      <c r="BL121" s="48">
        <v>24</v>
      </c>
    </row>
    <row r="122" spans="1:64" ht="15">
      <c r="A122" s="64" t="s">
        <v>305</v>
      </c>
      <c r="B122" s="64" t="s">
        <v>308</v>
      </c>
      <c r="C122" s="65"/>
      <c r="D122" s="66"/>
      <c r="E122" s="67"/>
      <c r="F122" s="68"/>
      <c r="G122" s="65"/>
      <c r="H122" s="69"/>
      <c r="I122" s="70"/>
      <c r="J122" s="70"/>
      <c r="K122" s="34" t="s">
        <v>65</v>
      </c>
      <c r="L122" s="77">
        <v>336</v>
      </c>
      <c r="M122" s="77"/>
      <c r="N122" s="72"/>
      <c r="O122" s="79" t="s">
        <v>427</v>
      </c>
      <c r="P122" s="81">
        <v>43752.8993287037</v>
      </c>
      <c r="Q122" s="79" t="s">
        <v>508</v>
      </c>
      <c r="R122" s="83" t="s">
        <v>569</v>
      </c>
      <c r="S122" s="79" t="s">
        <v>589</v>
      </c>
      <c r="T122" s="79" t="s">
        <v>628</v>
      </c>
      <c r="U122" s="79"/>
      <c r="V122" s="83" t="s">
        <v>757</v>
      </c>
      <c r="W122" s="81">
        <v>43752.8993287037</v>
      </c>
      <c r="X122" s="83" t="s">
        <v>884</v>
      </c>
      <c r="Y122" s="79"/>
      <c r="Z122" s="79"/>
      <c r="AA122" s="85" t="s">
        <v>1041</v>
      </c>
      <c r="AB122" s="79"/>
      <c r="AC122" s="79" t="b">
        <v>0</v>
      </c>
      <c r="AD122" s="79">
        <v>7</v>
      </c>
      <c r="AE122" s="85" t="s">
        <v>1091</v>
      </c>
      <c r="AF122" s="79" t="b">
        <v>0</v>
      </c>
      <c r="AG122" s="79" t="s">
        <v>1106</v>
      </c>
      <c r="AH122" s="79"/>
      <c r="AI122" s="85" t="s">
        <v>1091</v>
      </c>
      <c r="AJ122" s="79" t="b">
        <v>0</v>
      </c>
      <c r="AK122" s="79">
        <v>6</v>
      </c>
      <c r="AL122" s="85" t="s">
        <v>1091</v>
      </c>
      <c r="AM122" s="79" t="s">
        <v>1120</v>
      </c>
      <c r="AN122" s="79" t="b">
        <v>0</v>
      </c>
      <c r="AO122" s="85" t="s">
        <v>1041</v>
      </c>
      <c r="AP122" s="79" t="s">
        <v>1129</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2</v>
      </c>
      <c r="BE122" s="49">
        <v>4.081632653061225</v>
      </c>
      <c r="BF122" s="48">
        <v>0</v>
      </c>
      <c r="BG122" s="49">
        <v>0</v>
      </c>
      <c r="BH122" s="48">
        <v>0</v>
      </c>
      <c r="BI122" s="49">
        <v>0</v>
      </c>
      <c r="BJ122" s="48">
        <v>47</v>
      </c>
      <c r="BK122" s="49">
        <v>95.91836734693878</v>
      </c>
      <c r="BL122" s="48">
        <v>49</v>
      </c>
    </row>
    <row r="123" spans="1:64" ht="15">
      <c r="A123" s="64" t="s">
        <v>300</v>
      </c>
      <c r="B123" s="64" t="s">
        <v>305</v>
      </c>
      <c r="C123" s="65"/>
      <c r="D123" s="66"/>
      <c r="E123" s="67"/>
      <c r="F123" s="68"/>
      <c r="G123" s="65"/>
      <c r="H123" s="69"/>
      <c r="I123" s="70"/>
      <c r="J123" s="70"/>
      <c r="K123" s="34" t="s">
        <v>65</v>
      </c>
      <c r="L123" s="77">
        <v>337</v>
      </c>
      <c r="M123" s="77"/>
      <c r="N123" s="72"/>
      <c r="O123" s="79" t="s">
        <v>427</v>
      </c>
      <c r="P123" s="81">
        <v>43753.64350694444</v>
      </c>
      <c r="Q123" s="79" t="s">
        <v>509</v>
      </c>
      <c r="R123" s="79"/>
      <c r="S123" s="79"/>
      <c r="T123" s="79"/>
      <c r="U123" s="79"/>
      <c r="V123" s="83" t="s">
        <v>754</v>
      </c>
      <c r="W123" s="81">
        <v>43753.64350694444</v>
      </c>
      <c r="X123" s="83" t="s">
        <v>885</v>
      </c>
      <c r="Y123" s="79"/>
      <c r="Z123" s="79"/>
      <c r="AA123" s="85" t="s">
        <v>1042</v>
      </c>
      <c r="AB123" s="79"/>
      <c r="AC123" s="79" t="b">
        <v>0</v>
      </c>
      <c r="AD123" s="79">
        <v>0</v>
      </c>
      <c r="AE123" s="85" t="s">
        <v>1091</v>
      </c>
      <c r="AF123" s="79" t="b">
        <v>0</v>
      </c>
      <c r="AG123" s="79" t="s">
        <v>1106</v>
      </c>
      <c r="AH123" s="79"/>
      <c r="AI123" s="85" t="s">
        <v>1091</v>
      </c>
      <c r="AJ123" s="79" t="b">
        <v>0</v>
      </c>
      <c r="AK123" s="79">
        <v>6</v>
      </c>
      <c r="AL123" s="85" t="s">
        <v>1041</v>
      </c>
      <c r="AM123" s="79" t="s">
        <v>1113</v>
      </c>
      <c r="AN123" s="79" t="b">
        <v>0</v>
      </c>
      <c r="AO123" s="85" t="s">
        <v>1041</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4</v>
      </c>
      <c r="BD123" s="48">
        <v>1</v>
      </c>
      <c r="BE123" s="49">
        <v>3.7037037037037037</v>
      </c>
      <c r="BF123" s="48">
        <v>0</v>
      </c>
      <c r="BG123" s="49">
        <v>0</v>
      </c>
      <c r="BH123" s="48">
        <v>0</v>
      </c>
      <c r="BI123" s="49">
        <v>0</v>
      </c>
      <c r="BJ123" s="48">
        <v>26</v>
      </c>
      <c r="BK123" s="49">
        <v>96.29629629629629</v>
      </c>
      <c r="BL123" s="48">
        <v>27</v>
      </c>
    </row>
    <row r="124" spans="1:64" ht="15">
      <c r="A124" s="64" t="s">
        <v>306</v>
      </c>
      <c r="B124" s="64" t="s">
        <v>300</v>
      </c>
      <c r="C124" s="65"/>
      <c r="D124" s="66"/>
      <c r="E124" s="67"/>
      <c r="F124" s="68"/>
      <c r="G124" s="65"/>
      <c r="H124" s="69"/>
      <c r="I124" s="70"/>
      <c r="J124" s="70"/>
      <c r="K124" s="34" t="s">
        <v>66</v>
      </c>
      <c r="L124" s="77">
        <v>338</v>
      </c>
      <c r="M124" s="77"/>
      <c r="N124" s="72"/>
      <c r="O124" s="79" t="s">
        <v>427</v>
      </c>
      <c r="P124" s="81">
        <v>43744.871087962965</v>
      </c>
      <c r="Q124" s="79" t="s">
        <v>510</v>
      </c>
      <c r="R124" s="83" t="s">
        <v>570</v>
      </c>
      <c r="S124" s="79" t="s">
        <v>606</v>
      </c>
      <c r="T124" s="79" t="s">
        <v>618</v>
      </c>
      <c r="U124" s="79"/>
      <c r="V124" s="83" t="s">
        <v>758</v>
      </c>
      <c r="W124" s="81">
        <v>43744.871087962965</v>
      </c>
      <c r="X124" s="83" t="s">
        <v>886</v>
      </c>
      <c r="Y124" s="79"/>
      <c r="Z124" s="79"/>
      <c r="AA124" s="85" t="s">
        <v>1043</v>
      </c>
      <c r="AB124" s="79"/>
      <c r="AC124" s="79" t="b">
        <v>0</v>
      </c>
      <c r="AD124" s="79">
        <v>1</v>
      </c>
      <c r="AE124" s="85" t="s">
        <v>1091</v>
      </c>
      <c r="AF124" s="79" t="b">
        <v>0</v>
      </c>
      <c r="AG124" s="79" t="s">
        <v>1106</v>
      </c>
      <c r="AH124" s="79"/>
      <c r="AI124" s="85" t="s">
        <v>1091</v>
      </c>
      <c r="AJ124" s="79" t="b">
        <v>0</v>
      </c>
      <c r="AK124" s="79">
        <v>0</v>
      </c>
      <c r="AL124" s="85" t="s">
        <v>1091</v>
      </c>
      <c r="AM124" s="79" t="s">
        <v>1115</v>
      </c>
      <c r="AN124" s="79" t="b">
        <v>0</v>
      </c>
      <c r="AO124" s="85" t="s">
        <v>1043</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6</v>
      </c>
      <c r="BC124" s="78" t="str">
        <f>REPLACE(INDEX(GroupVertices[Group],MATCH(Edges25[[#This Row],[Vertex 2]],GroupVertices[Vertex],0)),1,1,"")</f>
        <v>2</v>
      </c>
      <c r="BD124" s="48">
        <v>2</v>
      </c>
      <c r="BE124" s="49">
        <v>8.333333333333334</v>
      </c>
      <c r="BF124" s="48">
        <v>0</v>
      </c>
      <c r="BG124" s="49">
        <v>0</v>
      </c>
      <c r="BH124" s="48">
        <v>0</v>
      </c>
      <c r="BI124" s="49">
        <v>0</v>
      </c>
      <c r="BJ124" s="48">
        <v>22</v>
      </c>
      <c r="BK124" s="49">
        <v>91.66666666666667</v>
      </c>
      <c r="BL124" s="48">
        <v>24</v>
      </c>
    </row>
    <row r="125" spans="1:64" ht="15">
      <c r="A125" s="64" t="s">
        <v>306</v>
      </c>
      <c r="B125" s="64" t="s">
        <v>300</v>
      </c>
      <c r="C125" s="65"/>
      <c r="D125" s="66"/>
      <c r="E125" s="67"/>
      <c r="F125" s="68"/>
      <c r="G125" s="65"/>
      <c r="H125" s="69"/>
      <c r="I125" s="70"/>
      <c r="J125" s="70"/>
      <c r="K125" s="34" t="s">
        <v>66</v>
      </c>
      <c r="L125" s="77">
        <v>339</v>
      </c>
      <c r="M125" s="77"/>
      <c r="N125" s="72"/>
      <c r="O125" s="79" t="s">
        <v>427</v>
      </c>
      <c r="P125" s="81">
        <v>43748.81135416667</v>
      </c>
      <c r="Q125" s="79" t="s">
        <v>511</v>
      </c>
      <c r="R125" s="83" t="s">
        <v>570</v>
      </c>
      <c r="S125" s="79" t="s">
        <v>606</v>
      </c>
      <c r="T125" s="79"/>
      <c r="U125" s="79"/>
      <c r="V125" s="83" t="s">
        <v>758</v>
      </c>
      <c r="W125" s="81">
        <v>43748.81135416667</v>
      </c>
      <c r="X125" s="83" t="s">
        <v>887</v>
      </c>
      <c r="Y125" s="79"/>
      <c r="Z125" s="79"/>
      <c r="AA125" s="85" t="s">
        <v>1044</v>
      </c>
      <c r="AB125" s="79"/>
      <c r="AC125" s="79" t="b">
        <v>0</v>
      </c>
      <c r="AD125" s="79">
        <v>0</v>
      </c>
      <c r="AE125" s="85" t="s">
        <v>1091</v>
      </c>
      <c r="AF125" s="79" t="b">
        <v>0</v>
      </c>
      <c r="AG125" s="79" t="s">
        <v>1106</v>
      </c>
      <c r="AH125" s="79"/>
      <c r="AI125" s="85" t="s">
        <v>1091</v>
      </c>
      <c r="AJ125" s="79" t="b">
        <v>0</v>
      </c>
      <c r="AK125" s="79">
        <v>0</v>
      </c>
      <c r="AL125" s="85" t="s">
        <v>1091</v>
      </c>
      <c r="AM125" s="79" t="s">
        <v>1115</v>
      </c>
      <c r="AN125" s="79" t="b">
        <v>0</v>
      </c>
      <c r="AO125" s="85" t="s">
        <v>1044</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6</v>
      </c>
      <c r="BC125" s="78" t="str">
        <f>REPLACE(INDEX(GroupVertices[Group],MATCH(Edges25[[#This Row],[Vertex 2]],GroupVertices[Vertex],0)),1,1,"")</f>
        <v>2</v>
      </c>
      <c r="BD125" s="48">
        <v>0</v>
      </c>
      <c r="BE125" s="49">
        <v>0</v>
      </c>
      <c r="BF125" s="48">
        <v>0</v>
      </c>
      <c r="BG125" s="49">
        <v>0</v>
      </c>
      <c r="BH125" s="48">
        <v>0</v>
      </c>
      <c r="BI125" s="49">
        <v>0</v>
      </c>
      <c r="BJ125" s="48">
        <v>30</v>
      </c>
      <c r="BK125" s="49">
        <v>100</v>
      </c>
      <c r="BL125" s="48">
        <v>30</v>
      </c>
    </row>
    <row r="126" spans="1:64" ht="15">
      <c r="A126" s="64" t="s">
        <v>300</v>
      </c>
      <c r="B126" s="64" t="s">
        <v>306</v>
      </c>
      <c r="C126" s="65"/>
      <c r="D126" s="66"/>
      <c r="E126" s="67"/>
      <c r="F126" s="68"/>
      <c r="G126" s="65"/>
      <c r="H126" s="69"/>
      <c r="I126" s="70"/>
      <c r="J126" s="70"/>
      <c r="K126" s="34" t="s">
        <v>66</v>
      </c>
      <c r="L126" s="77">
        <v>342</v>
      </c>
      <c r="M126" s="77"/>
      <c r="N126" s="72"/>
      <c r="O126" s="79" t="s">
        <v>427</v>
      </c>
      <c r="P126" s="81">
        <v>43753.769733796296</v>
      </c>
      <c r="Q126" s="79" t="s">
        <v>482</v>
      </c>
      <c r="R126" s="79"/>
      <c r="S126" s="79"/>
      <c r="T126" s="79" t="s">
        <v>618</v>
      </c>
      <c r="U126" s="79"/>
      <c r="V126" s="83" t="s">
        <v>754</v>
      </c>
      <c r="W126" s="81">
        <v>43753.769733796296</v>
      </c>
      <c r="X126" s="83" t="s">
        <v>888</v>
      </c>
      <c r="Y126" s="79"/>
      <c r="Z126" s="79"/>
      <c r="AA126" s="85" t="s">
        <v>1045</v>
      </c>
      <c r="AB126" s="79"/>
      <c r="AC126" s="79" t="b">
        <v>0</v>
      </c>
      <c r="AD126" s="79">
        <v>0</v>
      </c>
      <c r="AE126" s="85" t="s">
        <v>1091</v>
      </c>
      <c r="AF126" s="79" t="b">
        <v>0</v>
      </c>
      <c r="AG126" s="79" t="s">
        <v>1106</v>
      </c>
      <c r="AH126" s="79"/>
      <c r="AI126" s="85" t="s">
        <v>1091</v>
      </c>
      <c r="AJ126" s="79" t="b">
        <v>0</v>
      </c>
      <c r="AK126" s="79">
        <v>2</v>
      </c>
      <c r="AL126" s="85" t="s">
        <v>1016</v>
      </c>
      <c r="AM126" s="79" t="s">
        <v>1113</v>
      </c>
      <c r="AN126" s="79" t="b">
        <v>0</v>
      </c>
      <c r="AO126" s="85" t="s">
        <v>1016</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6</v>
      </c>
      <c r="BD126" s="48"/>
      <c r="BE126" s="49"/>
      <c r="BF126" s="48"/>
      <c r="BG126" s="49"/>
      <c r="BH126" s="48"/>
      <c r="BI126" s="49"/>
      <c r="BJ126" s="48"/>
      <c r="BK126" s="49"/>
      <c r="BL126" s="48"/>
    </row>
    <row r="127" spans="1:64" ht="15">
      <c r="A127" s="64" t="s">
        <v>307</v>
      </c>
      <c r="B127" s="64" t="s">
        <v>399</v>
      </c>
      <c r="C127" s="65"/>
      <c r="D127" s="66"/>
      <c r="E127" s="67"/>
      <c r="F127" s="68"/>
      <c r="G127" s="65"/>
      <c r="H127" s="69"/>
      <c r="I127" s="70"/>
      <c r="J127" s="70"/>
      <c r="K127" s="34" t="s">
        <v>65</v>
      </c>
      <c r="L127" s="77">
        <v>346</v>
      </c>
      <c r="M127" s="77"/>
      <c r="N127" s="72"/>
      <c r="O127" s="79" t="s">
        <v>427</v>
      </c>
      <c r="P127" s="81">
        <v>43754.79686342592</v>
      </c>
      <c r="Q127" s="79" t="s">
        <v>481</v>
      </c>
      <c r="R127" s="79"/>
      <c r="S127" s="79"/>
      <c r="T127" s="79"/>
      <c r="U127" s="79"/>
      <c r="V127" s="83" t="s">
        <v>759</v>
      </c>
      <c r="W127" s="81">
        <v>43754.79686342592</v>
      </c>
      <c r="X127" s="83" t="s">
        <v>889</v>
      </c>
      <c r="Y127" s="79"/>
      <c r="Z127" s="79"/>
      <c r="AA127" s="85" t="s">
        <v>1046</v>
      </c>
      <c r="AB127" s="79"/>
      <c r="AC127" s="79" t="b">
        <v>0</v>
      </c>
      <c r="AD127" s="79">
        <v>0</v>
      </c>
      <c r="AE127" s="85" t="s">
        <v>1091</v>
      </c>
      <c r="AF127" s="79" t="b">
        <v>0</v>
      </c>
      <c r="AG127" s="79" t="s">
        <v>1106</v>
      </c>
      <c r="AH127" s="79"/>
      <c r="AI127" s="85" t="s">
        <v>1091</v>
      </c>
      <c r="AJ127" s="79" t="b">
        <v>0</v>
      </c>
      <c r="AK127" s="79">
        <v>2</v>
      </c>
      <c r="AL127" s="85" t="s">
        <v>1047</v>
      </c>
      <c r="AM127" s="79" t="s">
        <v>1115</v>
      </c>
      <c r="AN127" s="79" t="b">
        <v>0</v>
      </c>
      <c r="AO127" s="85" t="s">
        <v>1047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300</v>
      </c>
      <c r="B128" s="64" t="s">
        <v>307</v>
      </c>
      <c r="C128" s="65"/>
      <c r="D128" s="66"/>
      <c r="E128" s="67"/>
      <c r="F128" s="68"/>
      <c r="G128" s="65"/>
      <c r="H128" s="69"/>
      <c r="I128" s="70"/>
      <c r="J128" s="70"/>
      <c r="K128" s="34" t="s">
        <v>66</v>
      </c>
      <c r="L128" s="77">
        <v>348</v>
      </c>
      <c r="M128" s="77"/>
      <c r="N128" s="72"/>
      <c r="O128" s="79" t="s">
        <v>427</v>
      </c>
      <c r="P128" s="81">
        <v>43753.87546296296</v>
      </c>
      <c r="Q128" s="79" t="s">
        <v>512</v>
      </c>
      <c r="R128" s="83" t="s">
        <v>571</v>
      </c>
      <c r="S128" s="79" t="s">
        <v>607</v>
      </c>
      <c r="T128" s="79"/>
      <c r="U128" s="83" t="s">
        <v>664</v>
      </c>
      <c r="V128" s="83" t="s">
        <v>664</v>
      </c>
      <c r="W128" s="81">
        <v>43753.87546296296</v>
      </c>
      <c r="X128" s="83" t="s">
        <v>890</v>
      </c>
      <c r="Y128" s="79"/>
      <c r="Z128" s="79"/>
      <c r="AA128" s="85" t="s">
        <v>1047</v>
      </c>
      <c r="AB128" s="79"/>
      <c r="AC128" s="79" t="b">
        <v>0</v>
      </c>
      <c r="AD128" s="79">
        <v>1</v>
      </c>
      <c r="AE128" s="85" t="s">
        <v>1091</v>
      </c>
      <c r="AF128" s="79" t="b">
        <v>0</v>
      </c>
      <c r="AG128" s="79" t="s">
        <v>1106</v>
      </c>
      <c r="AH128" s="79"/>
      <c r="AI128" s="85" t="s">
        <v>1091</v>
      </c>
      <c r="AJ128" s="79" t="b">
        <v>0</v>
      </c>
      <c r="AK128" s="79">
        <v>0</v>
      </c>
      <c r="AL128" s="85" t="s">
        <v>1091</v>
      </c>
      <c r="AM128" s="79" t="s">
        <v>1126</v>
      </c>
      <c r="AN128" s="79" t="b">
        <v>0</v>
      </c>
      <c r="AO128" s="85" t="s">
        <v>1047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v>0</v>
      </c>
      <c r="BE128" s="49">
        <v>0</v>
      </c>
      <c r="BF128" s="48">
        <v>1</v>
      </c>
      <c r="BG128" s="49">
        <v>2.5641025641025643</v>
      </c>
      <c r="BH128" s="48">
        <v>0</v>
      </c>
      <c r="BI128" s="49">
        <v>0</v>
      </c>
      <c r="BJ128" s="48">
        <v>38</v>
      </c>
      <c r="BK128" s="49">
        <v>97.43589743589743</v>
      </c>
      <c r="BL128" s="48">
        <v>39</v>
      </c>
    </row>
    <row r="129" spans="1:64" ht="15">
      <c r="A129" s="64" t="s">
        <v>300</v>
      </c>
      <c r="B129" s="64" t="s">
        <v>421</v>
      </c>
      <c r="C129" s="65"/>
      <c r="D129" s="66"/>
      <c r="E129" s="67"/>
      <c r="F129" s="68"/>
      <c r="G129" s="65"/>
      <c r="H129" s="69"/>
      <c r="I129" s="70"/>
      <c r="J129" s="70"/>
      <c r="K129" s="34" t="s">
        <v>65</v>
      </c>
      <c r="L129" s="77">
        <v>350</v>
      </c>
      <c r="M129" s="77"/>
      <c r="N129" s="72"/>
      <c r="O129" s="79" t="s">
        <v>427</v>
      </c>
      <c r="P129" s="81">
        <v>43754.64402777778</v>
      </c>
      <c r="Q129" s="79" t="s">
        <v>513</v>
      </c>
      <c r="R129" s="83" t="s">
        <v>572</v>
      </c>
      <c r="S129" s="79" t="s">
        <v>608</v>
      </c>
      <c r="T129" s="79" t="s">
        <v>641</v>
      </c>
      <c r="U129" s="79"/>
      <c r="V129" s="83" t="s">
        <v>754</v>
      </c>
      <c r="W129" s="81">
        <v>43754.64402777778</v>
      </c>
      <c r="X129" s="83" t="s">
        <v>891</v>
      </c>
      <c r="Y129" s="79"/>
      <c r="Z129" s="79"/>
      <c r="AA129" s="85" t="s">
        <v>1048</v>
      </c>
      <c r="AB129" s="79"/>
      <c r="AC129" s="79" t="b">
        <v>0</v>
      </c>
      <c r="AD129" s="79">
        <v>1</v>
      </c>
      <c r="AE129" s="85" t="s">
        <v>1091</v>
      </c>
      <c r="AF129" s="79" t="b">
        <v>0</v>
      </c>
      <c r="AG129" s="79" t="s">
        <v>1106</v>
      </c>
      <c r="AH129" s="79"/>
      <c r="AI129" s="85" t="s">
        <v>1091</v>
      </c>
      <c r="AJ129" s="79" t="b">
        <v>0</v>
      </c>
      <c r="AK129" s="79">
        <v>0</v>
      </c>
      <c r="AL129" s="85" t="s">
        <v>1091</v>
      </c>
      <c r="AM129" s="79" t="s">
        <v>1113</v>
      </c>
      <c r="AN129" s="79" t="b">
        <v>0</v>
      </c>
      <c r="AO129" s="85" t="s">
        <v>1048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v>1</v>
      </c>
      <c r="BE129" s="49">
        <v>9.090909090909092</v>
      </c>
      <c r="BF129" s="48">
        <v>0</v>
      </c>
      <c r="BG129" s="49">
        <v>0</v>
      </c>
      <c r="BH129" s="48">
        <v>0</v>
      </c>
      <c r="BI129" s="49">
        <v>0</v>
      </c>
      <c r="BJ129" s="48">
        <v>10</v>
      </c>
      <c r="BK129" s="49">
        <v>90.9090909090909</v>
      </c>
      <c r="BL129" s="48">
        <v>11</v>
      </c>
    </row>
    <row r="130" spans="1:64" ht="15">
      <c r="A130" s="64" t="s">
        <v>300</v>
      </c>
      <c r="B130" s="64" t="s">
        <v>401</v>
      </c>
      <c r="C130" s="65"/>
      <c r="D130" s="66"/>
      <c r="E130" s="67"/>
      <c r="F130" s="68"/>
      <c r="G130" s="65"/>
      <c r="H130" s="69"/>
      <c r="I130" s="70"/>
      <c r="J130" s="70"/>
      <c r="K130" s="34" t="s">
        <v>65</v>
      </c>
      <c r="L130" s="77">
        <v>351</v>
      </c>
      <c r="M130" s="77"/>
      <c r="N130" s="72"/>
      <c r="O130" s="79" t="s">
        <v>427</v>
      </c>
      <c r="P130" s="81">
        <v>43749.668645833335</v>
      </c>
      <c r="Q130" s="79" t="s">
        <v>514</v>
      </c>
      <c r="R130" s="83" t="s">
        <v>573</v>
      </c>
      <c r="S130" s="79" t="s">
        <v>609</v>
      </c>
      <c r="T130" s="79" t="s">
        <v>642</v>
      </c>
      <c r="U130" s="83" t="s">
        <v>665</v>
      </c>
      <c r="V130" s="83" t="s">
        <v>665</v>
      </c>
      <c r="W130" s="81">
        <v>43749.668645833335</v>
      </c>
      <c r="X130" s="83" t="s">
        <v>892</v>
      </c>
      <c r="Y130" s="79"/>
      <c r="Z130" s="79"/>
      <c r="AA130" s="85" t="s">
        <v>1049</v>
      </c>
      <c r="AB130" s="79"/>
      <c r="AC130" s="79" t="b">
        <v>0</v>
      </c>
      <c r="AD130" s="79">
        <v>0</v>
      </c>
      <c r="AE130" s="85" t="s">
        <v>1091</v>
      </c>
      <c r="AF130" s="79" t="b">
        <v>0</v>
      </c>
      <c r="AG130" s="79" t="s">
        <v>1106</v>
      </c>
      <c r="AH130" s="79"/>
      <c r="AI130" s="85" t="s">
        <v>1091</v>
      </c>
      <c r="AJ130" s="79" t="b">
        <v>0</v>
      </c>
      <c r="AK130" s="79">
        <v>0</v>
      </c>
      <c r="AL130" s="85" t="s">
        <v>1091</v>
      </c>
      <c r="AM130" s="79" t="s">
        <v>1126</v>
      </c>
      <c r="AN130" s="79" t="b">
        <v>0</v>
      </c>
      <c r="AO130" s="85" t="s">
        <v>1049</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300</v>
      </c>
      <c r="B131" s="64" t="s">
        <v>401</v>
      </c>
      <c r="C131" s="65"/>
      <c r="D131" s="66"/>
      <c r="E131" s="67"/>
      <c r="F131" s="68"/>
      <c r="G131" s="65"/>
      <c r="H131" s="69"/>
      <c r="I131" s="70"/>
      <c r="J131" s="70"/>
      <c r="K131" s="34" t="s">
        <v>65</v>
      </c>
      <c r="L131" s="77">
        <v>352</v>
      </c>
      <c r="M131" s="77"/>
      <c r="N131" s="72"/>
      <c r="O131" s="79" t="s">
        <v>427</v>
      </c>
      <c r="P131" s="81">
        <v>43752.66888888889</v>
      </c>
      <c r="Q131" s="79" t="s">
        <v>515</v>
      </c>
      <c r="R131" s="83" t="s">
        <v>573</v>
      </c>
      <c r="S131" s="79" t="s">
        <v>609</v>
      </c>
      <c r="T131" s="79" t="s">
        <v>642</v>
      </c>
      <c r="U131" s="79"/>
      <c r="V131" s="83" t="s">
        <v>754</v>
      </c>
      <c r="W131" s="81">
        <v>43752.66888888889</v>
      </c>
      <c r="X131" s="83" t="s">
        <v>893</v>
      </c>
      <c r="Y131" s="79"/>
      <c r="Z131" s="79"/>
      <c r="AA131" s="85" t="s">
        <v>1050</v>
      </c>
      <c r="AB131" s="79"/>
      <c r="AC131" s="79" t="b">
        <v>0</v>
      </c>
      <c r="AD131" s="79">
        <v>1</v>
      </c>
      <c r="AE131" s="85" t="s">
        <v>1091</v>
      </c>
      <c r="AF131" s="79" t="b">
        <v>0</v>
      </c>
      <c r="AG131" s="79" t="s">
        <v>1106</v>
      </c>
      <c r="AH131" s="79"/>
      <c r="AI131" s="85" t="s">
        <v>1091</v>
      </c>
      <c r="AJ131" s="79" t="b">
        <v>0</v>
      </c>
      <c r="AK131" s="79">
        <v>1</v>
      </c>
      <c r="AL131" s="85" t="s">
        <v>1091</v>
      </c>
      <c r="AM131" s="79" t="s">
        <v>1126</v>
      </c>
      <c r="AN131" s="79" t="b">
        <v>0</v>
      </c>
      <c r="AO131" s="85" t="s">
        <v>1050</v>
      </c>
      <c r="AP131" s="79" t="s">
        <v>176</v>
      </c>
      <c r="AQ131" s="79">
        <v>0</v>
      </c>
      <c r="AR131" s="79">
        <v>0</v>
      </c>
      <c r="AS131" s="79"/>
      <c r="AT131" s="79"/>
      <c r="AU131" s="79"/>
      <c r="AV131" s="79"/>
      <c r="AW131" s="79"/>
      <c r="AX131" s="79"/>
      <c r="AY131" s="79"/>
      <c r="AZ131" s="79"/>
      <c r="BA131">
        <v>3</v>
      </c>
      <c r="BB131" s="78" t="str">
        <f>REPLACE(INDEX(GroupVertices[Group],MATCH(Edges25[[#This Row],[Vertex 1]],GroupVertices[Vertex],0)),1,1,"")</f>
        <v>2</v>
      </c>
      <c r="BC131" s="78" t="str">
        <f>REPLACE(INDEX(GroupVertices[Group],MATCH(Edges25[[#This Row],[Vertex 2]],GroupVertices[Vertex],0)),1,1,"")</f>
        <v>2</v>
      </c>
      <c r="BD131" s="48"/>
      <c r="BE131" s="49"/>
      <c r="BF131" s="48"/>
      <c r="BG131" s="49"/>
      <c r="BH131" s="48"/>
      <c r="BI131" s="49"/>
      <c r="BJ131" s="48"/>
      <c r="BK131" s="49"/>
      <c r="BL131" s="48"/>
    </row>
    <row r="132" spans="1:64" ht="15">
      <c r="A132" s="64" t="s">
        <v>300</v>
      </c>
      <c r="B132" s="64" t="s">
        <v>401</v>
      </c>
      <c r="C132" s="65"/>
      <c r="D132" s="66"/>
      <c r="E132" s="67"/>
      <c r="F132" s="68"/>
      <c r="G132" s="65"/>
      <c r="H132" s="69"/>
      <c r="I132" s="70"/>
      <c r="J132" s="70"/>
      <c r="K132" s="34" t="s">
        <v>65</v>
      </c>
      <c r="L132" s="77">
        <v>353</v>
      </c>
      <c r="M132" s="77"/>
      <c r="N132" s="72"/>
      <c r="O132" s="79" t="s">
        <v>427</v>
      </c>
      <c r="P132" s="81">
        <v>43754.66892361111</v>
      </c>
      <c r="Q132" s="79" t="s">
        <v>516</v>
      </c>
      <c r="R132" s="83" t="s">
        <v>573</v>
      </c>
      <c r="S132" s="79" t="s">
        <v>609</v>
      </c>
      <c r="T132" s="79"/>
      <c r="U132" s="83" t="s">
        <v>666</v>
      </c>
      <c r="V132" s="83" t="s">
        <v>666</v>
      </c>
      <c r="W132" s="81">
        <v>43754.66892361111</v>
      </c>
      <c r="X132" s="83" t="s">
        <v>894</v>
      </c>
      <c r="Y132" s="79"/>
      <c r="Z132" s="79"/>
      <c r="AA132" s="85" t="s">
        <v>1051</v>
      </c>
      <c r="AB132" s="79"/>
      <c r="AC132" s="79" t="b">
        <v>0</v>
      </c>
      <c r="AD132" s="79">
        <v>1</v>
      </c>
      <c r="AE132" s="85" t="s">
        <v>1091</v>
      </c>
      <c r="AF132" s="79" t="b">
        <v>0</v>
      </c>
      <c r="AG132" s="79" t="s">
        <v>1106</v>
      </c>
      <c r="AH132" s="79"/>
      <c r="AI132" s="85" t="s">
        <v>1091</v>
      </c>
      <c r="AJ132" s="79" t="b">
        <v>0</v>
      </c>
      <c r="AK132" s="79">
        <v>0</v>
      </c>
      <c r="AL132" s="85" t="s">
        <v>1091</v>
      </c>
      <c r="AM132" s="79" t="s">
        <v>1126</v>
      </c>
      <c r="AN132" s="79" t="b">
        <v>0</v>
      </c>
      <c r="AO132" s="85" t="s">
        <v>1051</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291</v>
      </c>
      <c r="B133" s="64" t="s">
        <v>300</v>
      </c>
      <c r="C133" s="65"/>
      <c r="D133" s="66"/>
      <c r="E133" s="67"/>
      <c r="F133" s="68"/>
      <c r="G133" s="65"/>
      <c r="H133" s="69"/>
      <c r="I133" s="70"/>
      <c r="J133" s="70"/>
      <c r="K133" s="34" t="s">
        <v>66</v>
      </c>
      <c r="L133" s="77">
        <v>357</v>
      </c>
      <c r="M133" s="77"/>
      <c r="N133" s="72"/>
      <c r="O133" s="79" t="s">
        <v>427</v>
      </c>
      <c r="P133" s="81">
        <v>43755.610185185185</v>
      </c>
      <c r="Q133" s="79" t="s">
        <v>517</v>
      </c>
      <c r="R133" s="83" t="s">
        <v>561</v>
      </c>
      <c r="S133" s="79" t="s">
        <v>593</v>
      </c>
      <c r="T133" s="79" t="s">
        <v>628</v>
      </c>
      <c r="U133" s="79"/>
      <c r="V133" s="83" t="s">
        <v>743</v>
      </c>
      <c r="W133" s="81">
        <v>43755.610185185185</v>
      </c>
      <c r="X133" s="83" t="s">
        <v>895</v>
      </c>
      <c r="Y133" s="79"/>
      <c r="Z133" s="79"/>
      <c r="AA133" s="85" t="s">
        <v>1052</v>
      </c>
      <c r="AB133" s="79"/>
      <c r="AC133" s="79" t="b">
        <v>0</v>
      </c>
      <c r="AD133" s="79">
        <v>20</v>
      </c>
      <c r="AE133" s="85" t="s">
        <v>1091</v>
      </c>
      <c r="AF133" s="79" t="b">
        <v>0</v>
      </c>
      <c r="AG133" s="79" t="s">
        <v>1106</v>
      </c>
      <c r="AH133" s="79"/>
      <c r="AI133" s="85" t="s">
        <v>1091</v>
      </c>
      <c r="AJ133" s="79" t="b">
        <v>0</v>
      </c>
      <c r="AK133" s="79">
        <v>6</v>
      </c>
      <c r="AL133" s="85" t="s">
        <v>1091</v>
      </c>
      <c r="AM133" s="79" t="s">
        <v>1115</v>
      </c>
      <c r="AN133" s="79" t="b">
        <v>0</v>
      </c>
      <c r="AO133" s="85" t="s">
        <v>1052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2</v>
      </c>
      <c r="BD133" s="48"/>
      <c r="BE133" s="49"/>
      <c r="BF133" s="48"/>
      <c r="BG133" s="49"/>
      <c r="BH133" s="48"/>
      <c r="BI133" s="49"/>
      <c r="BJ133" s="48"/>
      <c r="BK133" s="49"/>
      <c r="BL133" s="48"/>
    </row>
    <row r="134" spans="1:64" ht="15">
      <c r="A134" s="64" t="s">
        <v>298</v>
      </c>
      <c r="B134" s="64" t="s">
        <v>300</v>
      </c>
      <c r="C134" s="65"/>
      <c r="D134" s="66"/>
      <c r="E134" s="67"/>
      <c r="F134" s="68"/>
      <c r="G134" s="65"/>
      <c r="H134" s="69"/>
      <c r="I134" s="70"/>
      <c r="J134" s="70"/>
      <c r="K134" s="34" t="s">
        <v>66</v>
      </c>
      <c r="L134" s="77">
        <v>358</v>
      </c>
      <c r="M134" s="77"/>
      <c r="N134" s="72"/>
      <c r="O134" s="79" t="s">
        <v>427</v>
      </c>
      <c r="P134" s="81">
        <v>43745.67013888889</v>
      </c>
      <c r="Q134" s="79" t="s">
        <v>438</v>
      </c>
      <c r="R134" s="79"/>
      <c r="S134" s="79"/>
      <c r="T134" s="79" t="s">
        <v>617</v>
      </c>
      <c r="U134" s="79"/>
      <c r="V134" s="83" t="s">
        <v>750</v>
      </c>
      <c r="W134" s="81">
        <v>43745.67013888889</v>
      </c>
      <c r="X134" s="83" t="s">
        <v>896</v>
      </c>
      <c r="Y134" s="79"/>
      <c r="Z134" s="79"/>
      <c r="AA134" s="85" t="s">
        <v>1053</v>
      </c>
      <c r="AB134" s="79"/>
      <c r="AC134" s="79" t="b">
        <v>0</v>
      </c>
      <c r="AD134" s="79">
        <v>0</v>
      </c>
      <c r="AE134" s="85" t="s">
        <v>1091</v>
      </c>
      <c r="AF134" s="79" t="b">
        <v>0</v>
      </c>
      <c r="AG134" s="79" t="s">
        <v>1106</v>
      </c>
      <c r="AH134" s="79"/>
      <c r="AI134" s="85" t="s">
        <v>1091</v>
      </c>
      <c r="AJ134" s="79" t="b">
        <v>0</v>
      </c>
      <c r="AK134" s="79">
        <v>3</v>
      </c>
      <c r="AL134" s="85" t="s">
        <v>1054</v>
      </c>
      <c r="AM134" s="79" t="s">
        <v>1112</v>
      </c>
      <c r="AN134" s="79" t="b">
        <v>0</v>
      </c>
      <c r="AO134" s="85" t="s">
        <v>1054</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2</v>
      </c>
      <c r="BD134" s="48">
        <v>0</v>
      </c>
      <c r="BE134" s="49">
        <v>0</v>
      </c>
      <c r="BF134" s="48">
        <v>0</v>
      </c>
      <c r="BG134" s="49">
        <v>0</v>
      </c>
      <c r="BH134" s="48">
        <v>0</v>
      </c>
      <c r="BI134" s="49">
        <v>0</v>
      </c>
      <c r="BJ134" s="48">
        <v>23</v>
      </c>
      <c r="BK134" s="49">
        <v>100</v>
      </c>
      <c r="BL134" s="48">
        <v>23</v>
      </c>
    </row>
    <row r="135" spans="1:64" ht="15">
      <c r="A135" s="64" t="s">
        <v>300</v>
      </c>
      <c r="B135" s="64" t="s">
        <v>298</v>
      </c>
      <c r="C135" s="65"/>
      <c r="D135" s="66"/>
      <c r="E135" s="67"/>
      <c r="F135" s="68"/>
      <c r="G135" s="65"/>
      <c r="H135" s="69"/>
      <c r="I135" s="70"/>
      <c r="J135" s="70"/>
      <c r="K135" s="34" t="s">
        <v>66</v>
      </c>
      <c r="L135" s="77">
        <v>359</v>
      </c>
      <c r="M135" s="77"/>
      <c r="N135" s="72"/>
      <c r="O135" s="79" t="s">
        <v>427</v>
      </c>
      <c r="P135" s="81">
        <v>43743.66775462963</v>
      </c>
      <c r="Q135" s="79" t="s">
        <v>518</v>
      </c>
      <c r="R135" s="83" t="s">
        <v>574</v>
      </c>
      <c r="S135" s="79" t="s">
        <v>610</v>
      </c>
      <c r="T135" s="79" t="s">
        <v>617</v>
      </c>
      <c r="U135" s="83" t="s">
        <v>667</v>
      </c>
      <c r="V135" s="83" t="s">
        <v>667</v>
      </c>
      <c r="W135" s="81">
        <v>43743.66775462963</v>
      </c>
      <c r="X135" s="83" t="s">
        <v>897</v>
      </c>
      <c r="Y135" s="79"/>
      <c r="Z135" s="79"/>
      <c r="AA135" s="85" t="s">
        <v>1054</v>
      </c>
      <c r="AB135" s="79"/>
      <c r="AC135" s="79" t="b">
        <v>0</v>
      </c>
      <c r="AD135" s="79">
        <v>0</v>
      </c>
      <c r="AE135" s="85" t="s">
        <v>1091</v>
      </c>
      <c r="AF135" s="79" t="b">
        <v>0</v>
      </c>
      <c r="AG135" s="79" t="s">
        <v>1106</v>
      </c>
      <c r="AH135" s="79"/>
      <c r="AI135" s="85" t="s">
        <v>1091</v>
      </c>
      <c r="AJ135" s="79" t="b">
        <v>0</v>
      </c>
      <c r="AK135" s="79">
        <v>1</v>
      </c>
      <c r="AL135" s="85" t="s">
        <v>1091</v>
      </c>
      <c r="AM135" s="79" t="s">
        <v>1126</v>
      </c>
      <c r="AN135" s="79" t="b">
        <v>0</v>
      </c>
      <c r="AO135" s="85" t="s">
        <v>1054</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2</v>
      </c>
      <c r="BC135" s="78" t="str">
        <f>REPLACE(INDEX(GroupVertices[Group],MATCH(Edges25[[#This Row],[Vertex 2]],GroupVertices[Vertex],0)),1,1,"")</f>
        <v>4</v>
      </c>
      <c r="BD135" s="48">
        <v>0</v>
      </c>
      <c r="BE135" s="49">
        <v>0</v>
      </c>
      <c r="BF135" s="48">
        <v>0</v>
      </c>
      <c r="BG135" s="49">
        <v>0</v>
      </c>
      <c r="BH135" s="48">
        <v>0</v>
      </c>
      <c r="BI135" s="49">
        <v>0</v>
      </c>
      <c r="BJ135" s="48">
        <v>26</v>
      </c>
      <c r="BK135" s="49">
        <v>100</v>
      </c>
      <c r="BL135" s="48">
        <v>26</v>
      </c>
    </row>
    <row r="136" spans="1:64" ht="15">
      <c r="A136" s="64" t="s">
        <v>300</v>
      </c>
      <c r="B136" s="64" t="s">
        <v>300</v>
      </c>
      <c r="C136" s="65"/>
      <c r="D136" s="66"/>
      <c r="E136" s="67"/>
      <c r="F136" s="68"/>
      <c r="G136" s="65"/>
      <c r="H136" s="69"/>
      <c r="I136" s="70"/>
      <c r="J136" s="70"/>
      <c r="K136" s="34" t="s">
        <v>65</v>
      </c>
      <c r="L136" s="77">
        <v>360</v>
      </c>
      <c r="M136" s="77"/>
      <c r="N136" s="72"/>
      <c r="O136" s="79" t="s">
        <v>176</v>
      </c>
      <c r="P136" s="81">
        <v>43747.66905092593</v>
      </c>
      <c r="Q136" s="79" t="s">
        <v>519</v>
      </c>
      <c r="R136" s="83" t="s">
        <v>555</v>
      </c>
      <c r="S136" s="79" t="s">
        <v>593</v>
      </c>
      <c r="T136" s="79" t="s">
        <v>643</v>
      </c>
      <c r="U136" s="83" t="s">
        <v>668</v>
      </c>
      <c r="V136" s="83" t="s">
        <v>668</v>
      </c>
      <c r="W136" s="81">
        <v>43747.66905092593</v>
      </c>
      <c r="X136" s="83" t="s">
        <v>898</v>
      </c>
      <c r="Y136" s="79"/>
      <c r="Z136" s="79"/>
      <c r="AA136" s="85" t="s">
        <v>1055</v>
      </c>
      <c r="AB136" s="79"/>
      <c r="AC136" s="79" t="b">
        <v>0</v>
      </c>
      <c r="AD136" s="79">
        <v>0</v>
      </c>
      <c r="AE136" s="85" t="s">
        <v>1091</v>
      </c>
      <c r="AF136" s="79" t="b">
        <v>0</v>
      </c>
      <c r="AG136" s="79" t="s">
        <v>1106</v>
      </c>
      <c r="AH136" s="79"/>
      <c r="AI136" s="85" t="s">
        <v>1091</v>
      </c>
      <c r="AJ136" s="79" t="b">
        <v>0</v>
      </c>
      <c r="AK136" s="79">
        <v>0</v>
      </c>
      <c r="AL136" s="85" t="s">
        <v>1091</v>
      </c>
      <c r="AM136" s="79" t="s">
        <v>1126</v>
      </c>
      <c r="AN136" s="79" t="b">
        <v>0</v>
      </c>
      <c r="AO136" s="85" t="s">
        <v>1055</v>
      </c>
      <c r="AP136" s="79" t="s">
        <v>176</v>
      </c>
      <c r="AQ136" s="79">
        <v>0</v>
      </c>
      <c r="AR136" s="79">
        <v>0</v>
      </c>
      <c r="AS136" s="79"/>
      <c r="AT136" s="79"/>
      <c r="AU136" s="79"/>
      <c r="AV136" s="79"/>
      <c r="AW136" s="79"/>
      <c r="AX136" s="79"/>
      <c r="AY136" s="79"/>
      <c r="AZ136" s="79"/>
      <c r="BA136">
        <v>10</v>
      </c>
      <c r="BB136" s="78" t="str">
        <f>REPLACE(INDEX(GroupVertices[Group],MATCH(Edges25[[#This Row],[Vertex 1]],GroupVertices[Vertex],0)),1,1,"")</f>
        <v>2</v>
      </c>
      <c r="BC136" s="78" t="str">
        <f>REPLACE(INDEX(GroupVertices[Group],MATCH(Edges25[[#This Row],[Vertex 2]],GroupVertices[Vertex],0)),1,1,"")</f>
        <v>2</v>
      </c>
      <c r="BD136" s="48">
        <v>1</v>
      </c>
      <c r="BE136" s="49">
        <v>3.4482758620689653</v>
      </c>
      <c r="BF136" s="48">
        <v>0</v>
      </c>
      <c r="BG136" s="49">
        <v>0</v>
      </c>
      <c r="BH136" s="48">
        <v>0</v>
      </c>
      <c r="BI136" s="49">
        <v>0</v>
      </c>
      <c r="BJ136" s="48">
        <v>28</v>
      </c>
      <c r="BK136" s="49">
        <v>96.55172413793103</v>
      </c>
      <c r="BL136" s="48">
        <v>29</v>
      </c>
    </row>
    <row r="137" spans="1:64" ht="15">
      <c r="A137" s="64" t="s">
        <v>300</v>
      </c>
      <c r="B137" s="64" t="s">
        <v>308</v>
      </c>
      <c r="C137" s="65"/>
      <c r="D137" s="66"/>
      <c r="E137" s="67"/>
      <c r="F137" s="68"/>
      <c r="G137" s="65"/>
      <c r="H137" s="69"/>
      <c r="I137" s="70"/>
      <c r="J137" s="70"/>
      <c r="K137" s="34" t="s">
        <v>66</v>
      </c>
      <c r="L137" s="77">
        <v>361</v>
      </c>
      <c r="M137" s="77"/>
      <c r="N137" s="72"/>
      <c r="O137" s="79" t="s">
        <v>427</v>
      </c>
      <c r="P137" s="81">
        <v>43748.770844907405</v>
      </c>
      <c r="Q137" s="79" t="s">
        <v>456</v>
      </c>
      <c r="R137" s="83" t="s">
        <v>553</v>
      </c>
      <c r="S137" s="79" t="s">
        <v>589</v>
      </c>
      <c r="T137" s="79"/>
      <c r="U137" s="79"/>
      <c r="V137" s="83" t="s">
        <v>754</v>
      </c>
      <c r="W137" s="81">
        <v>43748.770844907405</v>
      </c>
      <c r="X137" s="83" t="s">
        <v>899</v>
      </c>
      <c r="Y137" s="79"/>
      <c r="Z137" s="79"/>
      <c r="AA137" s="85" t="s">
        <v>1056</v>
      </c>
      <c r="AB137" s="79"/>
      <c r="AC137" s="79" t="b">
        <v>0</v>
      </c>
      <c r="AD137" s="79">
        <v>0</v>
      </c>
      <c r="AE137" s="85" t="s">
        <v>1091</v>
      </c>
      <c r="AF137" s="79" t="b">
        <v>0</v>
      </c>
      <c r="AG137" s="79" t="s">
        <v>1106</v>
      </c>
      <c r="AH137" s="79"/>
      <c r="AI137" s="85" t="s">
        <v>1091</v>
      </c>
      <c r="AJ137" s="79" t="b">
        <v>0</v>
      </c>
      <c r="AK137" s="79">
        <v>5</v>
      </c>
      <c r="AL137" s="85" t="s">
        <v>1070</v>
      </c>
      <c r="AM137" s="79" t="s">
        <v>1113</v>
      </c>
      <c r="AN137" s="79" t="b">
        <v>0</v>
      </c>
      <c r="AO137" s="85" t="s">
        <v>1070</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2</v>
      </c>
      <c r="BC137" s="78" t="str">
        <f>REPLACE(INDEX(GroupVertices[Group],MATCH(Edges25[[#This Row],[Vertex 2]],GroupVertices[Vertex],0)),1,1,"")</f>
        <v>4</v>
      </c>
      <c r="BD137" s="48">
        <v>0</v>
      </c>
      <c r="BE137" s="49">
        <v>0</v>
      </c>
      <c r="BF137" s="48">
        <v>0</v>
      </c>
      <c r="BG137" s="49">
        <v>0</v>
      </c>
      <c r="BH137" s="48">
        <v>0</v>
      </c>
      <c r="BI137" s="49">
        <v>0</v>
      </c>
      <c r="BJ137" s="48">
        <v>13</v>
      </c>
      <c r="BK137" s="49">
        <v>100</v>
      </c>
      <c r="BL137" s="48">
        <v>13</v>
      </c>
    </row>
    <row r="138" spans="1:64" ht="15">
      <c r="A138" s="64" t="s">
        <v>300</v>
      </c>
      <c r="B138" s="64" t="s">
        <v>300</v>
      </c>
      <c r="C138" s="65"/>
      <c r="D138" s="66"/>
      <c r="E138" s="67"/>
      <c r="F138" s="68"/>
      <c r="G138" s="65"/>
      <c r="H138" s="69"/>
      <c r="I138" s="70"/>
      <c r="J138" s="70"/>
      <c r="K138" s="34" t="s">
        <v>65</v>
      </c>
      <c r="L138" s="77">
        <v>363</v>
      </c>
      <c r="M138" s="77"/>
      <c r="N138" s="72"/>
      <c r="O138" s="79" t="s">
        <v>176</v>
      </c>
      <c r="P138" s="81">
        <v>43748.875972222224</v>
      </c>
      <c r="Q138" s="79" t="s">
        <v>520</v>
      </c>
      <c r="R138" s="83" t="s">
        <v>575</v>
      </c>
      <c r="S138" s="79" t="s">
        <v>593</v>
      </c>
      <c r="T138" s="79" t="s">
        <v>643</v>
      </c>
      <c r="U138" s="83" t="s">
        <v>669</v>
      </c>
      <c r="V138" s="83" t="s">
        <v>669</v>
      </c>
      <c r="W138" s="81">
        <v>43748.875972222224</v>
      </c>
      <c r="X138" s="83" t="s">
        <v>900</v>
      </c>
      <c r="Y138" s="79"/>
      <c r="Z138" s="79"/>
      <c r="AA138" s="85" t="s">
        <v>1057</v>
      </c>
      <c r="AB138" s="79"/>
      <c r="AC138" s="79" t="b">
        <v>0</v>
      </c>
      <c r="AD138" s="79">
        <v>1</v>
      </c>
      <c r="AE138" s="85" t="s">
        <v>1091</v>
      </c>
      <c r="AF138" s="79" t="b">
        <v>0</v>
      </c>
      <c r="AG138" s="79" t="s">
        <v>1106</v>
      </c>
      <c r="AH138" s="79"/>
      <c r="AI138" s="85" t="s">
        <v>1091</v>
      </c>
      <c r="AJ138" s="79" t="b">
        <v>0</v>
      </c>
      <c r="AK138" s="79">
        <v>0</v>
      </c>
      <c r="AL138" s="85" t="s">
        <v>1091</v>
      </c>
      <c r="AM138" s="79" t="s">
        <v>1126</v>
      </c>
      <c r="AN138" s="79" t="b">
        <v>0</v>
      </c>
      <c r="AO138" s="85" t="s">
        <v>1057</v>
      </c>
      <c r="AP138" s="79" t="s">
        <v>176</v>
      </c>
      <c r="AQ138" s="79">
        <v>0</v>
      </c>
      <c r="AR138" s="79">
        <v>0</v>
      </c>
      <c r="AS138" s="79"/>
      <c r="AT138" s="79"/>
      <c r="AU138" s="79"/>
      <c r="AV138" s="79"/>
      <c r="AW138" s="79"/>
      <c r="AX138" s="79"/>
      <c r="AY138" s="79"/>
      <c r="AZ138" s="79"/>
      <c r="BA138">
        <v>10</v>
      </c>
      <c r="BB138" s="78" t="str">
        <f>REPLACE(INDEX(GroupVertices[Group],MATCH(Edges25[[#This Row],[Vertex 1]],GroupVertices[Vertex],0)),1,1,"")</f>
        <v>2</v>
      </c>
      <c r="BC138" s="78" t="str">
        <f>REPLACE(INDEX(GroupVertices[Group],MATCH(Edges25[[#This Row],[Vertex 2]],GroupVertices[Vertex],0)),1,1,"")</f>
        <v>2</v>
      </c>
      <c r="BD138" s="48">
        <v>0</v>
      </c>
      <c r="BE138" s="49">
        <v>0</v>
      </c>
      <c r="BF138" s="48">
        <v>1</v>
      </c>
      <c r="BG138" s="49">
        <v>3.7037037037037037</v>
      </c>
      <c r="BH138" s="48">
        <v>0</v>
      </c>
      <c r="BI138" s="49">
        <v>0</v>
      </c>
      <c r="BJ138" s="48">
        <v>26</v>
      </c>
      <c r="BK138" s="49">
        <v>96.29629629629629</v>
      </c>
      <c r="BL138" s="48">
        <v>27</v>
      </c>
    </row>
    <row r="139" spans="1:64" ht="15">
      <c r="A139" s="64" t="s">
        <v>300</v>
      </c>
      <c r="B139" s="64" t="s">
        <v>308</v>
      </c>
      <c r="C139" s="65"/>
      <c r="D139" s="66"/>
      <c r="E139" s="67"/>
      <c r="F139" s="68"/>
      <c r="G139" s="65"/>
      <c r="H139" s="69"/>
      <c r="I139" s="70"/>
      <c r="J139" s="70"/>
      <c r="K139" s="34" t="s">
        <v>66</v>
      </c>
      <c r="L139" s="77">
        <v>364</v>
      </c>
      <c r="M139" s="77"/>
      <c r="N139" s="72"/>
      <c r="O139" s="79" t="s">
        <v>427</v>
      </c>
      <c r="P139" s="81">
        <v>43749.61403935185</v>
      </c>
      <c r="Q139" s="79" t="s">
        <v>521</v>
      </c>
      <c r="R139" s="79" t="s">
        <v>576</v>
      </c>
      <c r="S139" s="79" t="s">
        <v>611</v>
      </c>
      <c r="T139" s="79" t="s">
        <v>628</v>
      </c>
      <c r="U139" s="79"/>
      <c r="V139" s="83" t="s">
        <v>754</v>
      </c>
      <c r="W139" s="81">
        <v>43749.61403935185</v>
      </c>
      <c r="X139" s="83" t="s">
        <v>901</v>
      </c>
      <c r="Y139" s="79"/>
      <c r="Z139" s="79"/>
      <c r="AA139" s="85" t="s">
        <v>1058</v>
      </c>
      <c r="AB139" s="79"/>
      <c r="AC139" s="79" t="b">
        <v>0</v>
      </c>
      <c r="AD139" s="79">
        <v>3</v>
      </c>
      <c r="AE139" s="85" t="s">
        <v>1091</v>
      </c>
      <c r="AF139" s="79" t="b">
        <v>1</v>
      </c>
      <c r="AG139" s="79" t="s">
        <v>1106</v>
      </c>
      <c r="AH139" s="79"/>
      <c r="AI139" s="85" t="s">
        <v>1110</v>
      </c>
      <c r="AJ139" s="79" t="b">
        <v>0</v>
      </c>
      <c r="AK139" s="79">
        <v>1</v>
      </c>
      <c r="AL139" s="85" t="s">
        <v>1091</v>
      </c>
      <c r="AM139" s="79" t="s">
        <v>1113</v>
      </c>
      <c r="AN139" s="79" t="b">
        <v>0</v>
      </c>
      <c r="AO139" s="85" t="s">
        <v>1058</v>
      </c>
      <c r="AP139" s="79" t="s">
        <v>176</v>
      </c>
      <c r="AQ139" s="79">
        <v>0</v>
      </c>
      <c r="AR139" s="79">
        <v>0</v>
      </c>
      <c r="AS139" s="79"/>
      <c r="AT139" s="79"/>
      <c r="AU139" s="79"/>
      <c r="AV139" s="79"/>
      <c r="AW139" s="79"/>
      <c r="AX139" s="79"/>
      <c r="AY139" s="79"/>
      <c r="AZ139" s="79"/>
      <c r="BA139">
        <v>4</v>
      </c>
      <c r="BB139" s="78" t="str">
        <f>REPLACE(INDEX(GroupVertices[Group],MATCH(Edges25[[#This Row],[Vertex 1]],GroupVertices[Vertex],0)),1,1,"")</f>
        <v>2</v>
      </c>
      <c r="BC139" s="78" t="str">
        <f>REPLACE(INDEX(GroupVertices[Group],MATCH(Edges25[[#This Row],[Vertex 2]],GroupVertices[Vertex],0)),1,1,"")</f>
        <v>4</v>
      </c>
      <c r="BD139" s="48">
        <v>0</v>
      </c>
      <c r="BE139" s="49">
        <v>0</v>
      </c>
      <c r="BF139" s="48">
        <v>0</v>
      </c>
      <c r="BG139" s="49">
        <v>0</v>
      </c>
      <c r="BH139" s="48">
        <v>0</v>
      </c>
      <c r="BI139" s="49">
        <v>0</v>
      </c>
      <c r="BJ139" s="48">
        <v>16</v>
      </c>
      <c r="BK139" s="49">
        <v>100</v>
      </c>
      <c r="BL139" s="48">
        <v>16</v>
      </c>
    </row>
    <row r="140" spans="1:64" ht="15">
      <c r="A140" s="64" t="s">
        <v>300</v>
      </c>
      <c r="B140" s="64" t="s">
        <v>300</v>
      </c>
      <c r="C140" s="65"/>
      <c r="D140" s="66"/>
      <c r="E140" s="67"/>
      <c r="F140" s="68"/>
      <c r="G140" s="65"/>
      <c r="H140" s="69"/>
      <c r="I140" s="70"/>
      <c r="J140" s="70"/>
      <c r="K140" s="34" t="s">
        <v>65</v>
      </c>
      <c r="L140" s="77">
        <v>365</v>
      </c>
      <c r="M140" s="77"/>
      <c r="N140" s="72"/>
      <c r="O140" s="79" t="s">
        <v>176</v>
      </c>
      <c r="P140" s="81">
        <v>43750.667708333334</v>
      </c>
      <c r="Q140" s="79" t="s">
        <v>522</v>
      </c>
      <c r="R140" s="83" t="s">
        <v>577</v>
      </c>
      <c r="S140" s="79" t="s">
        <v>606</v>
      </c>
      <c r="T140" s="79"/>
      <c r="U140" s="83" t="s">
        <v>670</v>
      </c>
      <c r="V140" s="83" t="s">
        <v>670</v>
      </c>
      <c r="W140" s="81">
        <v>43750.667708333334</v>
      </c>
      <c r="X140" s="83" t="s">
        <v>902</v>
      </c>
      <c r="Y140" s="79"/>
      <c r="Z140" s="79"/>
      <c r="AA140" s="85" t="s">
        <v>1059</v>
      </c>
      <c r="AB140" s="79"/>
      <c r="AC140" s="79" t="b">
        <v>0</v>
      </c>
      <c r="AD140" s="79">
        <v>0</v>
      </c>
      <c r="AE140" s="85" t="s">
        <v>1091</v>
      </c>
      <c r="AF140" s="79" t="b">
        <v>0</v>
      </c>
      <c r="AG140" s="79" t="s">
        <v>1106</v>
      </c>
      <c r="AH140" s="79"/>
      <c r="AI140" s="85" t="s">
        <v>1091</v>
      </c>
      <c r="AJ140" s="79" t="b">
        <v>0</v>
      </c>
      <c r="AK140" s="79">
        <v>0</v>
      </c>
      <c r="AL140" s="85" t="s">
        <v>1091</v>
      </c>
      <c r="AM140" s="79" t="s">
        <v>1126</v>
      </c>
      <c r="AN140" s="79" t="b">
        <v>0</v>
      </c>
      <c r="AO140" s="85" t="s">
        <v>1059</v>
      </c>
      <c r="AP140" s="79" t="s">
        <v>176</v>
      </c>
      <c r="AQ140" s="79">
        <v>0</v>
      </c>
      <c r="AR140" s="79">
        <v>0</v>
      </c>
      <c r="AS140" s="79"/>
      <c r="AT140" s="79"/>
      <c r="AU140" s="79"/>
      <c r="AV140" s="79"/>
      <c r="AW140" s="79"/>
      <c r="AX140" s="79"/>
      <c r="AY140" s="79"/>
      <c r="AZ140" s="79"/>
      <c r="BA140">
        <v>10</v>
      </c>
      <c r="BB140" s="78" t="str">
        <f>REPLACE(INDEX(GroupVertices[Group],MATCH(Edges25[[#This Row],[Vertex 1]],GroupVertices[Vertex],0)),1,1,"")</f>
        <v>2</v>
      </c>
      <c r="BC140" s="78" t="str">
        <f>REPLACE(INDEX(GroupVertices[Group],MATCH(Edges25[[#This Row],[Vertex 2]],GroupVertices[Vertex],0)),1,1,"")</f>
        <v>2</v>
      </c>
      <c r="BD140" s="48">
        <v>3</v>
      </c>
      <c r="BE140" s="49">
        <v>9.090909090909092</v>
      </c>
      <c r="BF140" s="48">
        <v>0</v>
      </c>
      <c r="BG140" s="49">
        <v>0</v>
      </c>
      <c r="BH140" s="48">
        <v>0</v>
      </c>
      <c r="BI140" s="49">
        <v>0</v>
      </c>
      <c r="BJ140" s="48">
        <v>30</v>
      </c>
      <c r="BK140" s="49">
        <v>90.9090909090909</v>
      </c>
      <c r="BL140" s="48">
        <v>33</v>
      </c>
    </row>
    <row r="141" spans="1:64" ht="15">
      <c r="A141" s="64" t="s">
        <v>300</v>
      </c>
      <c r="B141" s="64" t="s">
        <v>300</v>
      </c>
      <c r="C141" s="65"/>
      <c r="D141" s="66"/>
      <c r="E141" s="67"/>
      <c r="F141" s="68"/>
      <c r="G141" s="65"/>
      <c r="H141" s="69"/>
      <c r="I141" s="70"/>
      <c r="J141" s="70"/>
      <c r="K141" s="34" t="s">
        <v>65</v>
      </c>
      <c r="L141" s="77">
        <v>366</v>
      </c>
      <c r="M141" s="77"/>
      <c r="N141" s="72"/>
      <c r="O141" s="79" t="s">
        <v>176</v>
      </c>
      <c r="P141" s="81">
        <v>43751.66755787037</v>
      </c>
      <c r="Q141" s="79" t="s">
        <v>523</v>
      </c>
      <c r="R141" s="83" t="s">
        <v>578</v>
      </c>
      <c r="S141" s="79" t="s">
        <v>612</v>
      </c>
      <c r="T141" s="79" t="s">
        <v>644</v>
      </c>
      <c r="U141" s="79"/>
      <c r="V141" s="83" t="s">
        <v>754</v>
      </c>
      <c r="W141" s="81">
        <v>43751.66755787037</v>
      </c>
      <c r="X141" s="83" t="s">
        <v>903</v>
      </c>
      <c r="Y141" s="79"/>
      <c r="Z141" s="79"/>
      <c r="AA141" s="85" t="s">
        <v>1060</v>
      </c>
      <c r="AB141" s="79"/>
      <c r="AC141" s="79" t="b">
        <v>0</v>
      </c>
      <c r="AD141" s="79">
        <v>1</v>
      </c>
      <c r="AE141" s="85" t="s">
        <v>1091</v>
      </c>
      <c r="AF141" s="79" t="b">
        <v>0</v>
      </c>
      <c r="AG141" s="79" t="s">
        <v>1106</v>
      </c>
      <c r="AH141" s="79"/>
      <c r="AI141" s="85" t="s">
        <v>1091</v>
      </c>
      <c r="AJ141" s="79" t="b">
        <v>0</v>
      </c>
      <c r="AK141" s="79">
        <v>0</v>
      </c>
      <c r="AL141" s="85" t="s">
        <v>1091</v>
      </c>
      <c r="AM141" s="79" t="s">
        <v>1126</v>
      </c>
      <c r="AN141" s="79" t="b">
        <v>0</v>
      </c>
      <c r="AO141" s="85" t="s">
        <v>1060</v>
      </c>
      <c r="AP141" s="79" t="s">
        <v>176</v>
      </c>
      <c r="AQ141" s="79">
        <v>0</v>
      </c>
      <c r="AR141" s="79">
        <v>0</v>
      </c>
      <c r="AS141" s="79"/>
      <c r="AT141" s="79"/>
      <c r="AU141" s="79"/>
      <c r="AV141" s="79"/>
      <c r="AW141" s="79"/>
      <c r="AX141" s="79"/>
      <c r="AY141" s="79"/>
      <c r="AZ141" s="79"/>
      <c r="BA141">
        <v>10</v>
      </c>
      <c r="BB141" s="78" t="str">
        <f>REPLACE(INDEX(GroupVertices[Group],MATCH(Edges25[[#This Row],[Vertex 1]],GroupVertices[Vertex],0)),1,1,"")</f>
        <v>2</v>
      </c>
      <c r="BC141" s="78" t="str">
        <f>REPLACE(INDEX(GroupVertices[Group],MATCH(Edges25[[#This Row],[Vertex 2]],GroupVertices[Vertex],0)),1,1,"")</f>
        <v>2</v>
      </c>
      <c r="BD141" s="48">
        <v>0</v>
      </c>
      <c r="BE141" s="49">
        <v>0</v>
      </c>
      <c r="BF141" s="48">
        <v>0</v>
      </c>
      <c r="BG141" s="49">
        <v>0</v>
      </c>
      <c r="BH141" s="48">
        <v>0</v>
      </c>
      <c r="BI141" s="49">
        <v>0</v>
      </c>
      <c r="BJ141" s="48">
        <v>23</v>
      </c>
      <c r="BK141" s="49">
        <v>100</v>
      </c>
      <c r="BL141" s="48">
        <v>23</v>
      </c>
    </row>
    <row r="142" spans="1:64" ht="15">
      <c r="A142" s="64" t="s">
        <v>300</v>
      </c>
      <c r="B142" s="64" t="s">
        <v>300</v>
      </c>
      <c r="C142" s="65"/>
      <c r="D142" s="66"/>
      <c r="E142" s="67"/>
      <c r="F142" s="68"/>
      <c r="G142" s="65"/>
      <c r="H142" s="69"/>
      <c r="I142" s="70"/>
      <c r="J142" s="70"/>
      <c r="K142" s="34" t="s">
        <v>65</v>
      </c>
      <c r="L142" s="77">
        <v>367</v>
      </c>
      <c r="M142" s="77"/>
      <c r="N142" s="72"/>
      <c r="O142" s="79" t="s">
        <v>176</v>
      </c>
      <c r="P142" s="81">
        <v>43752.87587962963</v>
      </c>
      <c r="Q142" s="79" t="s">
        <v>524</v>
      </c>
      <c r="R142" s="83" t="s">
        <v>577</v>
      </c>
      <c r="S142" s="79" t="s">
        <v>606</v>
      </c>
      <c r="T142" s="79"/>
      <c r="U142" s="83" t="s">
        <v>671</v>
      </c>
      <c r="V142" s="83" t="s">
        <v>671</v>
      </c>
      <c r="W142" s="81">
        <v>43752.87587962963</v>
      </c>
      <c r="X142" s="83" t="s">
        <v>904</v>
      </c>
      <c r="Y142" s="79"/>
      <c r="Z142" s="79"/>
      <c r="AA142" s="85" t="s">
        <v>1061</v>
      </c>
      <c r="AB142" s="79"/>
      <c r="AC142" s="79" t="b">
        <v>0</v>
      </c>
      <c r="AD142" s="79">
        <v>0</v>
      </c>
      <c r="AE142" s="85" t="s">
        <v>1091</v>
      </c>
      <c r="AF142" s="79" t="b">
        <v>0</v>
      </c>
      <c r="AG142" s="79" t="s">
        <v>1106</v>
      </c>
      <c r="AH142" s="79"/>
      <c r="AI142" s="85" t="s">
        <v>1091</v>
      </c>
      <c r="AJ142" s="79" t="b">
        <v>0</v>
      </c>
      <c r="AK142" s="79">
        <v>0</v>
      </c>
      <c r="AL142" s="85" t="s">
        <v>1091</v>
      </c>
      <c r="AM142" s="79" t="s">
        <v>1126</v>
      </c>
      <c r="AN142" s="79" t="b">
        <v>0</v>
      </c>
      <c r="AO142" s="85" t="s">
        <v>1061</v>
      </c>
      <c r="AP142" s="79" t="s">
        <v>176</v>
      </c>
      <c r="AQ142" s="79">
        <v>0</v>
      </c>
      <c r="AR142" s="79">
        <v>0</v>
      </c>
      <c r="AS142" s="79"/>
      <c r="AT142" s="79"/>
      <c r="AU142" s="79"/>
      <c r="AV142" s="79"/>
      <c r="AW142" s="79"/>
      <c r="AX142" s="79"/>
      <c r="AY142" s="79"/>
      <c r="AZ142" s="79"/>
      <c r="BA142">
        <v>10</v>
      </c>
      <c r="BB142" s="78" t="str">
        <f>REPLACE(INDEX(GroupVertices[Group],MATCH(Edges25[[#This Row],[Vertex 1]],GroupVertices[Vertex],0)),1,1,"")</f>
        <v>2</v>
      </c>
      <c r="BC142" s="78" t="str">
        <f>REPLACE(INDEX(GroupVertices[Group],MATCH(Edges25[[#This Row],[Vertex 2]],GroupVertices[Vertex],0)),1,1,"")</f>
        <v>2</v>
      </c>
      <c r="BD142" s="48">
        <v>3</v>
      </c>
      <c r="BE142" s="49">
        <v>7.894736842105263</v>
      </c>
      <c r="BF142" s="48">
        <v>0</v>
      </c>
      <c r="BG142" s="49">
        <v>0</v>
      </c>
      <c r="BH142" s="48">
        <v>0</v>
      </c>
      <c r="BI142" s="49">
        <v>0</v>
      </c>
      <c r="BJ142" s="48">
        <v>35</v>
      </c>
      <c r="BK142" s="49">
        <v>92.10526315789474</v>
      </c>
      <c r="BL142" s="48">
        <v>38</v>
      </c>
    </row>
    <row r="143" spans="1:64" ht="15">
      <c r="A143" s="64" t="s">
        <v>300</v>
      </c>
      <c r="B143" s="64" t="s">
        <v>300</v>
      </c>
      <c r="C143" s="65"/>
      <c r="D143" s="66"/>
      <c r="E143" s="67"/>
      <c r="F143" s="68"/>
      <c r="G143" s="65"/>
      <c r="H143" s="69"/>
      <c r="I143" s="70"/>
      <c r="J143" s="70"/>
      <c r="K143" s="34" t="s">
        <v>65</v>
      </c>
      <c r="L143" s="77">
        <v>368</v>
      </c>
      <c r="M143" s="77"/>
      <c r="N143" s="72"/>
      <c r="O143" s="79" t="s">
        <v>176</v>
      </c>
      <c r="P143" s="81">
        <v>43753.64273148148</v>
      </c>
      <c r="Q143" s="79" t="s">
        <v>525</v>
      </c>
      <c r="R143" s="83" t="s">
        <v>579</v>
      </c>
      <c r="S143" s="79" t="s">
        <v>601</v>
      </c>
      <c r="T143" s="79"/>
      <c r="U143" s="79"/>
      <c r="V143" s="83" t="s">
        <v>754</v>
      </c>
      <c r="W143" s="81">
        <v>43753.64273148148</v>
      </c>
      <c r="X143" s="83" t="s">
        <v>905</v>
      </c>
      <c r="Y143" s="79"/>
      <c r="Z143" s="79"/>
      <c r="AA143" s="85" t="s">
        <v>1062</v>
      </c>
      <c r="AB143" s="79"/>
      <c r="AC143" s="79" t="b">
        <v>0</v>
      </c>
      <c r="AD143" s="79">
        <v>0</v>
      </c>
      <c r="AE143" s="85" t="s">
        <v>1091</v>
      </c>
      <c r="AF143" s="79" t="b">
        <v>1</v>
      </c>
      <c r="AG143" s="79" t="s">
        <v>1106</v>
      </c>
      <c r="AH143" s="79"/>
      <c r="AI143" s="85" t="s">
        <v>994</v>
      </c>
      <c r="AJ143" s="79" t="b">
        <v>0</v>
      </c>
      <c r="AK143" s="79">
        <v>0</v>
      </c>
      <c r="AL143" s="85" t="s">
        <v>1091</v>
      </c>
      <c r="AM143" s="79" t="s">
        <v>1113</v>
      </c>
      <c r="AN143" s="79" t="b">
        <v>0</v>
      </c>
      <c r="AO143" s="85" t="s">
        <v>1062</v>
      </c>
      <c r="AP143" s="79" t="s">
        <v>176</v>
      </c>
      <c r="AQ143" s="79">
        <v>0</v>
      </c>
      <c r="AR143" s="79">
        <v>0</v>
      </c>
      <c r="AS143" s="79"/>
      <c r="AT143" s="79"/>
      <c r="AU143" s="79"/>
      <c r="AV143" s="79"/>
      <c r="AW143" s="79"/>
      <c r="AX143" s="79"/>
      <c r="AY143" s="79"/>
      <c r="AZ143" s="79"/>
      <c r="BA143">
        <v>10</v>
      </c>
      <c r="BB143" s="78" t="str">
        <f>REPLACE(INDEX(GroupVertices[Group],MATCH(Edges25[[#This Row],[Vertex 1]],GroupVertices[Vertex],0)),1,1,"")</f>
        <v>2</v>
      </c>
      <c r="BC143" s="78" t="str">
        <f>REPLACE(INDEX(GroupVertices[Group],MATCH(Edges25[[#This Row],[Vertex 2]],GroupVertices[Vertex],0)),1,1,"")</f>
        <v>2</v>
      </c>
      <c r="BD143" s="48">
        <v>1</v>
      </c>
      <c r="BE143" s="49">
        <v>25</v>
      </c>
      <c r="BF143" s="48">
        <v>0</v>
      </c>
      <c r="BG143" s="49">
        <v>0</v>
      </c>
      <c r="BH143" s="48">
        <v>0</v>
      </c>
      <c r="BI143" s="49">
        <v>0</v>
      </c>
      <c r="BJ143" s="48">
        <v>3</v>
      </c>
      <c r="BK143" s="49">
        <v>75</v>
      </c>
      <c r="BL143" s="48">
        <v>4</v>
      </c>
    </row>
    <row r="144" spans="1:64" ht="15">
      <c r="A144" s="64" t="s">
        <v>300</v>
      </c>
      <c r="B144" s="64" t="s">
        <v>298</v>
      </c>
      <c r="C144" s="65"/>
      <c r="D144" s="66"/>
      <c r="E144" s="67"/>
      <c r="F144" s="68"/>
      <c r="G144" s="65"/>
      <c r="H144" s="69"/>
      <c r="I144" s="70"/>
      <c r="J144" s="70"/>
      <c r="K144" s="34" t="s">
        <v>66</v>
      </c>
      <c r="L144" s="77">
        <v>369</v>
      </c>
      <c r="M144" s="77"/>
      <c r="N144" s="72"/>
      <c r="O144" s="79" t="s">
        <v>427</v>
      </c>
      <c r="P144" s="81">
        <v>43753.64329861111</v>
      </c>
      <c r="Q144" s="79" t="s">
        <v>526</v>
      </c>
      <c r="R144" s="79"/>
      <c r="S144" s="79"/>
      <c r="T144" s="79" t="s">
        <v>645</v>
      </c>
      <c r="U144" s="79"/>
      <c r="V144" s="83" t="s">
        <v>754</v>
      </c>
      <c r="W144" s="81">
        <v>43753.64329861111</v>
      </c>
      <c r="X144" s="83" t="s">
        <v>906</v>
      </c>
      <c r="Y144" s="79"/>
      <c r="Z144" s="79"/>
      <c r="AA144" s="85" t="s">
        <v>1063</v>
      </c>
      <c r="AB144" s="79"/>
      <c r="AC144" s="79" t="b">
        <v>0</v>
      </c>
      <c r="AD144" s="79">
        <v>0</v>
      </c>
      <c r="AE144" s="85" t="s">
        <v>1091</v>
      </c>
      <c r="AF144" s="79" t="b">
        <v>0</v>
      </c>
      <c r="AG144" s="79" t="s">
        <v>1106</v>
      </c>
      <c r="AH144" s="79"/>
      <c r="AI144" s="85" t="s">
        <v>1091</v>
      </c>
      <c r="AJ144" s="79" t="b">
        <v>0</v>
      </c>
      <c r="AK144" s="79">
        <v>10</v>
      </c>
      <c r="AL144" s="85" t="s">
        <v>1072</v>
      </c>
      <c r="AM144" s="79" t="s">
        <v>1113</v>
      </c>
      <c r="AN144" s="79" t="b">
        <v>0</v>
      </c>
      <c r="AO144" s="85" t="s">
        <v>1072</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4</v>
      </c>
      <c r="BD144" s="48">
        <v>0</v>
      </c>
      <c r="BE144" s="49">
        <v>0</v>
      </c>
      <c r="BF144" s="48">
        <v>0</v>
      </c>
      <c r="BG144" s="49">
        <v>0</v>
      </c>
      <c r="BH144" s="48">
        <v>0</v>
      </c>
      <c r="BI144" s="49">
        <v>0</v>
      </c>
      <c r="BJ144" s="48">
        <v>20</v>
      </c>
      <c r="BK144" s="49">
        <v>100</v>
      </c>
      <c r="BL144" s="48">
        <v>20</v>
      </c>
    </row>
    <row r="145" spans="1:64" ht="15">
      <c r="A145" s="64" t="s">
        <v>300</v>
      </c>
      <c r="B145" s="64" t="s">
        <v>300</v>
      </c>
      <c r="C145" s="65"/>
      <c r="D145" s="66"/>
      <c r="E145" s="67"/>
      <c r="F145" s="68"/>
      <c r="G145" s="65"/>
      <c r="H145" s="69"/>
      <c r="I145" s="70"/>
      <c r="J145" s="70"/>
      <c r="K145" s="34" t="s">
        <v>65</v>
      </c>
      <c r="L145" s="77">
        <v>370</v>
      </c>
      <c r="M145" s="77"/>
      <c r="N145" s="72"/>
      <c r="O145" s="79" t="s">
        <v>176</v>
      </c>
      <c r="P145" s="81">
        <v>43753.66804398148</v>
      </c>
      <c r="Q145" s="79" t="s">
        <v>527</v>
      </c>
      <c r="R145" s="83" t="s">
        <v>580</v>
      </c>
      <c r="S145" s="79" t="s">
        <v>593</v>
      </c>
      <c r="T145" s="79" t="s">
        <v>643</v>
      </c>
      <c r="U145" s="83" t="s">
        <v>672</v>
      </c>
      <c r="V145" s="83" t="s">
        <v>672</v>
      </c>
      <c r="W145" s="81">
        <v>43753.66804398148</v>
      </c>
      <c r="X145" s="83" t="s">
        <v>907</v>
      </c>
      <c r="Y145" s="79"/>
      <c r="Z145" s="79"/>
      <c r="AA145" s="85" t="s">
        <v>1064</v>
      </c>
      <c r="AB145" s="79"/>
      <c r="AC145" s="79" t="b">
        <v>0</v>
      </c>
      <c r="AD145" s="79">
        <v>2</v>
      </c>
      <c r="AE145" s="85" t="s">
        <v>1091</v>
      </c>
      <c r="AF145" s="79" t="b">
        <v>0</v>
      </c>
      <c r="AG145" s="79" t="s">
        <v>1106</v>
      </c>
      <c r="AH145" s="79"/>
      <c r="AI145" s="85" t="s">
        <v>1091</v>
      </c>
      <c r="AJ145" s="79" t="b">
        <v>0</v>
      </c>
      <c r="AK145" s="79">
        <v>3</v>
      </c>
      <c r="AL145" s="85" t="s">
        <v>1091</v>
      </c>
      <c r="AM145" s="79" t="s">
        <v>1126</v>
      </c>
      <c r="AN145" s="79" t="b">
        <v>0</v>
      </c>
      <c r="AO145" s="85" t="s">
        <v>1064</v>
      </c>
      <c r="AP145" s="79" t="s">
        <v>176</v>
      </c>
      <c r="AQ145" s="79">
        <v>0</v>
      </c>
      <c r="AR145" s="79">
        <v>0</v>
      </c>
      <c r="AS145" s="79"/>
      <c r="AT145" s="79"/>
      <c r="AU145" s="79"/>
      <c r="AV145" s="79"/>
      <c r="AW145" s="79"/>
      <c r="AX145" s="79"/>
      <c r="AY145" s="79"/>
      <c r="AZ145" s="79"/>
      <c r="BA145">
        <v>10</v>
      </c>
      <c r="BB145" s="78" t="str">
        <f>REPLACE(INDEX(GroupVertices[Group],MATCH(Edges25[[#This Row],[Vertex 1]],GroupVertices[Vertex],0)),1,1,"")</f>
        <v>2</v>
      </c>
      <c r="BC145" s="78" t="str">
        <f>REPLACE(INDEX(GroupVertices[Group],MATCH(Edges25[[#This Row],[Vertex 2]],GroupVertices[Vertex],0)),1,1,"")</f>
        <v>2</v>
      </c>
      <c r="BD145" s="48">
        <v>0</v>
      </c>
      <c r="BE145" s="49">
        <v>0</v>
      </c>
      <c r="BF145" s="48">
        <v>0</v>
      </c>
      <c r="BG145" s="49">
        <v>0</v>
      </c>
      <c r="BH145" s="48">
        <v>0</v>
      </c>
      <c r="BI145" s="49">
        <v>0</v>
      </c>
      <c r="BJ145" s="48">
        <v>26</v>
      </c>
      <c r="BK145" s="49">
        <v>100</v>
      </c>
      <c r="BL145" s="48">
        <v>26</v>
      </c>
    </row>
    <row r="146" spans="1:64" ht="15">
      <c r="A146" s="64" t="s">
        <v>300</v>
      </c>
      <c r="B146" s="64" t="s">
        <v>300</v>
      </c>
      <c r="C146" s="65"/>
      <c r="D146" s="66"/>
      <c r="E146" s="67"/>
      <c r="F146" s="68"/>
      <c r="G146" s="65"/>
      <c r="H146" s="69"/>
      <c r="I146" s="70"/>
      <c r="J146" s="70"/>
      <c r="K146" s="34" t="s">
        <v>65</v>
      </c>
      <c r="L146" s="77">
        <v>371</v>
      </c>
      <c r="M146" s="77"/>
      <c r="N146" s="72"/>
      <c r="O146" s="79" t="s">
        <v>176</v>
      </c>
      <c r="P146" s="81">
        <v>43753.66868055556</v>
      </c>
      <c r="Q146" s="79" t="s">
        <v>528</v>
      </c>
      <c r="R146" s="83" t="s">
        <v>568</v>
      </c>
      <c r="S146" s="79" t="s">
        <v>606</v>
      </c>
      <c r="T146" s="79"/>
      <c r="U146" s="83" t="s">
        <v>673</v>
      </c>
      <c r="V146" s="83" t="s">
        <v>673</v>
      </c>
      <c r="W146" s="81">
        <v>43753.66868055556</v>
      </c>
      <c r="X146" s="83" t="s">
        <v>908</v>
      </c>
      <c r="Y146" s="79"/>
      <c r="Z146" s="79"/>
      <c r="AA146" s="85" t="s">
        <v>1065</v>
      </c>
      <c r="AB146" s="79"/>
      <c r="AC146" s="79" t="b">
        <v>0</v>
      </c>
      <c r="AD146" s="79">
        <v>0</v>
      </c>
      <c r="AE146" s="85" t="s">
        <v>1091</v>
      </c>
      <c r="AF146" s="79" t="b">
        <v>0</v>
      </c>
      <c r="AG146" s="79" t="s">
        <v>1106</v>
      </c>
      <c r="AH146" s="79"/>
      <c r="AI146" s="85" t="s">
        <v>1091</v>
      </c>
      <c r="AJ146" s="79" t="b">
        <v>0</v>
      </c>
      <c r="AK146" s="79">
        <v>0</v>
      </c>
      <c r="AL146" s="85" t="s">
        <v>1091</v>
      </c>
      <c r="AM146" s="79" t="s">
        <v>1126</v>
      </c>
      <c r="AN146" s="79" t="b">
        <v>0</v>
      </c>
      <c r="AO146" s="85" t="s">
        <v>1065</v>
      </c>
      <c r="AP146" s="79" t="s">
        <v>176</v>
      </c>
      <c r="AQ146" s="79">
        <v>0</v>
      </c>
      <c r="AR146" s="79">
        <v>0</v>
      </c>
      <c r="AS146" s="79"/>
      <c r="AT146" s="79"/>
      <c r="AU146" s="79"/>
      <c r="AV146" s="79"/>
      <c r="AW146" s="79"/>
      <c r="AX146" s="79"/>
      <c r="AY146" s="79"/>
      <c r="AZ146" s="79"/>
      <c r="BA146">
        <v>10</v>
      </c>
      <c r="BB146" s="78" t="str">
        <f>REPLACE(INDEX(GroupVertices[Group],MATCH(Edges25[[#This Row],[Vertex 1]],GroupVertices[Vertex],0)),1,1,"")</f>
        <v>2</v>
      </c>
      <c r="BC146" s="78" t="str">
        <f>REPLACE(INDEX(GroupVertices[Group],MATCH(Edges25[[#This Row],[Vertex 2]],GroupVertices[Vertex],0)),1,1,"")</f>
        <v>2</v>
      </c>
      <c r="BD146" s="48">
        <v>2</v>
      </c>
      <c r="BE146" s="49">
        <v>8</v>
      </c>
      <c r="BF146" s="48">
        <v>0</v>
      </c>
      <c r="BG146" s="49">
        <v>0</v>
      </c>
      <c r="BH146" s="48">
        <v>0</v>
      </c>
      <c r="BI146" s="49">
        <v>0</v>
      </c>
      <c r="BJ146" s="48">
        <v>23</v>
      </c>
      <c r="BK146" s="49">
        <v>92</v>
      </c>
      <c r="BL146" s="48">
        <v>25</v>
      </c>
    </row>
    <row r="147" spans="1:64" ht="15">
      <c r="A147" s="64" t="s">
        <v>300</v>
      </c>
      <c r="B147" s="64" t="s">
        <v>300</v>
      </c>
      <c r="C147" s="65"/>
      <c r="D147" s="66"/>
      <c r="E147" s="67"/>
      <c r="F147" s="68"/>
      <c r="G147" s="65"/>
      <c r="H147" s="69"/>
      <c r="I147" s="70"/>
      <c r="J147" s="70"/>
      <c r="K147" s="34" t="s">
        <v>65</v>
      </c>
      <c r="L147" s="77">
        <v>372</v>
      </c>
      <c r="M147" s="77"/>
      <c r="N147" s="72"/>
      <c r="O147" s="79" t="s">
        <v>176</v>
      </c>
      <c r="P147" s="81">
        <v>43754.87604166667</v>
      </c>
      <c r="Q147" s="79" t="s">
        <v>529</v>
      </c>
      <c r="R147" s="83" t="s">
        <v>577</v>
      </c>
      <c r="S147" s="79" t="s">
        <v>606</v>
      </c>
      <c r="T147" s="79"/>
      <c r="U147" s="83" t="s">
        <v>674</v>
      </c>
      <c r="V147" s="83" t="s">
        <v>674</v>
      </c>
      <c r="W147" s="81">
        <v>43754.87604166667</v>
      </c>
      <c r="X147" s="83" t="s">
        <v>909</v>
      </c>
      <c r="Y147" s="79"/>
      <c r="Z147" s="79"/>
      <c r="AA147" s="85" t="s">
        <v>1066</v>
      </c>
      <c r="AB147" s="79"/>
      <c r="AC147" s="79" t="b">
        <v>0</v>
      </c>
      <c r="AD147" s="79">
        <v>1</v>
      </c>
      <c r="AE147" s="85" t="s">
        <v>1091</v>
      </c>
      <c r="AF147" s="79" t="b">
        <v>0</v>
      </c>
      <c r="AG147" s="79" t="s">
        <v>1106</v>
      </c>
      <c r="AH147" s="79"/>
      <c r="AI147" s="85" t="s">
        <v>1091</v>
      </c>
      <c r="AJ147" s="79" t="b">
        <v>0</v>
      </c>
      <c r="AK147" s="79">
        <v>1</v>
      </c>
      <c r="AL147" s="85" t="s">
        <v>1091</v>
      </c>
      <c r="AM147" s="79" t="s">
        <v>1126</v>
      </c>
      <c r="AN147" s="79" t="b">
        <v>0</v>
      </c>
      <c r="AO147" s="85" t="s">
        <v>1066</v>
      </c>
      <c r="AP147" s="79" t="s">
        <v>176</v>
      </c>
      <c r="AQ147" s="79">
        <v>0</v>
      </c>
      <c r="AR147" s="79">
        <v>0</v>
      </c>
      <c r="AS147" s="79"/>
      <c r="AT147" s="79"/>
      <c r="AU147" s="79"/>
      <c r="AV147" s="79"/>
      <c r="AW147" s="79"/>
      <c r="AX147" s="79"/>
      <c r="AY147" s="79"/>
      <c r="AZ147" s="79"/>
      <c r="BA147">
        <v>10</v>
      </c>
      <c r="BB147" s="78" t="str">
        <f>REPLACE(INDEX(GroupVertices[Group],MATCH(Edges25[[#This Row],[Vertex 1]],GroupVertices[Vertex],0)),1,1,"")</f>
        <v>2</v>
      </c>
      <c r="BC147" s="78" t="str">
        <f>REPLACE(INDEX(GroupVertices[Group],MATCH(Edges25[[#This Row],[Vertex 2]],GroupVertices[Vertex],0)),1,1,"")</f>
        <v>2</v>
      </c>
      <c r="BD147" s="48">
        <v>2</v>
      </c>
      <c r="BE147" s="49">
        <v>6.666666666666667</v>
      </c>
      <c r="BF147" s="48">
        <v>1</v>
      </c>
      <c r="BG147" s="49">
        <v>3.3333333333333335</v>
      </c>
      <c r="BH147" s="48">
        <v>0</v>
      </c>
      <c r="BI147" s="49">
        <v>0</v>
      </c>
      <c r="BJ147" s="48">
        <v>27</v>
      </c>
      <c r="BK147" s="49">
        <v>90</v>
      </c>
      <c r="BL147" s="48">
        <v>30</v>
      </c>
    </row>
    <row r="148" spans="1:64" ht="15">
      <c r="A148" s="64" t="s">
        <v>300</v>
      </c>
      <c r="B148" s="64" t="s">
        <v>291</v>
      </c>
      <c r="C148" s="65"/>
      <c r="D148" s="66"/>
      <c r="E148" s="67"/>
      <c r="F148" s="68"/>
      <c r="G148" s="65"/>
      <c r="H148" s="69"/>
      <c r="I148" s="70"/>
      <c r="J148" s="70"/>
      <c r="K148" s="34" t="s">
        <v>66</v>
      </c>
      <c r="L148" s="77">
        <v>373</v>
      </c>
      <c r="M148" s="77"/>
      <c r="N148" s="72"/>
      <c r="O148" s="79" t="s">
        <v>427</v>
      </c>
      <c r="P148" s="81">
        <v>43755.61736111111</v>
      </c>
      <c r="Q148" s="79" t="s">
        <v>530</v>
      </c>
      <c r="R148" s="83" t="s">
        <v>581</v>
      </c>
      <c r="S148" s="79" t="s">
        <v>601</v>
      </c>
      <c r="T148" s="79" t="s">
        <v>412</v>
      </c>
      <c r="U148" s="79"/>
      <c r="V148" s="83" t="s">
        <v>754</v>
      </c>
      <c r="W148" s="81">
        <v>43755.61736111111</v>
      </c>
      <c r="X148" s="83" t="s">
        <v>910</v>
      </c>
      <c r="Y148" s="79"/>
      <c r="Z148" s="79"/>
      <c r="AA148" s="85" t="s">
        <v>1067</v>
      </c>
      <c r="AB148" s="79"/>
      <c r="AC148" s="79" t="b">
        <v>0</v>
      </c>
      <c r="AD148" s="79">
        <v>0</v>
      </c>
      <c r="AE148" s="85" t="s">
        <v>1091</v>
      </c>
      <c r="AF148" s="79" t="b">
        <v>1</v>
      </c>
      <c r="AG148" s="79" t="s">
        <v>1106</v>
      </c>
      <c r="AH148" s="79"/>
      <c r="AI148" s="85" t="s">
        <v>1052</v>
      </c>
      <c r="AJ148" s="79" t="b">
        <v>0</v>
      </c>
      <c r="AK148" s="79">
        <v>1</v>
      </c>
      <c r="AL148" s="85" t="s">
        <v>1091</v>
      </c>
      <c r="AM148" s="79" t="s">
        <v>1113</v>
      </c>
      <c r="AN148" s="79" t="b">
        <v>0</v>
      </c>
      <c r="AO148" s="85" t="s">
        <v>1067</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v>
      </c>
      <c r="BC148" s="78" t="str">
        <f>REPLACE(INDEX(GroupVertices[Group],MATCH(Edges25[[#This Row],[Vertex 2]],GroupVertices[Vertex],0)),1,1,"")</f>
        <v>4</v>
      </c>
      <c r="BD148" s="48">
        <v>0</v>
      </c>
      <c r="BE148" s="49">
        <v>0</v>
      </c>
      <c r="BF148" s="48">
        <v>0</v>
      </c>
      <c r="BG148" s="49">
        <v>0</v>
      </c>
      <c r="BH148" s="48">
        <v>0</v>
      </c>
      <c r="BI148" s="49">
        <v>0</v>
      </c>
      <c r="BJ148" s="48">
        <v>16</v>
      </c>
      <c r="BK148" s="49">
        <v>100</v>
      </c>
      <c r="BL148" s="48">
        <v>16</v>
      </c>
    </row>
    <row r="149" spans="1:64" ht="15">
      <c r="A149" s="64" t="s">
        <v>300</v>
      </c>
      <c r="B149" s="64" t="s">
        <v>300</v>
      </c>
      <c r="C149" s="65"/>
      <c r="D149" s="66"/>
      <c r="E149" s="67"/>
      <c r="F149" s="68"/>
      <c r="G149" s="65"/>
      <c r="H149" s="69"/>
      <c r="I149" s="70"/>
      <c r="J149" s="70"/>
      <c r="K149" s="34" t="s">
        <v>65</v>
      </c>
      <c r="L149" s="77">
        <v>374</v>
      </c>
      <c r="M149" s="77"/>
      <c r="N149" s="72"/>
      <c r="O149" s="79" t="s">
        <v>176</v>
      </c>
      <c r="P149" s="81">
        <v>43755.68788194445</v>
      </c>
      <c r="Q149" s="79" t="s">
        <v>531</v>
      </c>
      <c r="R149" s="83" t="s">
        <v>582</v>
      </c>
      <c r="S149" s="79" t="s">
        <v>593</v>
      </c>
      <c r="T149" s="79" t="s">
        <v>643</v>
      </c>
      <c r="U149" s="83" t="s">
        <v>675</v>
      </c>
      <c r="V149" s="83" t="s">
        <v>675</v>
      </c>
      <c r="W149" s="81">
        <v>43755.68788194445</v>
      </c>
      <c r="X149" s="83" t="s">
        <v>911</v>
      </c>
      <c r="Y149" s="79"/>
      <c r="Z149" s="79"/>
      <c r="AA149" s="85" t="s">
        <v>1068</v>
      </c>
      <c r="AB149" s="79"/>
      <c r="AC149" s="79" t="b">
        <v>0</v>
      </c>
      <c r="AD149" s="79">
        <v>0</v>
      </c>
      <c r="AE149" s="85" t="s">
        <v>1091</v>
      </c>
      <c r="AF149" s="79" t="b">
        <v>0</v>
      </c>
      <c r="AG149" s="79" t="s">
        <v>1106</v>
      </c>
      <c r="AH149" s="79"/>
      <c r="AI149" s="85" t="s">
        <v>1091</v>
      </c>
      <c r="AJ149" s="79" t="b">
        <v>0</v>
      </c>
      <c r="AK149" s="79">
        <v>0</v>
      </c>
      <c r="AL149" s="85" t="s">
        <v>1091</v>
      </c>
      <c r="AM149" s="79" t="s">
        <v>1126</v>
      </c>
      <c r="AN149" s="79" t="b">
        <v>0</v>
      </c>
      <c r="AO149" s="85" t="s">
        <v>1068</v>
      </c>
      <c r="AP149" s="79" t="s">
        <v>176</v>
      </c>
      <c r="AQ149" s="79">
        <v>0</v>
      </c>
      <c r="AR149" s="79">
        <v>0</v>
      </c>
      <c r="AS149" s="79"/>
      <c r="AT149" s="79"/>
      <c r="AU149" s="79"/>
      <c r="AV149" s="79"/>
      <c r="AW149" s="79"/>
      <c r="AX149" s="79"/>
      <c r="AY149" s="79"/>
      <c r="AZ149" s="79"/>
      <c r="BA149">
        <v>10</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30</v>
      </c>
      <c r="BK149" s="49">
        <v>100</v>
      </c>
      <c r="BL149" s="48">
        <v>30</v>
      </c>
    </row>
    <row r="150" spans="1:64" ht="15">
      <c r="A150" s="64" t="s">
        <v>300</v>
      </c>
      <c r="B150" s="64" t="s">
        <v>308</v>
      </c>
      <c r="C150" s="65"/>
      <c r="D150" s="66"/>
      <c r="E150" s="67"/>
      <c r="F150" s="68"/>
      <c r="G150" s="65"/>
      <c r="H150" s="69"/>
      <c r="I150" s="70"/>
      <c r="J150" s="70"/>
      <c r="K150" s="34" t="s">
        <v>66</v>
      </c>
      <c r="L150" s="77">
        <v>375</v>
      </c>
      <c r="M150" s="77"/>
      <c r="N150" s="72"/>
      <c r="O150" s="79" t="s">
        <v>427</v>
      </c>
      <c r="P150" s="81">
        <v>43755.72980324074</v>
      </c>
      <c r="Q150" s="79" t="s">
        <v>532</v>
      </c>
      <c r="R150" s="79"/>
      <c r="S150" s="79"/>
      <c r="T150" s="79"/>
      <c r="U150" s="79"/>
      <c r="V150" s="83" t="s">
        <v>754</v>
      </c>
      <c r="W150" s="81">
        <v>43755.72980324074</v>
      </c>
      <c r="X150" s="83" t="s">
        <v>912</v>
      </c>
      <c r="Y150" s="79"/>
      <c r="Z150" s="79"/>
      <c r="AA150" s="85" t="s">
        <v>1069</v>
      </c>
      <c r="AB150" s="79"/>
      <c r="AC150" s="79" t="b">
        <v>0</v>
      </c>
      <c r="AD150" s="79">
        <v>0</v>
      </c>
      <c r="AE150" s="85" t="s">
        <v>1091</v>
      </c>
      <c r="AF150" s="79" t="b">
        <v>0</v>
      </c>
      <c r="AG150" s="79" t="s">
        <v>1106</v>
      </c>
      <c r="AH150" s="79"/>
      <c r="AI150" s="85" t="s">
        <v>1091</v>
      </c>
      <c r="AJ150" s="79" t="b">
        <v>0</v>
      </c>
      <c r="AK150" s="79">
        <v>4</v>
      </c>
      <c r="AL150" s="85" t="s">
        <v>1074</v>
      </c>
      <c r="AM150" s="79" t="s">
        <v>1113</v>
      </c>
      <c r="AN150" s="79" t="b">
        <v>0</v>
      </c>
      <c r="AO150" s="85" t="s">
        <v>1074</v>
      </c>
      <c r="AP150" s="79" t="s">
        <v>176</v>
      </c>
      <c r="AQ150" s="79">
        <v>0</v>
      </c>
      <c r="AR150" s="79">
        <v>0</v>
      </c>
      <c r="AS150" s="79"/>
      <c r="AT150" s="79"/>
      <c r="AU150" s="79"/>
      <c r="AV150" s="79"/>
      <c r="AW150" s="79"/>
      <c r="AX150" s="79"/>
      <c r="AY150" s="79"/>
      <c r="AZ150" s="79"/>
      <c r="BA150">
        <v>4</v>
      </c>
      <c r="BB150" s="78" t="str">
        <f>REPLACE(INDEX(GroupVertices[Group],MATCH(Edges25[[#This Row],[Vertex 1]],GroupVertices[Vertex],0)),1,1,"")</f>
        <v>2</v>
      </c>
      <c r="BC150" s="78" t="str">
        <f>REPLACE(INDEX(GroupVertices[Group],MATCH(Edges25[[#This Row],[Vertex 2]],GroupVertices[Vertex],0)),1,1,"")</f>
        <v>4</v>
      </c>
      <c r="BD150" s="48">
        <v>0</v>
      </c>
      <c r="BE150" s="49">
        <v>0</v>
      </c>
      <c r="BF150" s="48">
        <v>0</v>
      </c>
      <c r="BG150" s="49">
        <v>0</v>
      </c>
      <c r="BH150" s="48">
        <v>0</v>
      </c>
      <c r="BI150" s="49">
        <v>0</v>
      </c>
      <c r="BJ150" s="48">
        <v>25</v>
      </c>
      <c r="BK150" s="49">
        <v>100</v>
      </c>
      <c r="BL150" s="48">
        <v>25</v>
      </c>
    </row>
    <row r="151" spans="1:64" ht="15">
      <c r="A151" s="64" t="s">
        <v>308</v>
      </c>
      <c r="B151" s="64" t="s">
        <v>300</v>
      </c>
      <c r="C151" s="65"/>
      <c r="D151" s="66"/>
      <c r="E151" s="67"/>
      <c r="F151" s="68"/>
      <c r="G151" s="65"/>
      <c r="H151" s="69"/>
      <c r="I151" s="70"/>
      <c r="J151" s="70"/>
      <c r="K151" s="34" t="s">
        <v>66</v>
      </c>
      <c r="L151" s="77">
        <v>376</v>
      </c>
      <c r="M151" s="77"/>
      <c r="N151" s="72"/>
      <c r="O151" s="79" t="s">
        <v>427</v>
      </c>
      <c r="P151" s="81">
        <v>43748.52688657407</v>
      </c>
      <c r="Q151" s="79" t="s">
        <v>533</v>
      </c>
      <c r="R151" s="83" t="s">
        <v>553</v>
      </c>
      <c r="S151" s="79" t="s">
        <v>589</v>
      </c>
      <c r="T151" s="79"/>
      <c r="U151" s="79"/>
      <c r="V151" s="83" t="s">
        <v>760</v>
      </c>
      <c r="W151" s="81">
        <v>43748.52688657407</v>
      </c>
      <c r="X151" s="83" t="s">
        <v>913</v>
      </c>
      <c r="Y151" s="79"/>
      <c r="Z151" s="79"/>
      <c r="AA151" s="85" t="s">
        <v>1070</v>
      </c>
      <c r="AB151" s="85" t="s">
        <v>1087</v>
      </c>
      <c r="AC151" s="79" t="b">
        <v>0</v>
      </c>
      <c r="AD151" s="79">
        <v>6</v>
      </c>
      <c r="AE151" s="85" t="s">
        <v>1103</v>
      </c>
      <c r="AF151" s="79" t="b">
        <v>0</v>
      </c>
      <c r="AG151" s="79" t="s">
        <v>1106</v>
      </c>
      <c r="AH151" s="79"/>
      <c r="AI151" s="85" t="s">
        <v>1091</v>
      </c>
      <c r="AJ151" s="79" t="b">
        <v>0</v>
      </c>
      <c r="AK151" s="79">
        <v>5</v>
      </c>
      <c r="AL151" s="85" t="s">
        <v>1091</v>
      </c>
      <c r="AM151" s="79" t="s">
        <v>1113</v>
      </c>
      <c r="AN151" s="79" t="b">
        <v>0</v>
      </c>
      <c r="AO151" s="85" t="s">
        <v>1087</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4</v>
      </c>
      <c r="BC151" s="78" t="str">
        <f>REPLACE(INDEX(GroupVertices[Group],MATCH(Edges25[[#This Row],[Vertex 2]],GroupVertices[Vertex],0)),1,1,"")</f>
        <v>2</v>
      </c>
      <c r="BD151" s="48">
        <v>0</v>
      </c>
      <c r="BE151" s="49">
        <v>0</v>
      </c>
      <c r="BF151" s="48">
        <v>0</v>
      </c>
      <c r="BG151" s="49">
        <v>0</v>
      </c>
      <c r="BH151" s="48">
        <v>0</v>
      </c>
      <c r="BI151" s="49">
        <v>0</v>
      </c>
      <c r="BJ151" s="48">
        <v>11</v>
      </c>
      <c r="BK151" s="49">
        <v>100</v>
      </c>
      <c r="BL151" s="48">
        <v>11</v>
      </c>
    </row>
    <row r="152" spans="1:64" ht="15">
      <c r="A152" s="64" t="s">
        <v>308</v>
      </c>
      <c r="B152" s="64" t="s">
        <v>300</v>
      </c>
      <c r="C152" s="65"/>
      <c r="D152" s="66"/>
      <c r="E152" s="67"/>
      <c r="F152" s="68"/>
      <c r="G152" s="65"/>
      <c r="H152" s="69"/>
      <c r="I152" s="70"/>
      <c r="J152" s="70"/>
      <c r="K152" s="34" t="s">
        <v>66</v>
      </c>
      <c r="L152" s="77">
        <v>377</v>
      </c>
      <c r="M152" s="77"/>
      <c r="N152" s="72"/>
      <c r="O152" s="79" t="s">
        <v>427</v>
      </c>
      <c r="P152" s="81">
        <v>43753.69421296296</v>
      </c>
      <c r="Q152" s="79" t="s">
        <v>498</v>
      </c>
      <c r="R152" s="79"/>
      <c r="S152" s="79"/>
      <c r="T152" s="79" t="s">
        <v>639</v>
      </c>
      <c r="U152" s="79"/>
      <c r="V152" s="83" t="s">
        <v>760</v>
      </c>
      <c r="W152" s="81">
        <v>43753.69421296296</v>
      </c>
      <c r="X152" s="83" t="s">
        <v>914</v>
      </c>
      <c r="Y152" s="79"/>
      <c r="Z152" s="79"/>
      <c r="AA152" s="85" t="s">
        <v>1071</v>
      </c>
      <c r="AB152" s="79"/>
      <c r="AC152" s="79" t="b">
        <v>0</v>
      </c>
      <c r="AD152" s="79">
        <v>0</v>
      </c>
      <c r="AE152" s="85" t="s">
        <v>1091</v>
      </c>
      <c r="AF152" s="79" t="b">
        <v>0</v>
      </c>
      <c r="AG152" s="79" t="s">
        <v>1106</v>
      </c>
      <c r="AH152" s="79"/>
      <c r="AI152" s="85" t="s">
        <v>1091</v>
      </c>
      <c r="AJ152" s="79" t="b">
        <v>0</v>
      </c>
      <c r="AK152" s="79">
        <v>3</v>
      </c>
      <c r="AL152" s="85" t="s">
        <v>1064</v>
      </c>
      <c r="AM152" s="79" t="s">
        <v>1113</v>
      </c>
      <c r="AN152" s="79" t="b">
        <v>0</v>
      </c>
      <c r="AO152" s="85" t="s">
        <v>1064</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4</v>
      </c>
      <c r="BC152" s="78" t="str">
        <f>REPLACE(INDEX(GroupVertices[Group],MATCH(Edges25[[#This Row],[Vertex 2]],GroupVertices[Vertex],0)),1,1,"")</f>
        <v>2</v>
      </c>
      <c r="BD152" s="48">
        <v>0</v>
      </c>
      <c r="BE152" s="49">
        <v>0</v>
      </c>
      <c r="BF152" s="48">
        <v>0</v>
      </c>
      <c r="BG152" s="49">
        <v>0</v>
      </c>
      <c r="BH152" s="48">
        <v>0</v>
      </c>
      <c r="BI152" s="49">
        <v>0</v>
      </c>
      <c r="BJ152" s="48">
        <v>24</v>
      </c>
      <c r="BK152" s="49">
        <v>100</v>
      </c>
      <c r="BL152" s="48">
        <v>24</v>
      </c>
    </row>
    <row r="153" spans="1:64" ht="15">
      <c r="A153" s="64" t="s">
        <v>298</v>
      </c>
      <c r="B153" s="64" t="s">
        <v>298</v>
      </c>
      <c r="C153" s="65"/>
      <c r="D153" s="66"/>
      <c r="E153" s="67"/>
      <c r="F153" s="68"/>
      <c r="G153" s="65"/>
      <c r="H153" s="69"/>
      <c r="I153" s="70"/>
      <c r="J153" s="70"/>
      <c r="K153" s="34" t="s">
        <v>65</v>
      </c>
      <c r="L153" s="77">
        <v>379</v>
      </c>
      <c r="M153" s="77"/>
      <c r="N153" s="72"/>
      <c r="O153" s="79" t="s">
        <v>176</v>
      </c>
      <c r="P153" s="81">
        <v>43752.73479166667</v>
      </c>
      <c r="Q153" s="79" t="s">
        <v>534</v>
      </c>
      <c r="R153" s="83" t="s">
        <v>583</v>
      </c>
      <c r="S153" s="79" t="s">
        <v>613</v>
      </c>
      <c r="T153" s="79" t="s">
        <v>645</v>
      </c>
      <c r="U153" s="79"/>
      <c r="V153" s="83" t="s">
        <v>750</v>
      </c>
      <c r="W153" s="81">
        <v>43752.73479166667</v>
      </c>
      <c r="X153" s="83" t="s">
        <v>915</v>
      </c>
      <c r="Y153" s="79"/>
      <c r="Z153" s="79"/>
      <c r="AA153" s="85" t="s">
        <v>1072</v>
      </c>
      <c r="AB153" s="79"/>
      <c r="AC153" s="79" t="b">
        <v>0</v>
      </c>
      <c r="AD153" s="79">
        <v>8</v>
      </c>
      <c r="AE153" s="85" t="s">
        <v>1091</v>
      </c>
      <c r="AF153" s="79" t="b">
        <v>0</v>
      </c>
      <c r="AG153" s="79" t="s">
        <v>1106</v>
      </c>
      <c r="AH153" s="79"/>
      <c r="AI153" s="85" t="s">
        <v>1091</v>
      </c>
      <c r="AJ153" s="79" t="b">
        <v>0</v>
      </c>
      <c r="AK153" s="79">
        <v>10</v>
      </c>
      <c r="AL153" s="85" t="s">
        <v>1091</v>
      </c>
      <c r="AM153" s="79" t="s">
        <v>1128</v>
      </c>
      <c r="AN153" s="79" t="b">
        <v>0</v>
      </c>
      <c r="AO153" s="85" t="s">
        <v>1072</v>
      </c>
      <c r="AP153" s="79" t="s">
        <v>1129</v>
      </c>
      <c r="AQ153" s="79">
        <v>0</v>
      </c>
      <c r="AR153" s="79">
        <v>0</v>
      </c>
      <c r="AS153" s="79"/>
      <c r="AT153" s="79"/>
      <c r="AU153" s="79"/>
      <c r="AV153" s="79"/>
      <c r="AW153" s="79"/>
      <c r="AX153" s="79"/>
      <c r="AY153" s="79"/>
      <c r="AZ153" s="79"/>
      <c r="BA153">
        <v>1</v>
      </c>
      <c r="BB153" s="78" t="str">
        <f>REPLACE(INDEX(GroupVertices[Group],MATCH(Edges25[[#This Row],[Vertex 1]],GroupVertices[Vertex],0)),1,1,"")</f>
        <v>4</v>
      </c>
      <c r="BC153" s="78" t="str">
        <f>REPLACE(INDEX(GroupVertices[Group],MATCH(Edges25[[#This Row],[Vertex 2]],GroupVertices[Vertex],0)),1,1,"")</f>
        <v>4</v>
      </c>
      <c r="BD153" s="48">
        <v>0</v>
      </c>
      <c r="BE153" s="49">
        <v>0</v>
      </c>
      <c r="BF153" s="48">
        <v>0</v>
      </c>
      <c r="BG153" s="49">
        <v>0</v>
      </c>
      <c r="BH153" s="48">
        <v>0</v>
      </c>
      <c r="BI153" s="49">
        <v>0</v>
      </c>
      <c r="BJ153" s="48">
        <v>26</v>
      </c>
      <c r="BK153" s="49">
        <v>100</v>
      </c>
      <c r="BL153" s="48">
        <v>26</v>
      </c>
    </row>
    <row r="154" spans="1:64" ht="15">
      <c r="A154" s="64" t="s">
        <v>308</v>
      </c>
      <c r="B154" s="64" t="s">
        <v>298</v>
      </c>
      <c r="C154" s="65"/>
      <c r="D154" s="66"/>
      <c r="E154" s="67"/>
      <c r="F154" s="68"/>
      <c r="G154" s="65"/>
      <c r="H154" s="69"/>
      <c r="I154" s="70"/>
      <c r="J154" s="70"/>
      <c r="K154" s="34" t="s">
        <v>65</v>
      </c>
      <c r="L154" s="77">
        <v>380</v>
      </c>
      <c r="M154" s="77"/>
      <c r="N154" s="72"/>
      <c r="O154" s="79" t="s">
        <v>427</v>
      </c>
      <c r="P154" s="81">
        <v>43755.73788194444</v>
      </c>
      <c r="Q154" s="79" t="s">
        <v>535</v>
      </c>
      <c r="R154" s="83" t="s">
        <v>561</v>
      </c>
      <c r="S154" s="79" t="s">
        <v>593</v>
      </c>
      <c r="T154" s="79"/>
      <c r="U154" s="79"/>
      <c r="V154" s="83" t="s">
        <v>760</v>
      </c>
      <c r="W154" s="81">
        <v>43755.73788194444</v>
      </c>
      <c r="X154" s="83" t="s">
        <v>916</v>
      </c>
      <c r="Y154" s="79"/>
      <c r="Z154" s="79"/>
      <c r="AA154" s="85" t="s">
        <v>1073</v>
      </c>
      <c r="AB154" s="79"/>
      <c r="AC154" s="79" t="b">
        <v>0</v>
      </c>
      <c r="AD154" s="79">
        <v>1</v>
      </c>
      <c r="AE154" s="85" t="s">
        <v>1091</v>
      </c>
      <c r="AF154" s="79" t="b">
        <v>0</v>
      </c>
      <c r="AG154" s="79" t="s">
        <v>1106</v>
      </c>
      <c r="AH154" s="79"/>
      <c r="AI154" s="85" t="s">
        <v>1091</v>
      </c>
      <c r="AJ154" s="79" t="b">
        <v>0</v>
      </c>
      <c r="AK154" s="79">
        <v>0</v>
      </c>
      <c r="AL154" s="85" t="s">
        <v>1091</v>
      </c>
      <c r="AM154" s="79" t="s">
        <v>1113</v>
      </c>
      <c r="AN154" s="79" t="b">
        <v>0</v>
      </c>
      <c r="AO154" s="85" t="s">
        <v>1073</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4</v>
      </c>
      <c r="BC154" s="78" t="str">
        <f>REPLACE(INDEX(GroupVertices[Group],MATCH(Edges25[[#This Row],[Vertex 2]],GroupVertices[Vertex],0)),1,1,"")</f>
        <v>4</v>
      </c>
      <c r="BD154" s="48"/>
      <c r="BE154" s="49"/>
      <c r="BF154" s="48"/>
      <c r="BG154" s="49"/>
      <c r="BH154" s="48"/>
      <c r="BI154" s="49"/>
      <c r="BJ154" s="48"/>
      <c r="BK154" s="49"/>
      <c r="BL154" s="48"/>
    </row>
    <row r="155" spans="1:64" ht="15">
      <c r="A155" s="64" t="s">
        <v>308</v>
      </c>
      <c r="B155" s="64" t="s">
        <v>308</v>
      </c>
      <c r="C155" s="65"/>
      <c r="D155" s="66"/>
      <c r="E155" s="67"/>
      <c r="F155" s="68"/>
      <c r="G155" s="65"/>
      <c r="H155" s="69"/>
      <c r="I155" s="70"/>
      <c r="J155" s="70"/>
      <c r="K155" s="34" t="s">
        <v>65</v>
      </c>
      <c r="L155" s="77">
        <v>382</v>
      </c>
      <c r="M155" s="77"/>
      <c r="N155" s="72"/>
      <c r="O155" s="79" t="s">
        <v>176</v>
      </c>
      <c r="P155" s="81">
        <v>43754.41621527778</v>
      </c>
      <c r="Q155" s="79" t="s">
        <v>536</v>
      </c>
      <c r="R155" s="83" t="s">
        <v>584</v>
      </c>
      <c r="S155" s="79" t="s">
        <v>589</v>
      </c>
      <c r="T155" s="79"/>
      <c r="U155" s="79"/>
      <c r="V155" s="83" t="s">
        <v>760</v>
      </c>
      <c r="W155" s="81">
        <v>43754.41621527778</v>
      </c>
      <c r="X155" s="83" t="s">
        <v>917</v>
      </c>
      <c r="Y155" s="79"/>
      <c r="Z155" s="79"/>
      <c r="AA155" s="85" t="s">
        <v>1074</v>
      </c>
      <c r="AB155" s="79"/>
      <c r="AC155" s="79" t="b">
        <v>0</v>
      </c>
      <c r="AD155" s="79">
        <v>14</v>
      </c>
      <c r="AE155" s="85" t="s">
        <v>1091</v>
      </c>
      <c r="AF155" s="79" t="b">
        <v>0</v>
      </c>
      <c r="AG155" s="79" t="s">
        <v>1106</v>
      </c>
      <c r="AH155" s="79"/>
      <c r="AI155" s="85" t="s">
        <v>1091</v>
      </c>
      <c r="AJ155" s="79" t="b">
        <v>0</v>
      </c>
      <c r="AK155" s="79">
        <v>4</v>
      </c>
      <c r="AL155" s="85" t="s">
        <v>1091</v>
      </c>
      <c r="AM155" s="79" t="s">
        <v>1113</v>
      </c>
      <c r="AN155" s="79" t="b">
        <v>0</v>
      </c>
      <c r="AO155" s="85" t="s">
        <v>1074</v>
      </c>
      <c r="AP155" s="79" t="s">
        <v>1129</v>
      </c>
      <c r="AQ155" s="79">
        <v>0</v>
      </c>
      <c r="AR155" s="79">
        <v>0</v>
      </c>
      <c r="AS155" s="79"/>
      <c r="AT155" s="79"/>
      <c r="AU155" s="79"/>
      <c r="AV155" s="79"/>
      <c r="AW155" s="79"/>
      <c r="AX155" s="79"/>
      <c r="AY155" s="79"/>
      <c r="AZ155" s="79"/>
      <c r="BA155">
        <v>1</v>
      </c>
      <c r="BB155" s="78" t="str">
        <f>REPLACE(INDEX(GroupVertices[Group],MATCH(Edges25[[#This Row],[Vertex 1]],GroupVertices[Vertex],0)),1,1,"")</f>
        <v>4</v>
      </c>
      <c r="BC155" s="78" t="str">
        <f>REPLACE(INDEX(GroupVertices[Group],MATCH(Edges25[[#This Row],[Vertex 2]],GroupVertices[Vertex],0)),1,1,"")</f>
        <v>4</v>
      </c>
      <c r="BD155" s="48">
        <v>0</v>
      </c>
      <c r="BE155" s="49">
        <v>0</v>
      </c>
      <c r="BF155" s="48">
        <v>0</v>
      </c>
      <c r="BG155" s="49">
        <v>0</v>
      </c>
      <c r="BH155" s="48">
        <v>0</v>
      </c>
      <c r="BI155" s="49">
        <v>0</v>
      </c>
      <c r="BJ155" s="48">
        <v>29</v>
      </c>
      <c r="BK155" s="49">
        <v>100</v>
      </c>
      <c r="BL155" s="48">
        <v>29</v>
      </c>
    </row>
    <row r="156" spans="1:64" ht="15">
      <c r="A156" s="64" t="s">
        <v>309</v>
      </c>
      <c r="B156" s="64" t="s">
        <v>310</v>
      </c>
      <c r="C156" s="65"/>
      <c r="D156" s="66"/>
      <c r="E156" s="67"/>
      <c r="F156" s="68"/>
      <c r="G156" s="65"/>
      <c r="H156" s="69"/>
      <c r="I156" s="70"/>
      <c r="J156" s="70"/>
      <c r="K156" s="34" t="s">
        <v>66</v>
      </c>
      <c r="L156" s="77">
        <v>383</v>
      </c>
      <c r="M156" s="77"/>
      <c r="N156" s="72"/>
      <c r="O156" s="79" t="s">
        <v>428</v>
      </c>
      <c r="P156" s="81">
        <v>43755.77234953704</v>
      </c>
      <c r="Q156" s="79" t="s">
        <v>537</v>
      </c>
      <c r="R156" s="83" t="s">
        <v>585</v>
      </c>
      <c r="S156" s="79" t="s">
        <v>593</v>
      </c>
      <c r="T156" s="79"/>
      <c r="U156" s="79"/>
      <c r="V156" s="83" t="s">
        <v>761</v>
      </c>
      <c r="W156" s="81">
        <v>43755.77234953704</v>
      </c>
      <c r="X156" s="83" t="s">
        <v>918</v>
      </c>
      <c r="Y156" s="79"/>
      <c r="Z156" s="79"/>
      <c r="AA156" s="85" t="s">
        <v>1075</v>
      </c>
      <c r="AB156" s="85" t="s">
        <v>1088</v>
      </c>
      <c r="AC156" s="79" t="b">
        <v>0</v>
      </c>
      <c r="AD156" s="79">
        <v>1</v>
      </c>
      <c r="AE156" s="85" t="s">
        <v>1104</v>
      </c>
      <c r="AF156" s="79" t="b">
        <v>0</v>
      </c>
      <c r="AG156" s="79" t="s">
        <v>1106</v>
      </c>
      <c r="AH156" s="79"/>
      <c r="AI156" s="85" t="s">
        <v>1091</v>
      </c>
      <c r="AJ156" s="79" t="b">
        <v>0</v>
      </c>
      <c r="AK156" s="79">
        <v>1</v>
      </c>
      <c r="AL156" s="85" t="s">
        <v>1091</v>
      </c>
      <c r="AM156" s="79" t="s">
        <v>1113</v>
      </c>
      <c r="AN156" s="79" t="b">
        <v>0</v>
      </c>
      <c r="AO156" s="85" t="s">
        <v>1088</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14</v>
      </c>
      <c r="BC156" s="78" t="str">
        <f>REPLACE(INDEX(GroupVertices[Group],MATCH(Edges25[[#This Row],[Vertex 2]],GroupVertices[Vertex],0)),1,1,"")</f>
        <v>14</v>
      </c>
      <c r="BD156" s="48">
        <v>1</v>
      </c>
      <c r="BE156" s="49">
        <v>3.4482758620689653</v>
      </c>
      <c r="BF156" s="48">
        <v>0</v>
      </c>
      <c r="BG156" s="49">
        <v>0</v>
      </c>
      <c r="BH156" s="48">
        <v>0</v>
      </c>
      <c r="BI156" s="49">
        <v>0</v>
      </c>
      <c r="BJ156" s="48">
        <v>28</v>
      </c>
      <c r="BK156" s="49">
        <v>96.55172413793103</v>
      </c>
      <c r="BL156" s="48">
        <v>29</v>
      </c>
    </row>
    <row r="157" spans="1:64" ht="15">
      <c r="A157" s="64" t="s">
        <v>310</v>
      </c>
      <c r="B157" s="64" t="s">
        <v>309</v>
      </c>
      <c r="C157" s="65"/>
      <c r="D157" s="66"/>
      <c r="E157" s="67"/>
      <c r="F157" s="68"/>
      <c r="G157" s="65"/>
      <c r="H157" s="69"/>
      <c r="I157" s="70"/>
      <c r="J157" s="70"/>
      <c r="K157" s="34" t="s">
        <v>66</v>
      </c>
      <c r="L157" s="77">
        <v>384</v>
      </c>
      <c r="M157" s="77"/>
      <c r="N157" s="72"/>
      <c r="O157" s="79" t="s">
        <v>427</v>
      </c>
      <c r="P157" s="81">
        <v>43755.782546296294</v>
      </c>
      <c r="Q157" s="79" t="s">
        <v>538</v>
      </c>
      <c r="R157" s="79"/>
      <c r="S157" s="79"/>
      <c r="T157" s="79"/>
      <c r="U157" s="79"/>
      <c r="V157" s="83" t="s">
        <v>762</v>
      </c>
      <c r="W157" s="81">
        <v>43755.782546296294</v>
      </c>
      <c r="X157" s="83" t="s">
        <v>919</v>
      </c>
      <c r="Y157" s="79"/>
      <c r="Z157" s="79"/>
      <c r="AA157" s="85" t="s">
        <v>1076</v>
      </c>
      <c r="AB157" s="79"/>
      <c r="AC157" s="79" t="b">
        <v>0</v>
      </c>
      <c r="AD157" s="79">
        <v>0</v>
      </c>
      <c r="AE157" s="85" t="s">
        <v>1091</v>
      </c>
      <c r="AF157" s="79" t="b">
        <v>0</v>
      </c>
      <c r="AG157" s="79" t="s">
        <v>1106</v>
      </c>
      <c r="AH157" s="79"/>
      <c r="AI157" s="85" t="s">
        <v>1091</v>
      </c>
      <c r="AJ157" s="79" t="b">
        <v>0</v>
      </c>
      <c r="AK157" s="79">
        <v>1</v>
      </c>
      <c r="AL157" s="85" t="s">
        <v>1075</v>
      </c>
      <c r="AM157" s="79" t="s">
        <v>1112</v>
      </c>
      <c r="AN157" s="79" t="b">
        <v>0</v>
      </c>
      <c r="AO157" s="85" t="s">
        <v>1075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14</v>
      </c>
      <c r="BC157" s="78" t="str">
        <f>REPLACE(INDEX(GroupVertices[Group],MATCH(Edges25[[#This Row],[Vertex 2]],GroupVertices[Vertex],0)),1,1,"")</f>
        <v>14</v>
      </c>
      <c r="BD157" s="48">
        <v>0</v>
      </c>
      <c r="BE157" s="49">
        <v>0</v>
      </c>
      <c r="BF157" s="48">
        <v>0</v>
      </c>
      <c r="BG157" s="49">
        <v>0</v>
      </c>
      <c r="BH157" s="48">
        <v>0</v>
      </c>
      <c r="BI157" s="49">
        <v>0</v>
      </c>
      <c r="BJ157" s="48">
        <v>24</v>
      </c>
      <c r="BK157" s="49">
        <v>100</v>
      </c>
      <c r="BL157" s="48">
        <v>24</v>
      </c>
    </row>
    <row r="158" spans="1:64" ht="15">
      <c r="A158" s="64" t="s">
        <v>311</v>
      </c>
      <c r="B158" s="64" t="s">
        <v>422</v>
      </c>
      <c r="C158" s="65"/>
      <c r="D158" s="66"/>
      <c r="E158" s="67"/>
      <c r="F158" s="68"/>
      <c r="G158" s="65"/>
      <c r="H158" s="69"/>
      <c r="I158" s="70"/>
      <c r="J158" s="70"/>
      <c r="K158" s="34" t="s">
        <v>65</v>
      </c>
      <c r="L158" s="77">
        <v>385</v>
      </c>
      <c r="M158" s="77"/>
      <c r="N158" s="72"/>
      <c r="O158" s="79" t="s">
        <v>427</v>
      </c>
      <c r="P158" s="81">
        <v>43755.91829861111</v>
      </c>
      <c r="Q158" s="79" t="s">
        <v>539</v>
      </c>
      <c r="R158" s="83" t="s">
        <v>586</v>
      </c>
      <c r="S158" s="79" t="s">
        <v>593</v>
      </c>
      <c r="T158" s="79" t="s">
        <v>646</v>
      </c>
      <c r="U158" s="79"/>
      <c r="V158" s="83" t="s">
        <v>763</v>
      </c>
      <c r="W158" s="81">
        <v>43755.91829861111</v>
      </c>
      <c r="X158" s="83" t="s">
        <v>920</v>
      </c>
      <c r="Y158" s="79"/>
      <c r="Z158" s="79"/>
      <c r="AA158" s="85" t="s">
        <v>1077</v>
      </c>
      <c r="AB158" s="85" t="s">
        <v>1089</v>
      </c>
      <c r="AC158" s="79" t="b">
        <v>0</v>
      </c>
      <c r="AD158" s="79">
        <v>5</v>
      </c>
      <c r="AE158" s="85" t="s">
        <v>1105</v>
      </c>
      <c r="AF158" s="79" t="b">
        <v>0</v>
      </c>
      <c r="AG158" s="79" t="s">
        <v>1106</v>
      </c>
      <c r="AH158" s="79"/>
      <c r="AI158" s="85" t="s">
        <v>1091</v>
      </c>
      <c r="AJ158" s="79" t="b">
        <v>0</v>
      </c>
      <c r="AK158" s="79">
        <v>1</v>
      </c>
      <c r="AL158" s="85" t="s">
        <v>1091</v>
      </c>
      <c r="AM158" s="79" t="s">
        <v>1113</v>
      </c>
      <c r="AN158" s="79" t="b">
        <v>0</v>
      </c>
      <c r="AO158" s="85" t="s">
        <v>1089</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8</v>
      </c>
      <c r="BC158" s="78" t="str">
        <f>REPLACE(INDEX(GroupVertices[Group],MATCH(Edges25[[#This Row],[Vertex 2]],GroupVertices[Vertex],0)),1,1,"")</f>
        <v>8</v>
      </c>
      <c r="BD158" s="48"/>
      <c r="BE158" s="49"/>
      <c r="BF158" s="48"/>
      <c r="BG158" s="49"/>
      <c r="BH158" s="48"/>
      <c r="BI158" s="49"/>
      <c r="BJ158" s="48"/>
      <c r="BK158" s="49"/>
      <c r="BL158" s="48"/>
    </row>
    <row r="159" spans="1:64" ht="15">
      <c r="A159" s="64" t="s">
        <v>312</v>
      </c>
      <c r="B159" s="64" t="s">
        <v>422</v>
      </c>
      <c r="C159" s="65"/>
      <c r="D159" s="66"/>
      <c r="E159" s="67"/>
      <c r="F159" s="68"/>
      <c r="G159" s="65"/>
      <c r="H159" s="69"/>
      <c r="I159" s="70"/>
      <c r="J159" s="70"/>
      <c r="K159" s="34" t="s">
        <v>65</v>
      </c>
      <c r="L159" s="77">
        <v>386</v>
      </c>
      <c r="M159" s="77"/>
      <c r="N159" s="72"/>
      <c r="O159" s="79" t="s">
        <v>427</v>
      </c>
      <c r="P159" s="81">
        <v>43755.92167824074</v>
      </c>
      <c r="Q159" s="79" t="s">
        <v>540</v>
      </c>
      <c r="R159" s="79"/>
      <c r="S159" s="79"/>
      <c r="T159" s="79"/>
      <c r="U159" s="79"/>
      <c r="V159" s="83" t="s">
        <v>764</v>
      </c>
      <c r="W159" s="81">
        <v>43755.92167824074</v>
      </c>
      <c r="X159" s="83" t="s">
        <v>921</v>
      </c>
      <c r="Y159" s="79"/>
      <c r="Z159" s="79"/>
      <c r="AA159" s="85" t="s">
        <v>1078</v>
      </c>
      <c r="AB159" s="79"/>
      <c r="AC159" s="79" t="b">
        <v>0</v>
      </c>
      <c r="AD159" s="79">
        <v>0</v>
      </c>
      <c r="AE159" s="85" t="s">
        <v>1091</v>
      </c>
      <c r="AF159" s="79" t="b">
        <v>0</v>
      </c>
      <c r="AG159" s="79" t="s">
        <v>1106</v>
      </c>
      <c r="AH159" s="79"/>
      <c r="AI159" s="85" t="s">
        <v>1091</v>
      </c>
      <c r="AJ159" s="79" t="b">
        <v>0</v>
      </c>
      <c r="AK159" s="79">
        <v>1</v>
      </c>
      <c r="AL159" s="85" t="s">
        <v>1077</v>
      </c>
      <c r="AM159" s="79" t="s">
        <v>1113</v>
      </c>
      <c r="AN159" s="79" t="b">
        <v>0</v>
      </c>
      <c r="AO159" s="85" t="s">
        <v>1077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8</v>
      </c>
      <c r="BC159" s="78" t="str">
        <f>REPLACE(INDEX(GroupVertices[Group],MATCH(Edges25[[#This Row],[Vertex 2]],GroupVertices[Vertex],0)),1,1,"")</f>
        <v>8</v>
      </c>
      <c r="BD159" s="48"/>
      <c r="BE159" s="49"/>
      <c r="BF159" s="48"/>
      <c r="BG159" s="49"/>
      <c r="BH159" s="48"/>
      <c r="BI159" s="49"/>
      <c r="BJ159" s="48"/>
      <c r="BK159" s="49"/>
      <c r="BL159" s="48"/>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hyperlinks>
    <hyperlink ref="R3" r:id="rId1" display="https://www.youtube.com/watch?v=5mMzb39jFQI"/>
    <hyperlink ref="R9" r:id="rId2" display="https://civictech.guide/"/>
    <hyperlink ref="R11" r:id="rId3" display="https://civictech.guide/"/>
    <hyperlink ref="R12" r:id="rId4" display="https://civictech.guide/"/>
    <hyperlink ref="R13" r:id="rId5" display="https://civictech.guide/"/>
    <hyperlink ref="R14" r:id="rId6" display="https://civictech.guide/"/>
    <hyperlink ref="R28" r:id="rId7" display="https://civichall.org/civicist/schrodingers-audience-how-news-analytics-gave-america-trump/"/>
    <hyperlink ref="R31" r:id="rId8" display="https://eplus.jp/sf/detail/3089080001-P0030001P021001"/>
    <hyperlink ref="R33" r:id="rId9" display="https://www.city.arida.lg.jp/kurashi/sportsbunka/bunka/1000905/1000907.html"/>
    <hyperlink ref="R35" r:id="rId10" display="https://civichall.org/civicist/how-civic-tech-has-evolved-over-the-last-25-years/"/>
    <hyperlink ref="R41" r:id="rId11" display="https://civichall.org/civicist/future-investments/?utm_source=dlvr.it&amp;utm_medium=twitter"/>
    <hyperlink ref="R42" r:id="rId12" display="https://civictech.guide/nyc/"/>
    <hyperlink ref="R43" r:id="rId13" display="https://chm.tbe.taleo.net/chm01/ats/careers/v2/viewRequisition?org=SIERRACLUB&amp;cws=39&amp;rid=1392"/>
    <hyperlink ref="R44" r:id="rId14" display="https://civictech.guide/nyc/"/>
    <hyperlink ref="R45" r:id="rId15" display="https://civictech.guide/nyc/"/>
    <hyperlink ref="R47" r:id="rId16" display="https://civichall.org/civicist/future-investments/"/>
    <hyperlink ref="R64" r:id="rId17" display="https://www.facebook.com/371003420295880/posts/480004119395809?sfns=mo"/>
    <hyperlink ref="R66" r:id="rId18" display="https://www.instagram.com/p/B3oWMatAlDI/?igshid=xx9jeg82t0xl"/>
    <hyperlink ref="R75" r:id="rId19" display="https://twitter.com/veroviews/status/1183850162046820354"/>
    <hyperlink ref="R76" r:id="rId20" display="https://twitter.com/veroviews/status/1183850162046820354"/>
    <hyperlink ref="R78" r:id="rId21" display="https://civichall.org/eventbrite-event/ethical-data-practices-101/"/>
    <hyperlink ref="R80" r:id="rId22" display="https://civichall.org/eventbrite-event/ethical-data-practices-101/"/>
    <hyperlink ref="R90" r:id="rId23" display="https://civichall.org/civicist/code-america-10-reflections-decade-tech-driven-engagement/"/>
    <hyperlink ref="R94" r:id="rId24" display="https://civichall.org/civicist/code-america-10-reflections-decade-tech-driven-engagement/"/>
    <hyperlink ref="R97" r:id="rId25" display="https://narrativeinitiative.org/resource/narrative-technology-case-studies/"/>
    <hyperlink ref="R100" r:id="rId26" display="https://civictech.guide/"/>
    <hyperlink ref="R102" r:id="rId27" display="https://civichall.org/civicist/code-america-10-reflections-decade-tech-driven-engagement/"/>
    <hyperlink ref="R106" r:id="rId28" display="https://civictech.guide/nyc/"/>
    <hyperlink ref="R110" r:id="rId29" display="https://www.womenincivictech.com/"/>
    <hyperlink ref="R111" r:id="rId30" display="https://forgeorganizing.org/"/>
    <hyperlink ref="R113" r:id="rId31" display="https://chm.tbe.taleo.net/chm01/ats/careers/v2/viewRequisition?org=SIERRACLUB&amp;cws=39&amp;rid=1392"/>
    <hyperlink ref="R114" r:id="rId32" display="https://twitter.com/civictechguide/status/1174674995995402240"/>
    <hyperlink ref="R115" r:id="rId33" display="https://twitter.com/civichall/status/1177327305926021130"/>
    <hyperlink ref="R117" r:id="rId34" display="https://local.nten.org/events/details/nten-new-york-presents-know-your-audience-and-build-better-online-communities/"/>
    <hyperlink ref="R120" r:id="rId35" display="https://www.eventbrite.com/e/who-should-make-the-rules-the-question-of-platform-regulation-tickets-75178199017"/>
    <hyperlink ref="R121" r:id="rId36" display="https://www.eventbrite.com/e/who-should-make-the-rules-the-question-of-platform-regulation-tickets-75178199017"/>
    <hyperlink ref="R122" r:id="rId37" display="https://civictech.guide/australia/"/>
    <hyperlink ref="R124" r:id="rId38" display="https://www.eventbrite.com/e/narrative-tech-meet-up-building-infrastructure-tickets-74625443711"/>
    <hyperlink ref="R125" r:id="rId39" display="https://www.eventbrite.com/e/narrative-tech-meet-up-building-infrastructure-tickets-74625443711"/>
    <hyperlink ref="R128" r:id="rId40" display="https://docs.google.com/forms/d/18DldEplZKdZPTYG7SxnCgW_3wszHWCFrbACTptMul_A/viewform?edit_requested=true"/>
    <hyperlink ref="R129" r:id="rId41" display="https://www.gq.com/story/debt-collective-union-organizing"/>
    <hyperlink ref="R130" r:id="rId42" display="https://nycmedialab.org/verizon-5g-retail"/>
    <hyperlink ref="R131" r:id="rId43" display="https://nycmedialab.org/verizon-5g-retail"/>
    <hyperlink ref="R132" r:id="rId44" display="https://nycmedialab.org/verizon-5g-retail"/>
    <hyperlink ref="R133" r:id="rId45" display="https://civichall.org/civicist/code-america-10-reflections-decade-tech-driven-engagement/"/>
    <hyperlink ref="R135" r:id="rId46" display="https://www.codeforamerica.org/summit/proposals"/>
    <hyperlink ref="R136" r:id="rId47" display="https://civichall.org/civicist/future-investments/"/>
    <hyperlink ref="R137" r:id="rId48" display="https://civictech.guide/nyc/"/>
    <hyperlink ref="R138" r:id="rId49" display="https://civichall.org/civicist/tipping-the-scales/"/>
    <hyperlink ref="R140" r:id="rId50" display="https://www.eventbrite.com/e/ethical-data-practices-101-tickets-73174315347"/>
    <hyperlink ref="R141" r:id="rId51" display="https://www.2020census.gov/"/>
    <hyperlink ref="R142" r:id="rId52" display="https://www.eventbrite.com/e/ethical-data-practices-101-tickets-73174315347"/>
    <hyperlink ref="R143" r:id="rId53" display="https://twitter.com/MERLTech/status/1184118299518480384"/>
    <hyperlink ref="R145" r:id="rId54" display="https://civichall.org/civicist/natural-advantages/"/>
    <hyperlink ref="R146" r:id="rId55" display="https://www.eventbrite.com/e/who-should-make-the-rules-the-question-of-platform-regulation-tickets-75178199017"/>
    <hyperlink ref="R147" r:id="rId56" display="https://www.eventbrite.com/e/ethical-data-practices-101-tickets-73174315347"/>
    <hyperlink ref="R148" r:id="rId57" display="https://twitter.com/aschrock/status/1184841161828995073"/>
    <hyperlink ref="R149" r:id="rId58" display="https://civichall.org/civicist/big-picture-thinking/"/>
    <hyperlink ref="R151" r:id="rId59" display="https://civictech.guide/nyc/"/>
    <hyperlink ref="R153" r:id="rId60" display="https://okt.to/32pyqf"/>
    <hyperlink ref="R154" r:id="rId61" display="https://civichall.org/civicist/code-america-10-reflections-decade-tech-driven-engagement/"/>
    <hyperlink ref="R155" r:id="rId62" display="https://civictech.guide/graveyard/"/>
    <hyperlink ref="R156" r:id="rId63" display="https://civichall.org/civicist/beyond-flatland-machine-learning-end-two-party-binary/"/>
    <hyperlink ref="R158" r:id="rId64" display="https://civichall.org/civicist/what-the-dept-of-education-should-have-done-years-ago/"/>
    <hyperlink ref="U32" r:id="rId65" display="https://pbs.twimg.com/media/EGKQL_7VUAACNNB.jpg"/>
    <hyperlink ref="U33" r:id="rId66" display="https://pbs.twimg.com/media/EGQRQThUUAApB2Z.jpg"/>
    <hyperlink ref="U35" r:id="rId67" display="https://pbs.twimg.com/media/EGRp2v6XkAABeXV.jpg"/>
    <hyperlink ref="U37" r:id="rId68" display="https://pbs.twimg.com/media/EGSoa-WWwAAU7e8.jpg"/>
    <hyperlink ref="U39" r:id="rId69" display="https://pbs.twimg.com/media/EGWsRjxXUAE1ewK.jpg"/>
    <hyperlink ref="U46" r:id="rId70" display="https://pbs.twimg.com/media/EGinXiDX0AEIRoz.png"/>
    <hyperlink ref="U49" r:id="rId71" display="https://pbs.twimg.com/media/EGjZFMEW4AIiL-P.jpg"/>
    <hyperlink ref="U57" r:id="rId72" display="https://pbs.twimg.com/ext_tw_video_thumb/1182758182541811717/pu/img/U7s8poh6Fk1YbhmP.jpg"/>
    <hyperlink ref="U58" r:id="rId73" display="https://pbs.twimg.com/ext_tw_video_thumb/1182758182541811717/pu/img/U7s8poh6Fk1YbhmP.jpg"/>
    <hyperlink ref="U59" r:id="rId74" display="https://pbs.twimg.com/ext_tw_video_thumb/1182758182541811717/pu/img/U7s8poh6Fk1YbhmP.jpg"/>
    <hyperlink ref="U60" r:id="rId75" display="https://pbs.twimg.com/ext_tw_video_thumb/1182758182541811717/pu/img/U7s8poh6Fk1YbhmP.jpg"/>
    <hyperlink ref="U61" r:id="rId76" display="https://pbs.twimg.com/media/EGsYnL4XkAESRKg.jpg"/>
    <hyperlink ref="U65" r:id="rId77" display="https://pbs.twimg.com/media/EG3NsU1XUAEE91z.jpg"/>
    <hyperlink ref="U85" r:id="rId78" display="https://pbs.twimg.com/media/EHBwxlMXUAEebrZ.jpg"/>
    <hyperlink ref="U89" r:id="rId79" display="https://pbs.twimg.com/media/EHFNwqXWwAEkrk0.jpg"/>
    <hyperlink ref="U110" r:id="rId80" display="https://pbs.twimg.com/media/EFa08asWkAIeHYD.jpg"/>
    <hyperlink ref="U111" r:id="rId81" display="https://pbs.twimg.com/media/EGC9dr6X0AUrwOG.jpg"/>
    <hyperlink ref="U113" r:id="rId82" display="https://pbs.twimg.com/media/EGh26ArWkAAQmzZ.png"/>
    <hyperlink ref="U120" r:id="rId83" display="https://pbs.twimg.com/media/EGtOPIFX0AEMXuz.jpg"/>
    <hyperlink ref="U121" r:id="rId84" display="https://pbs.twimg.com/media/EGyXs2KX4AAI-2R.jpg"/>
    <hyperlink ref="U128" r:id="rId85" display="https://pbs.twimg.com/media/EG8rAaZWsAAhBW2.jpg"/>
    <hyperlink ref="U130" r:id="rId86" display="https://pbs.twimg.com/media/EGnAfBOW4AArYd2.jpg"/>
    <hyperlink ref="U132" r:id="rId87" display="https://pbs.twimg.com/media/EHAwhchX4AAnGF2.jpg"/>
    <hyperlink ref="U135" r:id="rId88" display="https://pbs.twimg.com/media/EGIGpemXYAEJNlU.jpg"/>
    <hyperlink ref="U136" r:id="rId89" display="https://pbs.twimg.com/media/EGctbyfWoAI9Xcu.jpg"/>
    <hyperlink ref="U138" r:id="rId90" display="https://pbs.twimg.com/media/EGi7OXEXkAAV_Kq.jpg"/>
    <hyperlink ref="U140" r:id="rId91" display="https://pbs.twimg.com/media/EGsJw5nWkAYfnvi.jpg"/>
    <hyperlink ref="U142" r:id="rId92" display="https://pbs.twimg.com/media/EG3hjhYW4AoZS65.jpg"/>
    <hyperlink ref="U145" r:id="rId93" display="https://pbs.twimg.com/media/EG7mpM8XYAIxmsq.jpg"/>
    <hyperlink ref="U146" r:id="rId94" display="https://pbs.twimg.com/media/EG7m2jZWkAE_4cn.jpg"/>
    <hyperlink ref="U147" r:id="rId95" display="https://pbs.twimg.com/media/EHB0ydGWsAMQRdH.jpg"/>
    <hyperlink ref="U149" r:id="rId96" display="https://pbs.twimg.com/media/EHGAXEIW4AI5OgJ.jpg"/>
    <hyperlink ref="V3" r:id="rId97" display="http://pbs.twimg.com/profile_images/1176010235271667713/mZBUNVj1_normal.jpg"/>
    <hyperlink ref="V4" r:id="rId98" display="http://pbs.twimg.com/profile_images/1111804604583305216/EQ35Ips2_normal.jpg"/>
    <hyperlink ref="V5" r:id="rId99" display="http://pbs.twimg.com/profile_images/609360532378796032/CiXFeY2O_normal.jpg"/>
    <hyperlink ref="V6" r:id="rId100" display="http://pbs.twimg.com/profile_images/430795171593080832/_HY8TXhc_normal.png"/>
    <hyperlink ref="V7" r:id="rId101" display="http://pbs.twimg.com/profile_images/613457895011786752/OT_O8TQW_normal.jpg"/>
    <hyperlink ref="V8" r:id="rId102" display="http://pbs.twimg.com/profile_images/964643414078885888/L4Fkh0TK_normal.jpg"/>
    <hyperlink ref="V9" r:id="rId103" display="http://pbs.twimg.com/profile_images/978276985360306179/AB2WReNw_normal.jpg"/>
    <hyperlink ref="V10" r:id="rId104" display="http://pbs.twimg.com/profile_images/961076045465047040/C6TrvXpn_normal.jpg"/>
    <hyperlink ref="V11" r:id="rId105" display="http://pbs.twimg.com/profile_images/1147598996321517568/qUGhzpiq_normal.jpg"/>
    <hyperlink ref="V12" r:id="rId106" display="http://pbs.twimg.com/profile_images/204029103/flammarion_man_normal.jpg"/>
    <hyperlink ref="V13" r:id="rId107" display="http://pbs.twimg.com/profile_images/531650871533117440/zHSKbNRU_normal.png"/>
    <hyperlink ref="V14" r:id="rId108" display="http://pbs.twimg.com/profile_images/3443473020/05854647f55c2fcb6fe286c0d2b63318_normal.jpeg"/>
    <hyperlink ref="V15" r:id="rId109" display="http://pbs.twimg.com/profile_images/1155404019931553793/ef_rDfkI_normal.jpg"/>
    <hyperlink ref="V16" r:id="rId110" display="http://pbs.twimg.com/profile_images/1173005950678159360/ABF6rHRt_normal.jpg"/>
    <hyperlink ref="V17" r:id="rId111" display="http://pbs.twimg.com/profile_images/476155673869172737/pd8wb020_normal.jpeg"/>
    <hyperlink ref="V18" r:id="rId112" display="http://pbs.twimg.com/profile_images/1173005950678159360/ABF6rHRt_normal.jpg"/>
    <hyperlink ref="V19" r:id="rId113" display="http://pbs.twimg.com/profile_images/1120755126308786176/XWNDSzDf_normal.png"/>
    <hyperlink ref="V20" r:id="rId114" display="http://pbs.twimg.com/profile_images/1158153432198520833/_YRI1Pmd_normal.jpg"/>
    <hyperlink ref="V21" r:id="rId115" display="http://pbs.twimg.com/profile_images/1162374196388720640/f1jSdTAr_normal.png"/>
    <hyperlink ref="V22" r:id="rId116" display="http://pbs.twimg.com/profile_images/1162374196388720640/f1jSdTAr_normal.png"/>
    <hyperlink ref="V23" r:id="rId117" display="http://pbs.twimg.com/profile_images/1083863869179670528/3WKSw6E__normal.jpg"/>
    <hyperlink ref="V24" r:id="rId118" display="http://pbs.twimg.com/profile_images/1083863869179670528/3WKSw6E__normal.jpg"/>
    <hyperlink ref="V25" r:id="rId119" display="http://pbs.twimg.com/profile_images/1143351649844334592/xx7vgXam_normal.jpg"/>
    <hyperlink ref="V26" r:id="rId120" display="http://pbs.twimg.com/profile_images/378800000792972844/82b63c41ea11ca5519e2f94225033972_normal.jpeg"/>
    <hyperlink ref="V27" r:id="rId121" display="http://pbs.twimg.com/profile_images/854693498758606848/achM-wO2_normal.jpg"/>
    <hyperlink ref="V28" r:id="rId122" display="http://pbs.twimg.com/profile_images/971520885319401473/vuEGAGEd_normal.jpg"/>
    <hyperlink ref="V29" r:id="rId123" display="http://pbs.twimg.com/profile_images/897995834658312193/OrQAwrZO_normal.jpg"/>
    <hyperlink ref="V30" r:id="rId124" display="http://pbs.twimg.com/profile_images/895591279140102149/liO-q1wu_normal.jpg"/>
    <hyperlink ref="V31" r:id="rId125" display="http://pbs.twimg.com/profile_images/895591279140102149/liO-q1wu_normal.jpg"/>
    <hyperlink ref="V32" r:id="rId126" display="https://pbs.twimg.com/media/EGKQL_7VUAACNNB.jpg"/>
    <hyperlink ref="V33" r:id="rId127" display="https://pbs.twimg.com/media/EGQRQThUUAApB2Z.jpg"/>
    <hyperlink ref="V34" r:id="rId128" display="http://pbs.twimg.com/profile_images/895591279140102149/liO-q1wu_normal.jpg"/>
    <hyperlink ref="V35" r:id="rId129" display="https://pbs.twimg.com/media/EGRp2v6XkAABeXV.jpg"/>
    <hyperlink ref="V36" r:id="rId130" display="http://pbs.twimg.com/profile_images/1043230659421122561/aVa61pJb_normal.jpg"/>
    <hyperlink ref="V37" r:id="rId131" display="https://pbs.twimg.com/media/EGSoa-WWwAAU7e8.jpg"/>
    <hyperlink ref="V38" r:id="rId132" display="http://pbs.twimg.com/profile_images/907791334991208448/EdwKylNb_normal.jpg"/>
    <hyperlink ref="V39" r:id="rId133" display="https://pbs.twimg.com/media/EGWsRjxXUAE1ewK.jpg"/>
    <hyperlink ref="V40" r:id="rId134" display="http://pbs.twimg.com/profile_images/727000557064310785/HrDcAh8K_normal.jpg"/>
    <hyperlink ref="V41" r:id="rId135" display="http://pbs.twimg.com/profile_images/378800000137788190/5b2cbd1f74f99f7523d6607b90cf86e0_normal.jpeg"/>
    <hyperlink ref="V42" r:id="rId136" display="http://pbs.twimg.com/profile_images/1017538543315488768/ymEY2dFh_normal.jpg"/>
    <hyperlink ref="V43" r:id="rId137" display="http://pbs.twimg.com/profile_images/641225203696144384/AqtFHNod_normal.jpg"/>
    <hyperlink ref="V44" r:id="rId138" display="http://pbs.twimg.com/profile_images/977978383500959744/yZzQWj3u_normal.jpg"/>
    <hyperlink ref="V45" r:id="rId139" display="http://pbs.twimg.com/profile_images/497422797300174848/TGGnU8UM_normal.jpeg"/>
    <hyperlink ref="V46" r:id="rId140" display="https://pbs.twimg.com/media/EGinXiDX0AEIRoz.png"/>
    <hyperlink ref="V47" r:id="rId141" display="http://pbs.twimg.com/profile_images/1164146392123793408/rNOLYF2r_normal.jpg"/>
    <hyperlink ref="V48" r:id="rId142" display="http://pbs.twimg.com/profile_images/378800000171487845/1b12a2b7e71d0ce1f5dd3717fd3f3cb9_normal.png"/>
    <hyperlink ref="V49" r:id="rId143" display="https://pbs.twimg.com/media/EGjZFMEW4AIiL-P.jpg"/>
    <hyperlink ref="V50" r:id="rId144" display="http://pbs.twimg.com/profile_images/1047556949783584768/nwd_Ah0Z_normal.jpg"/>
    <hyperlink ref="V51" r:id="rId145" display="http://pbs.twimg.com/profile_images/877357353804324866/wITNdLTg_normal.jpg"/>
    <hyperlink ref="V52" r:id="rId146" display="http://pbs.twimg.com/profile_images/879902329453109252/V6B_5P9N_normal.jpg"/>
    <hyperlink ref="V53" r:id="rId147" display="http://pbs.twimg.com/profile_images/1183431022920126464/hxcrlVX4_normal.jpg"/>
    <hyperlink ref="V54" r:id="rId148" display="http://pbs.twimg.com/profile_images/1152244556907405312/UB36IMtN_normal.jpg"/>
    <hyperlink ref="V55" r:id="rId149" display="http://pbs.twimg.com/profile_images/1129892113171329026/nD8-xkSS_normal.jpg"/>
    <hyperlink ref="V56" r:id="rId150" display="http://pbs.twimg.com/profile_images/769366432551350272/VF2TcvSz_normal.jpg"/>
    <hyperlink ref="V57" r:id="rId151" display="https://pbs.twimg.com/ext_tw_video_thumb/1182758182541811717/pu/img/U7s8poh6Fk1YbhmP.jpg"/>
    <hyperlink ref="V58" r:id="rId152" display="https://pbs.twimg.com/ext_tw_video_thumb/1182758182541811717/pu/img/U7s8poh6Fk1YbhmP.jpg"/>
    <hyperlink ref="V59" r:id="rId153" display="https://pbs.twimg.com/ext_tw_video_thumb/1182758182541811717/pu/img/U7s8poh6Fk1YbhmP.jpg"/>
    <hyperlink ref="V60" r:id="rId154" display="https://pbs.twimg.com/ext_tw_video_thumb/1182758182541811717/pu/img/U7s8poh6Fk1YbhmP.jpg"/>
    <hyperlink ref="V61" r:id="rId155" display="https://pbs.twimg.com/media/EGsYnL4XkAESRKg.jpg"/>
    <hyperlink ref="V62" r:id="rId156" display="http://pbs.twimg.com/profile_images/827007420035641348/S5yyVMWa_normal.jpg"/>
    <hyperlink ref="V63" r:id="rId157" display="http://pbs.twimg.com/profile_images/982444363920928768/s5gWitoB_normal.jpg"/>
    <hyperlink ref="V64" r:id="rId158" display="http://pbs.twimg.com/profile_images/1174059698452140032/cnMHoRj1_normal.jpg"/>
    <hyperlink ref="V65" r:id="rId159" display="https://pbs.twimg.com/media/EG3NsU1XUAEE91z.jpg"/>
    <hyperlink ref="V66" r:id="rId160" display="http://pbs.twimg.com/profile_images/780476019593523202/-nRSQehJ_normal.jpg"/>
    <hyperlink ref="V67" r:id="rId161" display="http://pbs.twimg.com/profile_images/1552122259/Mark_Latonero_Pic_crop_compress_normal.jpg"/>
    <hyperlink ref="V68" r:id="rId162" display="http://pbs.twimg.com/profile_images/1079772948053946369/CmEYbuiO_normal.jpg"/>
    <hyperlink ref="V69" r:id="rId163" display="http://pbs.twimg.com/profile_images/1079772948053946369/CmEYbuiO_normal.jpg"/>
    <hyperlink ref="V70" r:id="rId164" display="http://pbs.twimg.com/profile_images/553639148834152448/gaeNhWV5_normal.jpeg"/>
    <hyperlink ref="V71" r:id="rId165" display="http://pbs.twimg.com/profile_images/1085253858035712001/L8a3ILL7_normal.jpg"/>
    <hyperlink ref="V72" r:id="rId166" display="http://pbs.twimg.com/profile_images/935937334649982976/rfwyGJ-q_normal.jpg"/>
    <hyperlink ref="V73" r:id="rId167" display="http://pbs.twimg.com/profile_images/1060269769616633857/hFtWHAiu_normal.jpg"/>
    <hyperlink ref="V74" r:id="rId168" display="http://pbs.twimg.com/profile_images/1060269769616633857/hFtWHAiu_normal.jpg"/>
    <hyperlink ref="V75" r:id="rId169" display="http://pbs.twimg.com/profile_images/828283710906576896/azZ8u60u_normal.jpg"/>
    <hyperlink ref="V76" r:id="rId170" display="http://pbs.twimg.com/profile_images/478228301891121152/pO3QLLI__normal.jpeg"/>
    <hyperlink ref="V77" r:id="rId171" display="http://pbs.twimg.com/profile_images/887441935597789185/ZaRaCbtk_normal.jpg"/>
    <hyperlink ref="V78" r:id="rId172" display="http://pbs.twimg.com/profile_images/712260464978296832/lGLQCz3z_normal.jpg"/>
    <hyperlink ref="V79" r:id="rId173" display="http://pbs.twimg.com/profile_images/712260464978296832/lGLQCz3z_normal.jpg"/>
    <hyperlink ref="V80" r:id="rId174" display="http://pbs.twimg.com/profile_images/478228301891121152/pO3QLLI__normal.jpeg"/>
    <hyperlink ref="V81" r:id="rId175" display="http://pbs.twimg.com/profile_images/478228301891121152/pO3QLLI__normal.jpeg"/>
    <hyperlink ref="V82" r:id="rId176" display="http://pbs.twimg.com/profile_images/806977819574206464/_YlOTMl5_normal.jpg"/>
    <hyperlink ref="V83" r:id="rId177" display="http://pbs.twimg.com/profile_images/1139053990950293504/UZoEH5fl_normal.jpg"/>
    <hyperlink ref="V84" r:id="rId178" display="http://pbs.twimg.com/profile_images/1082012456929484800/oprFl6fZ_normal.jpg"/>
    <hyperlink ref="V85" r:id="rId179" display="https://pbs.twimg.com/media/EHBwxlMXUAEebrZ.jpg"/>
    <hyperlink ref="V86" r:id="rId180" display="http://pbs.twimg.com/profile_images/1058700740489814016/Xbo3-esg_normal.jpg"/>
    <hyperlink ref="V87" r:id="rId181" display="http://pbs.twimg.com/profile_images/1088121978391838721/XGhsn_Hu_normal.jpg"/>
    <hyperlink ref="V88" r:id="rId182" display="http://pbs.twimg.com/profile_images/919955046476939264/92D1Rklg_normal.jpg"/>
    <hyperlink ref="V89" r:id="rId183" display="https://pbs.twimg.com/media/EHFNwqXWwAEkrk0.jpg"/>
    <hyperlink ref="V90" r:id="rId184" display="http://pbs.twimg.com/profile_images/740900955055640576/dMbl45tk_normal.jpg"/>
    <hyperlink ref="V91" r:id="rId185" display="http://pbs.twimg.com/profile_images/1172701615913963520/DGISeUAv_normal.jpg"/>
    <hyperlink ref="V92" r:id="rId186" display="http://pbs.twimg.com/profile_images/849560114801631233/_nsuWFUP_normal.jpg"/>
    <hyperlink ref="V93" r:id="rId187" display="http://pbs.twimg.com/profile_images/1157873519411093504/p1bZ_LPM_normal.png"/>
    <hyperlink ref="V94" r:id="rId188" display="http://pbs.twimg.com/profile_images/661204277927526400/ZsR5BSL1_normal.jpg"/>
    <hyperlink ref="V95" r:id="rId189" display="http://pbs.twimg.com/profile_images/1139582820697853953/xidMdLIj_normal.jpg"/>
    <hyperlink ref="V96" r:id="rId190" display="http://pbs.twimg.com/profile_images/3745426277/3157fd2c5f547eee9f97938968e14bc9_normal.png"/>
    <hyperlink ref="V97" r:id="rId191" display="http://pbs.twimg.com/profile_images/867566287567892481/SDFk6piH_normal.jpg"/>
    <hyperlink ref="V98" r:id="rId192" display="http://pbs.twimg.com/profile_images/867566287567892481/SDFk6piH_normal.jpg"/>
    <hyperlink ref="V99" r:id="rId193" display="http://pbs.twimg.com/profile_images/917474225778241536/v2YB_nyh_normal.jpg"/>
    <hyperlink ref="V100" r:id="rId194" display="http://pbs.twimg.com/profile_images/820268439872872448/DZbqn-do_normal.jpg"/>
    <hyperlink ref="V101" r:id="rId195" display="http://pbs.twimg.com/profile_images/1178026884027699200/2HBNlETM_normal.jpg"/>
    <hyperlink ref="V102" r:id="rId196" display="http://pbs.twimg.com/profile_images/1121151434282688512/iYnHh3oI_normal.png"/>
    <hyperlink ref="V103" r:id="rId197" display="http://pbs.twimg.com/profile_images/615534833645678592/iAO_Lytr_normal.jpg"/>
    <hyperlink ref="V104" r:id="rId198" display="http://pbs.twimg.com/profile_images/1178026884027699200/2HBNlETM_normal.jpg"/>
    <hyperlink ref="V105" r:id="rId199" display="http://pbs.twimg.com/profile_images/1178026884027699200/2HBNlETM_normal.jpg"/>
    <hyperlink ref="V106" r:id="rId200" display="http://pbs.twimg.com/profile_images/1178026884027699200/2HBNlETM_normal.jpg"/>
    <hyperlink ref="V107" r:id="rId201" display="http://pbs.twimg.com/profile_images/1178026884027699200/2HBNlETM_normal.jpg"/>
    <hyperlink ref="V108" r:id="rId202" display="http://pbs.twimg.com/profile_images/1167524864690925571/Xu5AQlBT_normal.jpg"/>
    <hyperlink ref="V109" r:id="rId203" display="http://pbs.twimg.com/profile_images/1167524864690925571/Xu5AQlBT_normal.jpg"/>
    <hyperlink ref="V110" r:id="rId204" display="https://pbs.twimg.com/media/EFa08asWkAIeHYD.jpg"/>
    <hyperlink ref="V111" r:id="rId205" display="https://pbs.twimg.com/media/EGC9dr6X0AUrwOG.jpg"/>
    <hyperlink ref="V112" r:id="rId206" display="http://pbs.twimg.com/profile_images/1171163967542255616/LLBB-OwO_normal.png"/>
    <hyperlink ref="V113" r:id="rId207" display="https://pbs.twimg.com/media/EGh26ArWkAAQmzZ.png"/>
    <hyperlink ref="V114" r:id="rId208" display="http://pbs.twimg.com/profile_images/777504224921944065/fuImPn-5_normal.jpg"/>
    <hyperlink ref="V115" r:id="rId209" display="http://pbs.twimg.com/profile_images/777504224921944065/fuImPn-5_normal.jpg"/>
    <hyperlink ref="V116" r:id="rId210" display="http://pbs.twimg.com/profile_images/530450919695978496/r8V3K8wc_normal.png"/>
    <hyperlink ref="V117" r:id="rId211" display="http://pbs.twimg.com/profile_images/1083186481752141825/ojuHvmqA_normal.jpg"/>
    <hyperlink ref="V118" r:id="rId212" display="http://pbs.twimg.com/profile_images/530450919695978496/r8V3K8wc_normal.png"/>
    <hyperlink ref="V119" r:id="rId213" display="http://pbs.twimg.com/profile_images/601380648981495808/-2YPRQ-P_normal.png"/>
    <hyperlink ref="V120" r:id="rId214" display="https://pbs.twimg.com/media/EGtOPIFX0AEMXuz.jpg"/>
    <hyperlink ref="V121" r:id="rId215" display="https://pbs.twimg.com/media/EGyXs2KX4AAI-2R.jpg"/>
    <hyperlink ref="V122" r:id="rId216" display="http://pbs.twimg.com/profile_images/938997497959034881/HfTL1ezp_normal.jpg"/>
    <hyperlink ref="V123" r:id="rId217" display="http://pbs.twimg.com/profile_images/530450919695978496/r8V3K8wc_normal.png"/>
    <hyperlink ref="V124" r:id="rId218" display="http://pbs.twimg.com/profile_images/1148690619193339906/p4sIBJgX_normal.png"/>
    <hyperlink ref="V125" r:id="rId219" display="http://pbs.twimg.com/profile_images/1148690619193339906/p4sIBJgX_normal.png"/>
    <hyperlink ref="V126" r:id="rId220" display="http://pbs.twimg.com/profile_images/530450919695978496/r8V3K8wc_normal.png"/>
    <hyperlink ref="V127" r:id="rId221" display="http://pbs.twimg.com/profile_images/1122668762661101572/YBVD-fEV_normal.png"/>
    <hyperlink ref="V128" r:id="rId222" display="https://pbs.twimg.com/media/EG8rAaZWsAAhBW2.jpg"/>
    <hyperlink ref="V129" r:id="rId223" display="http://pbs.twimg.com/profile_images/530450919695978496/r8V3K8wc_normal.png"/>
    <hyperlink ref="V130" r:id="rId224" display="https://pbs.twimg.com/media/EGnAfBOW4AArYd2.jpg"/>
    <hyperlink ref="V131" r:id="rId225" display="http://pbs.twimg.com/profile_images/530450919695978496/r8V3K8wc_normal.png"/>
    <hyperlink ref="V132" r:id="rId226" display="https://pbs.twimg.com/media/EHAwhchX4AAnGF2.jpg"/>
    <hyperlink ref="V133" r:id="rId227" display="http://pbs.twimg.com/profile_images/1139582820697853953/xidMdLIj_normal.jpg"/>
    <hyperlink ref="V134" r:id="rId228" display="http://pbs.twimg.com/profile_images/615534833645678592/iAO_Lytr_normal.jpg"/>
    <hyperlink ref="V135" r:id="rId229" display="https://pbs.twimg.com/media/EGIGpemXYAEJNlU.jpg"/>
    <hyperlink ref="V136" r:id="rId230" display="https://pbs.twimg.com/media/EGctbyfWoAI9Xcu.jpg"/>
    <hyperlink ref="V137" r:id="rId231" display="http://pbs.twimg.com/profile_images/530450919695978496/r8V3K8wc_normal.png"/>
    <hyperlink ref="V138" r:id="rId232" display="https://pbs.twimg.com/media/EGi7OXEXkAAV_Kq.jpg"/>
    <hyperlink ref="V139" r:id="rId233" display="http://pbs.twimg.com/profile_images/530450919695978496/r8V3K8wc_normal.png"/>
    <hyperlink ref="V140" r:id="rId234" display="https://pbs.twimg.com/media/EGsJw5nWkAYfnvi.jpg"/>
    <hyperlink ref="V141" r:id="rId235" display="http://pbs.twimg.com/profile_images/530450919695978496/r8V3K8wc_normal.png"/>
    <hyperlink ref="V142" r:id="rId236" display="https://pbs.twimg.com/media/EG3hjhYW4AoZS65.jpg"/>
    <hyperlink ref="V143" r:id="rId237" display="http://pbs.twimg.com/profile_images/530450919695978496/r8V3K8wc_normal.png"/>
    <hyperlink ref="V144" r:id="rId238" display="http://pbs.twimg.com/profile_images/530450919695978496/r8V3K8wc_normal.png"/>
    <hyperlink ref="V145" r:id="rId239" display="https://pbs.twimg.com/media/EG7mpM8XYAIxmsq.jpg"/>
    <hyperlink ref="V146" r:id="rId240" display="https://pbs.twimg.com/media/EG7m2jZWkAE_4cn.jpg"/>
    <hyperlink ref="V147" r:id="rId241" display="https://pbs.twimg.com/media/EHB0ydGWsAMQRdH.jpg"/>
    <hyperlink ref="V148" r:id="rId242" display="http://pbs.twimg.com/profile_images/530450919695978496/r8V3K8wc_normal.png"/>
    <hyperlink ref="V149" r:id="rId243" display="https://pbs.twimg.com/media/EHGAXEIW4AI5OgJ.jpg"/>
    <hyperlink ref="V150" r:id="rId244" display="http://pbs.twimg.com/profile_images/530450919695978496/r8V3K8wc_normal.png"/>
    <hyperlink ref="V151" r:id="rId245" display="http://pbs.twimg.com/profile_images/1173635469374033922/fSq7Eh-H_normal.jpg"/>
    <hyperlink ref="V152" r:id="rId246" display="http://pbs.twimg.com/profile_images/1173635469374033922/fSq7Eh-H_normal.jpg"/>
    <hyperlink ref="V153" r:id="rId247" display="http://pbs.twimg.com/profile_images/615534833645678592/iAO_Lytr_normal.jpg"/>
    <hyperlink ref="V154" r:id="rId248" display="http://pbs.twimg.com/profile_images/1173635469374033922/fSq7Eh-H_normal.jpg"/>
    <hyperlink ref="V155" r:id="rId249" display="http://pbs.twimg.com/profile_images/1173635469374033922/fSq7Eh-H_normal.jpg"/>
    <hyperlink ref="V156" r:id="rId250" display="http://pbs.twimg.com/profile_images/1147767679706685443/dkKl8pSE_normal.png"/>
    <hyperlink ref="V157" r:id="rId251" display="http://pbs.twimg.com/profile_images/678017441063112704/oB2UjduW_normal.jpg"/>
    <hyperlink ref="V158" r:id="rId252" display="http://pbs.twimg.com/profile_images/1128767017736130560/4yUSWyWv_normal.jpg"/>
    <hyperlink ref="V159" r:id="rId253" display="http://pbs.twimg.com/profile_images/1139466739425652736/lR8lBfbA_normal.png"/>
    <hyperlink ref="X3" r:id="rId254" display="https://twitter.com/#!/wernert_man/status/1153667836084183041"/>
    <hyperlink ref="X4" r:id="rId255" display="https://twitter.com/#!/shohta112233/status/1180101426724257792"/>
    <hyperlink ref="X5" r:id="rId256" display="https://twitter.com/#!/natuki_suzu/status/1180103614376755201"/>
    <hyperlink ref="X6" r:id="rId257" display="https://twitter.com/#!/askthemppf/status/1180152537384665088"/>
    <hyperlink ref="X7" r:id="rId258" display="https://twitter.com/#!/nyccouncilmatic/status/1180152612529885184"/>
    <hyperlink ref="X8" r:id="rId259" display="https://twitter.com/#!/emendlow/status/1180156141910790144"/>
    <hyperlink ref="X9" r:id="rId260" display="https://twitter.com/#!/akrolikowski/status/1180179453080752129"/>
    <hyperlink ref="X10" r:id="rId261" display="https://twitter.com/#!/megadumbgenius/status/1180210841586585601"/>
    <hyperlink ref="X11" r:id="rId262" display="https://twitter.com/#!/janhartman/status/1180229462409072640"/>
    <hyperlink ref="X12" r:id="rId263" display="https://twitter.com/#!/brandstrat/status/1180236593480617986"/>
    <hyperlink ref="X13" r:id="rId264" display="https://twitter.com/#!/dangillmor/status/1180228605135052801"/>
    <hyperlink ref="X14" r:id="rId265" display="https://twitter.com/#!/tlyczko/status/1180244550381645825"/>
    <hyperlink ref="X15" r:id="rId266" display="https://twitter.com/#!/snm55_6_4/status/1180267657443987456"/>
    <hyperlink ref="X16" r:id="rId267" display="https://twitter.com/#!/motorious_tv/status/1162947877704032257"/>
    <hyperlink ref="X17" r:id="rId268" display="https://twitter.com/#!/lchski/status/1180512091930804225"/>
    <hyperlink ref="X18" r:id="rId269" display="https://twitter.com/#!/motorious_tv/status/1180508930197409792"/>
    <hyperlink ref="X19" r:id="rId270" display="https://twitter.com/#!/ubuntubot2075/status/1180512991311040512"/>
    <hyperlink ref="X20" r:id="rId271" display="https://twitter.com/#!/spark_radio_dc/status/1180513734982279168"/>
    <hyperlink ref="X21" r:id="rId272" display="https://twitter.com/#!/884_info/status/1180100758231900160"/>
    <hyperlink ref="X22" r:id="rId273" display="https://twitter.com/#!/884_info/status/1180477488259928065"/>
    <hyperlink ref="X23" r:id="rId274" display="https://twitter.com/#!/tomofu_0208/status/1180109673271185408"/>
    <hyperlink ref="X24" r:id="rId275" display="https://twitter.com/#!/tomofu_0208/status/1180634188577247233"/>
    <hyperlink ref="X25" r:id="rId276" display="https://twitter.com/#!/dwilliams1001/status/1180689151244390400"/>
    <hyperlink ref="X26" r:id="rId277" display="https://twitter.com/#!/kiernanmargaret/status/1180916116027318277"/>
    <hyperlink ref="X27" r:id="rId278" display="https://twitter.com/#!/theworldweare/status/1181009980603785216"/>
    <hyperlink ref="X28" r:id="rId279" display="https://twitter.com/#!/antirobust/status/1136711490029756416"/>
    <hyperlink ref="X29" r:id="rId280" display="https://twitter.com/#!/tacticalyuppie/status/1181047946743291904"/>
    <hyperlink ref="X30" r:id="rId281" display="https://twitter.com/#!/arida_civichall/status/1180312916676923392"/>
    <hyperlink ref="X31" r:id="rId282" display="https://twitter.com/#!/arida_civichall/status/1180313755231690752"/>
    <hyperlink ref="X32" r:id="rId283" display="https://twitter.com/#!/arida_civichall/status/1180664592466231296"/>
    <hyperlink ref="X33" r:id="rId284" display="https://twitter.com/#!/arida_civichall/status/1181087978170400768"/>
    <hyperlink ref="X34" r:id="rId285" display="https://twitter.com/#!/arida_civichall/status/1181091353876238336"/>
    <hyperlink ref="X35" r:id="rId286" display="https://twitter.com/#!/disciplesofetsy/status/1181185396756975616"/>
    <hyperlink ref="X36" r:id="rId287" display="https://twitter.com/#!/sagarvishnoi/status/1181220118149390337"/>
    <hyperlink ref="X37" r:id="rId288" display="https://twitter.com/#!/twofoursevecars/status/1181254197666291713"/>
    <hyperlink ref="X38" r:id="rId289" display="https://twitter.com/#!/codeforall/status/1181412976169046021"/>
    <hyperlink ref="X39" r:id="rId290" display="https://twitter.com/#!/pdmcn_leeds/status/1181539896323969024"/>
    <hyperlink ref="X40" r:id="rId291" display="https://twitter.com/#!/josiemasseyux/status/1181779597224026116"/>
    <hyperlink ref="X41" r:id="rId292" display="https://twitter.com/#!/worldifnews/status/1181823117406003200"/>
    <hyperlink ref="X42" r:id="rId293" display="https://twitter.com/#!/mstem/status/1182340840917745664"/>
    <hyperlink ref="X43" r:id="rId294" display="https://twitter.com/#!/rebcruz/status/1182344153830756353"/>
    <hyperlink ref="X44" r:id="rId295" display="https://twitter.com/#!/p2173/status/1182363287289135106"/>
    <hyperlink ref="X45" r:id="rId296" display="https://twitter.com/#!/youthgovern/status/1182366002287382528"/>
    <hyperlink ref="X46" r:id="rId297" display="https://twitter.com/#!/rep19women/status/1182378929308483591"/>
    <hyperlink ref="X47" r:id="rId298" display="https://twitter.com/#!/erhardt/status/1182352337618243586"/>
    <hyperlink ref="X48" r:id="rId299" display="https://twitter.com/#!/olincollege/status/1182428580808216576"/>
    <hyperlink ref="X49" r:id="rId300" display="https://twitter.com/#!/waterbuck1/status/1182433597581598720"/>
    <hyperlink ref="X50" r:id="rId301" display="https://twitter.com/#!/bostonannemarie/status/1182436506176249856"/>
    <hyperlink ref="X51" r:id="rId302" display="https://twitter.com/#!/sdaitzman/status/1182458898973896704"/>
    <hyperlink ref="X52" r:id="rId303" display="https://twitter.com/#!/myqntm/status/1182462305998692352"/>
    <hyperlink ref="X53" r:id="rId304" display="https://twitter.com/#!/dmeganr/status/1182465572874752000"/>
    <hyperlink ref="X54" r:id="rId305" display="https://twitter.com/#!/elias_me_em/status/1182624193021726720"/>
    <hyperlink ref="X55" r:id="rId306" display="https://twitter.com/#!/bee_nerd/status/1182681190719016960"/>
    <hyperlink ref="X56" r:id="rId307" display="https://twitter.com/#!/perfectsin77/status/1182692781023739906"/>
    <hyperlink ref="X57" r:id="rId308" display="https://twitter.com/#!/gothenelle/status/1182775044289843203"/>
    <hyperlink ref="X58" r:id="rId309" display="https://twitter.com/#!/nonstickvic/status/1182759042973949952"/>
    <hyperlink ref="X59" r:id="rId310" display="https://twitter.com/#!/lightnightleeds/status/1182768324146536451"/>
    <hyperlink ref="X60" r:id="rId311" display="https://twitter.com/#!/annequinton/status/1182906861420503040"/>
    <hyperlink ref="X61" r:id="rId312" display="https://twitter.com/#!/irenesandrad/status/1183066394587488265"/>
    <hyperlink ref="X62" r:id="rId313" display="https://twitter.com/#!/drcpunk/status/1183262196383526912"/>
    <hyperlink ref="X63" r:id="rId314" display="https://twitter.com/#!/sbadalich/status/1183803505305214976"/>
    <hyperlink ref="X64" r:id="rId315" display="https://twitter.com/#!/alexkavtar/status/1183472071038459910"/>
    <hyperlink ref="X65" r:id="rId316" display="https://twitter.com/#!/alexkavtar/status/1183828445278752768"/>
    <hyperlink ref="X66" r:id="rId317" display="https://twitter.com/#!/nacky12/status/1184007640818638848"/>
    <hyperlink ref="X67" r:id="rId318" display="https://twitter.com/#!/latonero/status/1184063015307624448"/>
    <hyperlink ref="X68" r:id="rId319" display="https://twitter.com/#!/clroutcomes/status/1182367232309022720"/>
    <hyperlink ref="X69" r:id="rId320" display="https://twitter.com/#!/clroutcomes/status/1184082428471717888"/>
    <hyperlink ref="X70" r:id="rId321" display="https://twitter.com/#!/giuliowolfe/status/1184112473189834754"/>
    <hyperlink ref="X71" r:id="rId322" display="https://twitter.com/#!/dalgoso/status/1184118537801142275"/>
    <hyperlink ref="X72" r:id="rId323" display="https://twitter.com/#!/bonniesychiu/status/1184132246896349185"/>
    <hyperlink ref="X73" r:id="rId324" display="https://twitter.com/#!/engnroom/status/1184133167848009728"/>
    <hyperlink ref="X74" r:id="rId325" display="https://twitter.com/#!/engnroom/status/1182398944476893201"/>
    <hyperlink ref="X75" r:id="rId326" display="https://twitter.com/#!/merltech/status/1184118299518480384"/>
    <hyperlink ref="X76" r:id="rId327" display="https://twitter.com/#!/veroviews/status/1184171627669536775"/>
    <hyperlink ref="X77" r:id="rId328" display="https://twitter.com/#!/chrislrobert/status/1184198383646531584"/>
    <hyperlink ref="X78" r:id="rId329" display="https://twitter.com/#!/meowtree/status/1182326055815827464"/>
    <hyperlink ref="X79" r:id="rId330" display="https://twitter.com/#!/meowtree/status/1183946797695287297"/>
    <hyperlink ref="X80" r:id="rId331" display="https://twitter.com/#!/veroviews/status/1183850162046820354"/>
    <hyperlink ref="X81" r:id="rId332" display="https://twitter.com/#!/veroviews/status/1184102741683179521"/>
    <hyperlink ref="X82" r:id="rId333" display="https://twitter.com/#!/ymacpherson/status/1184503046170173440"/>
    <hyperlink ref="X83" r:id="rId334" display="https://twitter.com/#!/niknak_19/status/1184565446135017472"/>
    <hyperlink ref="X84" r:id="rId335" display="https://twitter.com/#!/hayduke/status/1184567720869691392"/>
    <hyperlink ref="X85" r:id="rId336" display="https://twitter.com/#!/idreamofpiepics/status/1184570709277925382"/>
    <hyperlink ref="X86" r:id="rId337" display="https://twitter.com/#!/lovelywirral/status/1184571220681019395"/>
    <hyperlink ref="X87" r:id="rId338" display="https://twitter.com/#!/saqib_shabbir/status/1184576130289950722"/>
    <hyperlink ref="X88" r:id="rId339" display="https://twitter.com/#!/musicisnowuk/status/1184606033043509249"/>
    <hyperlink ref="X89" r:id="rId340" display="https://twitter.com/#!/radioairenews/status/1184813682691362817"/>
    <hyperlink ref="X90" r:id="rId341" display="https://twitter.com/#!/ppolitics/status/1184835147453087744"/>
    <hyperlink ref="X91" r:id="rId342" display="https://twitter.com/#!/hypercortex/status/1184843518822342659"/>
    <hyperlink ref="X92" r:id="rId343" display="https://twitter.com/#!/code4ca/status/1184844063427706880"/>
    <hyperlink ref="X93" r:id="rId344" display="https://twitter.com/#!/mapc/status/1184860694988017664"/>
    <hyperlink ref="X94" r:id="rId345" display="https://twitter.com/#!/mlsif/status/1184848548212461568"/>
    <hyperlink ref="X95" r:id="rId346" display="https://twitter.com/#!/aschrock/status/1184861045073928192"/>
    <hyperlink ref="X96" r:id="rId347" display="https://twitter.com/#!/csbishopfilm/status/1184204845332467713"/>
    <hyperlink ref="X97" r:id="rId348" display="https://twitter.com/#!/rachelannyes/status/1184135596601532416"/>
    <hyperlink ref="X98" r:id="rId349" display="https://twitter.com/#!/rachelannyes/status/1184861602442399749"/>
    <hyperlink ref="X99" r:id="rId350" display="https://twitter.com/#!/therulesorg/status/1184180458139082753"/>
    <hyperlink ref="X100" r:id="rId351" display="https://twitter.com/#!/gianlucasgueo/status/1180413576445644800"/>
    <hyperlink ref="X101" r:id="rId352" display="https://twitter.com/#!/codeforpdx/status/1181725965531021312"/>
    <hyperlink ref="X102" r:id="rId353" display="https://twitter.com/#!/codeformke/status/1184818954797305856"/>
    <hyperlink ref="X103" r:id="rId354" display="https://twitter.com/#!/codeforamerica/status/1184874252115120128"/>
    <hyperlink ref="X104" r:id="rId355" display="https://twitter.com/#!/codeforpdx/status/1184874608941420544"/>
    <hyperlink ref="X105" r:id="rId356" display="https://twitter.com/#!/codeforpdx/status/1180868708635275264"/>
    <hyperlink ref="X106" r:id="rId357" display="https://twitter.com/#!/codeforpdx/status/1182322601202290688"/>
    <hyperlink ref="X107" r:id="rId358" display="https://twitter.com/#!/codeforpdx/status/1184145035182235648"/>
    <hyperlink ref="X108" r:id="rId359" display="https://twitter.com/#!/womencivictech/status/1181333977723998214"/>
    <hyperlink ref="X109" r:id="rId360" display="https://twitter.com/#!/womencivictech/status/1184144059444727814"/>
    <hyperlink ref="X110" r:id="rId361" display="https://twitter.com/#!/civichall/status/1177327305926021130"/>
    <hyperlink ref="X111" r:id="rId362" display="https://twitter.com/#!/civichall/status/1180151423323066373"/>
    <hyperlink ref="X112" r:id="rId363" display="https://twitter.com/#!/forgeorganizing/status/1180164099361185792"/>
    <hyperlink ref="X113" r:id="rId364" display="https://twitter.com/#!/civichall/status/1182325644170006530"/>
    <hyperlink ref="X114" r:id="rId365" display="https://twitter.com/#!/lisamwitter/status/1181144088437018624"/>
    <hyperlink ref="X115" r:id="rId366" display="https://twitter.com/#!/lisamwitter/status/1181143694260555776"/>
    <hyperlink ref="X116" r:id="rId367" display="https://twitter.com/#!/civichall/status/1182362861886197760"/>
    <hyperlink ref="X117" r:id="rId368" display="https://twitter.com/#!/joesaidso/status/1182613745626992640"/>
    <hyperlink ref="X118" r:id="rId369" display="https://twitter.com/#!/civichall/status/1182667610309189633"/>
    <hyperlink ref="X119" r:id="rId370" display="https://twitter.com/#!/haroldfeld/status/1183164956113588229"/>
    <hyperlink ref="X120" r:id="rId371" display="https://twitter.com/#!/civichall/status/1183125352220155904"/>
    <hyperlink ref="X121" r:id="rId372" display="https://twitter.com/#!/civichall/status/1183487602084765696"/>
    <hyperlink ref="X122" r:id="rId373" display="https://twitter.com/#!/codeforaus/status/1183858779810598916"/>
    <hyperlink ref="X123" r:id="rId374" display="https://twitter.com/#!/civichall/status/1184128460459053057"/>
    <hyperlink ref="X124" r:id="rId375" display="https://twitter.com/#!/_narrative/status/1180949442611908608"/>
    <hyperlink ref="X125" r:id="rId376" display="https://twitter.com/#!/_narrative/status/1182377347426553856"/>
    <hyperlink ref="X126" r:id="rId377" display="https://twitter.com/#!/civichall/status/1184174204553519104"/>
    <hyperlink ref="X127" r:id="rId378" display="https://twitter.com/#!/civicimpact_jhu/status/1184546424081522688"/>
    <hyperlink ref="X128" r:id="rId379" display="https://twitter.com/#!/civichall/status/1184212516802416641"/>
    <hyperlink ref="X129" r:id="rId380" display="https://twitter.com/#!/civichall/status/1184491037114470400"/>
    <hyperlink ref="X130" r:id="rId381" display="https://twitter.com/#!/civichall/status/1182688019859623936"/>
    <hyperlink ref="X131" r:id="rId382" display="https://twitter.com/#!/civichall/status/1183775268437147650"/>
    <hyperlink ref="X132" r:id="rId383" display="https://twitter.com/#!/civichall/status/1184500056747053062"/>
    <hyperlink ref="X133" r:id="rId384" display="https://twitter.com/#!/aschrock/status/1184841161828995073"/>
    <hyperlink ref="X134" r:id="rId385" display="https://twitter.com/#!/codeforamerica/status/1181239006429773824"/>
    <hyperlink ref="X135" r:id="rId386" display="https://twitter.com/#!/civichall/status/1180513366139383808"/>
    <hyperlink ref="X136" r:id="rId387" display="https://twitter.com/#!/civichall/status/1181963389880459264"/>
    <hyperlink ref="X137" r:id="rId388" display="https://twitter.com/#!/civichall/status/1182362667643817985"/>
    <hyperlink ref="X138" r:id="rId389" display="https://twitter.com/#!/civichall/status/1182400761923342345"/>
    <hyperlink ref="X139" r:id="rId390" display="https://twitter.com/#!/civichall/status/1182668231078793216"/>
    <hyperlink ref="X140" r:id="rId391" display="https://twitter.com/#!/civichall/status/1183050067114156032"/>
    <hyperlink ref="X141" r:id="rId392" display="https://twitter.com/#!/civichall/status/1183412398746673154"/>
    <hyperlink ref="X142" r:id="rId393" display="https://twitter.com/#!/civichall/status/1183850280921776129"/>
    <hyperlink ref="X143" r:id="rId394" display="https://twitter.com/#!/civichall/status/1184128178563866627"/>
    <hyperlink ref="X144" r:id="rId395" display="https://twitter.com/#!/civichall/status/1184128386085593088"/>
    <hyperlink ref="X145" r:id="rId396" display="https://twitter.com/#!/civichall/status/1184137351724974082"/>
    <hyperlink ref="X146" r:id="rId397" display="https://twitter.com/#!/civichall/status/1184137580671066114"/>
    <hyperlink ref="X147" r:id="rId398" display="https://twitter.com/#!/civichall/status/1184575115524222978"/>
    <hyperlink ref="X148" r:id="rId399" display="https://twitter.com/#!/civichall/status/1184843762373136389"/>
    <hyperlink ref="X149" r:id="rId400" display="https://twitter.com/#!/civichall/status/1184869314509393920"/>
    <hyperlink ref="X150" r:id="rId401" display="https://twitter.com/#!/civichall/status/1184884509705228288"/>
    <hyperlink ref="X151" r:id="rId402" display="https://twitter.com/#!/civictechguide/status/1182274257260351488"/>
    <hyperlink ref="X152" r:id="rId403" display="https://twitter.com/#!/civictechguide/status/1184146836275302400"/>
    <hyperlink ref="X153" r:id="rId404" display="https://twitter.com/#!/codeforamerica/status/1183799152318263296"/>
    <hyperlink ref="X154" r:id="rId405" display="https://twitter.com/#!/civictechguide/status/1184887435714535424"/>
    <hyperlink ref="X155" r:id="rId406" display="https://twitter.com/#!/civictechguide/status/1184408478091304960"/>
    <hyperlink ref="X156" r:id="rId407" display="https://twitter.com/#!/colinmegill/status/1184899928373547008"/>
    <hyperlink ref="X157" r:id="rId408" display="https://twitter.com/#!/petermacleod/status/1184903620174798852"/>
    <hyperlink ref="X158" r:id="rId409" display="https://twitter.com/#!/alexisgoldstein/status/1184952818567929856"/>
    <hyperlink ref="X159" r:id="rId410" display="https://twitter.com/#!/0debtzone/status/1184954040695713793"/>
    <hyperlink ref="AZ16" r:id="rId411" display="https://api.twitter.com/1.1/geo/id/011add077f4d2da3.json"/>
    <hyperlink ref="AZ114" r:id="rId412" display="https://api.twitter.com/1.1/geo/id/3078869807f9dd36.json"/>
    <hyperlink ref="AZ115" r:id="rId413" display="https://api.twitter.com/1.1/geo/id/3078869807f9dd36.json"/>
  </hyperlinks>
  <printOptions/>
  <pageMargins left="0.7" right="0.7" top="0.75" bottom="0.75" header="0.3" footer="0.3"/>
  <pageSetup horizontalDpi="600" verticalDpi="600" orientation="portrait" r:id="rId417"/>
  <legacyDrawing r:id="rId415"/>
  <tableParts>
    <tablePart r:id="rId4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3599</v>
      </c>
      <c r="B1" s="13" t="s">
        <v>34</v>
      </c>
    </row>
    <row r="2" spans="1:2" ht="15">
      <c r="A2" s="114" t="s">
        <v>300</v>
      </c>
      <c r="B2" s="78">
        <v>26830.333333</v>
      </c>
    </row>
    <row r="3" spans="1:2" ht="15">
      <c r="A3" s="114" t="s">
        <v>212</v>
      </c>
      <c r="B3" s="78">
        <v>14589</v>
      </c>
    </row>
    <row r="4" spans="1:2" ht="15">
      <c r="A4" s="114" t="s">
        <v>225</v>
      </c>
      <c r="B4" s="78">
        <v>9076</v>
      </c>
    </row>
    <row r="5" spans="1:2" ht="15">
      <c r="A5" s="114" t="s">
        <v>290</v>
      </c>
      <c r="B5" s="78">
        <v>1730</v>
      </c>
    </row>
    <row r="6" spans="1:2" ht="15">
      <c r="A6" s="114" t="s">
        <v>291</v>
      </c>
      <c r="B6" s="78">
        <v>1565</v>
      </c>
    </row>
    <row r="7" spans="1:2" ht="15">
      <c r="A7" s="114" t="s">
        <v>265</v>
      </c>
      <c r="B7" s="78">
        <v>1290</v>
      </c>
    </row>
    <row r="8" spans="1:2" ht="15">
      <c r="A8" s="114" t="s">
        <v>227</v>
      </c>
      <c r="B8" s="78">
        <v>1180</v>
      </c>
    </row>
    <row r="9" spans="1:2" ht="15">
      <c r="A9" s="114" t="s">
        <v>277</v>
      </c>
      <c r="B9" s="78">
        <v>1073</v>
      </c>
    </row>
    <row r="10" spans="1:2" ht="15">
      <c r="A10" s="114" t="s">
        <v>273</v>
      </c>
      <c r="B10" s="78">
        <v>1050</v>
      </c>
    </row>
    <row r="11" spans="1:2" ht="15">
      <c r="A11" s="114" t="s">
        <v>248</v>
      </c>
      <c r="B11" s="78">
        <v>1048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3601</v>
      </c>
      <c r="B25" t="s">
        <v>3600</v>
      </c>
    </row>
    <row r="26" spans="1:2" ht="15">
      <c r="A26" s="125" t="s">
        <v>3603</v>
      </c>
      <c r="B26" s="3"/>
    </row>
    <row r="27" spans="1:2" ht="15">
      <c r="A27" s="126" t="s">
        <v>3604</v>
      </c>
      <c r="B27" s="3"/>
    </row>
    <row r="28" spans="1:2" ht="15">
      <c r="A28" s="127" t="s">
        <v>3605</v>
      </c>
      <c r="B28" s="3"/>
    </row>
    <row r="29" spans="1:2" ht="15">
      <c r="A29" s="128" t="s">
        <v>3606</v>
      </c>
      <c r="B29" s="3">
        <v>1</v>
      </c>
    </row>
    <row r="30" spans="1:2" ht="15">
      <c r="A30" s="126" t="s">
        <v>3607</v>
      </c>
      <c r="B30" s="3"/>
    </row>
    <row r="31" spans="1:2" ht="15">
      <c r="A31" s="127" t="s">
        <v>3608</v>
      </c>
      <c r="B31" s="3"/>
    </row>
    <row r="32" spans="1:2" ht="15">
      <c r="A32" s="128" t="s">
        <v>3609</v>
      </c>
      <c r="B32" s="3">
        <v>1</v>
      </c>
    </row>
    <row r="33" spans="1:2" ht="15">
      <c r="A33" s="126" t="s">
        <v>3610</v>
      </c>
      <c r="B33" s="3"/>
    </row>
    <row r="34" spans="1:2" ht="15">
      <c r="A34" s="127" t="s">
        <v>3611</v>
      </c>
      <c r="B34" s="3"/>
    </row>
    <row r="35" spans="1:2" ht="15">
      <c r="A35" s="128" t="s">
        <v>3612</v>
      </c>
      <c r="B35" s="3">
        <v>1</v>
      </c>
    </row>
    <row r="36" spans="1:2" ht="15">
      <c r="A36" s="126" t="s">
        <v>3613</v>
      </c>
      <c r="B36" s="3"/>
    </row>
    <row r="37" spans="1:2" ht="15">
      <c r="A37" s="127" t="s">
        <v>3614</v>
      </c>
      <c r="B37" s="3"/>
    </row>
    <row r="38" spans="1:2" ht="15">
      <c r="A38" s="128" t="s">
        <v>3615</v>
      </c>
      <c r="B38" s="3">
        <v>1</v>
      </c>
    </row>
    <row r="39" spans="1:2" ht="15">
      <c r="A39" s="126" t="s">
        <v>3616</v>
      </c>
      <c r="B39" s="3"/>
    </row>
    <row r="40" spans="1:2" ht="15">
      <c r="A40" s="127" t="s">
        <v>3617</v>
      </c>
      <c r="B40" s="3"/>
    </row>
    <row r="41" spans="1:2" ht="15">
      <c r="A41" s="128" t="s">
        <v>3618</v>
      </c>
      <c r="B41" s="3">
        <v>3</v>
      </c>
    </row>
    <row r="42" spans="1:2" ht="15">
      <c r="A42" s="128" t="s">
        <v>3619</v>
      </c>
      <c r="B42" s="3">
        <v>1</v>
      </c>
    </row>
    <row r="43" spans="1:2" ht="15">
      <c r="A43" s="128" t="s">
        <v>3620</v>
      </c>
      <c r="B43" s="3">
        <v>5</v>
      </c>
    </row>
    <row r="44" spans="1:2" ht="15">
      <c r="A44" s="128" t="s">
        <v>3621</v>
      </c>
      <c r="B44" s="3">
        <v>1</v>
      </c>
    </row>
    <row r="45" spans="1:2" ht="15">
      <c r="A45" s="128" t="s">
        <v>3606</v>
      </c>
      <c r="B45" s="3">
        <v>1</v>
      </c>
    </row>
    <row r="46" spans="1:2" ht="15">
      <c r="A46" s="128" t="s">
        <v>3615</v>
      </c>
      <c r="B46" s="3">
        <v>3</v>
      </c>
    </row>
    <row r="47" spans="1:2" ht="15">
      <c r="A47" s="128" t="s">
        <v>3622</v>
      </c>
      <c r="B47" s="3">
        <v>1</v>
      </c>
    </row>
    <row r="48" spans="1:2" ht="15">
      <c r="A48" s="128" t="s">
        <v>3623</v>
      </c>
      <c r="B48" s="3">
        <v>1</v>
      </c>
    </row>
    <row r="49" spans="1:2" ht="15">
      <c r="A49" s="127" t="s">
        <v>3624</v>
      </c>
      <c r="B49" s="3"/>
    </row>
    <row r="50" spans="1:2" ht="15">
      <c r="A50" s="128" t="s">
        <v>3625</v>
      </c>
      <c r="B50" s="3">
        <v>2</v>
      </c>
    </row>
    <row r="51" spans="1:2" ht="15">
      <c r="A51" s="128" t="s">
        <v>3626</v>
      </c>
      <c r="B51" s="3">
        <v>1</v>
      </c>
    </row>
    <row r="52" spans="1:2" ht="15">
      <c r="A52" s="128" t="s">
        <v>3619</v>
      </c>
      <c r="B52" s="3">
        <v>1</v>
      </c>
    </row>
    <row r="53" spans="1:2" ht="15">
      <c r="A53" s="128" t="s">
        <v>3627</v>
      </c>
      <c r="B53" s="3">
        <v>2</v>
      </c>
    </row>
    <row r="54" spans="1:2" ht="15">
      <c r="A54" s="128" t="s">
        <v>3620</v>
      </c>
      <c r="B54" s="3">
        <v>3</v>
      </c>
    </row>
    <row r="55" spans="1:2" ht="15">
      <c r="A55" s="127" t="s">
        <v>3628</v>
      </c>
      <c r="B55" s="3"/>
    </row>
    <row r="56" spans="1:2" ht="15">
      <c r="A56" s="128" t="s">
        <v>3629</v>
      </c>
      <c r="B56" s="3">
        <v>1</v>
      </c>
    </row>
    <row r="57" spans="1:2" ht="15">
      <c r="A57" s="128" t="s">
        <v>3625</v>
      </c>
      <c r="B57" s="3">
        <v>1</v>
      </c>
    </row>
    <row r="58" spans="1:2" ht="15">
      <c r="A58" s="128" t="s">
        <v>3630</v>
      </c>
      <c r="B58" s="3">
        <v>1</v>
      </c>
    </row>
    <row r="59" spans="1:2" ht="15">
      <c r="A59" s="128" t="s">
        <v>3627</v>
      </c>
      <c r="B59" s="3">
        <v>1</v>
      </c>
    </row>
    <row r="60" spans="1:2" ht="15">
      <c r="A60" s="128" t="s">
        <v>3631</v>
      </c>
      <c r="B60" s="3">
        <v>1</v>
      </c>
    </row>
    <row r="61" spans="1:2" ht="15">
      <c r="A61" s="128" t="s">
        <v>3632</v>
      </c>
      <c r="B61" s="3">
        <v>1</v>
      </c>
    </row>
    <row r="62" spans="1:2" ht="15">
      <c r="A62" s="127" t="s">
        <v>3633</v>
      </c>
      <c r="B62" s="3"/>
    </row>
    <row r="63" spans="1:2" ht="15">
      <c r="A63" s="128" t="s">
        <v>3629</v>
      </c>
      <c r="B63" s="3">
        <v>1</v>
      </c>
    </row>
    <row r="64" spans="1:2" ht="15">
      <c r="A64" s="128" t="s">
        <v>3630</v>
      </c>
      <c r="B64" s="3">
        <v>1</v>
      </c>
    </row>
    <row r="65" spans="1:2" ht="15">
      <c r="A65" s="128" t="s">
        <v>3634</v>
      </c>
      <c r="B65" s="3">
        <v>2</v>
      </c>
    </row>
    <row r="66" spans="1:2" ht="15">
      <c r="A66" s="128" t="s">
        <v>3626</v>
      </c>
      <c r="B66" s="3">
        <v>2</v>
      </c>
    </row>
    <row r="67" spans="1:2" ht="15">
      <c r="A67" s="128" t="s">
        <v>3618</v>
      </c>
      <c r="B67" s="3">
        <v>1</v>
      </c>
    </row>
    <row r="68" spans="1:2" ht="15">
      <c r="A68" s="128" t="s">
        <v>3609</v>
      </c>
      <c r="B68" s="3">
        <v>1</v>
      </c>
    </row>
    <row r="69" spans="1:2" ht="15">
      <c r="A69" s="128" t="s">
        <v>3620</v>
      </c>
      <c r="B69" s="3">
        <v>1</v>
      </c>
    </row>
    <row r="70" spans="1:2" ht="15">
      <c r="A70" s="128" t="s">
        <v>3621</v>
      </c>
      <c r="B70" s="3">
        <v>1</v>
      </c>
    </row>
    <row r="71" spans="1:2" ht="15">
      <c r="A71" s="128" t="s">
        <v>3622</v>
      </c>
      <c r="B71" s="3">
        <v>1</v>
      </c>
    </row>
    <row r="72" spans="1:2" ht="15">
      <c r="A72" s="127" t="s">
        <v>3635</v>
      </c>
      <c r="B72" s="3"/>
    </row>
    <row r="73" spans="1:2" ht="15">
      <c r="A73" s="128" t="s">
        <v>3630</v>
      </c>
      <c r="B73" s="3">
        <v>1</v>
      </c>
    </row>
    <row r="74" spans="1:2" ht="15">
      <c r="A74" s="128" t="s">
        <v>3618</v>
      </c>
      <c r="B74" s="3">
        <v>1</v>
      </c>
    </row>
    <row r="75" spans="1:2" ht="15">
      <c r="A75" s="127" t="s">
        <v>3636</v>
      </c>
      <c r="B75" s="3"/>
    </row>
    <row r="76" spans="1:2" ht="15">
      <c r="A76" s="128" t="s">
        <v>3629</v>
      </c>
      <c r="B76" s="3">
        <v>1</v>
      </c>
    </row>
    <row r="77" spans="1:2" ht="15">
      <c r="A77" s="128" t="s">
        <v>3630</v>
      </c>
      <c r="B77" s="3">
        <v>1</v>
      </c>
    </row>
    <row r="78" spans="1:2" ht="15">
      <c r="A78" s="128" t="s">
        <v>3634</v>
      </c>
      <c r="B78" s="3">
        <v>1</v>
      </c>
    </row>
    <row r="79" spans="1:2" ht="15">
      <c r="A79" s="128" t="s">
        <v>3620</v>
      </c>
      <c r="B79" s="3">
        <v>1</v>
      </c>
    </row>
    <row r="80" spans="1:2" ht="15">
      <c r="A80" s="127" t="s">
        <v>3637</v>
      </c>
      <c r="B80" s="3"/>
    </row>
    <row r="81" spans="1:2" ht="15">
      <c r="A81" s="128" t="s">
        <v>3618</v>
      </c>
      <c r="B81" s="3">
        <v>1</v>
      </c>
    </row>
    <row r="82" spans="1:2" ht="15">
      <c r="A82" s="128" t="s">
        <v>3627</v>
      </c>
      <c r="B82" s="3">
        <v>1</v>
      </c>
    </row>
    <row r="83" spans="1:2" ht="15">
      <c r="A83" s="128" t="s">
        <v>3620</v>
      </c>
      <c r="B83" s="3">
        <v>2</v>
      </c>
    </row>
    <row r="84" spans="1:2" ht="15">
      <c r="A84" s="128" t="s">
        <v>3621</v>
      </c>
      <c r="B84" s="3">
        <v>3</v>
      </c>
    </row>
    <row r="85" spans="1:2" ht="15">
      <c r="A85" s="128" t="s">
        <v>3631</v>
      </c>
      <c r="B85" s="3">
        <v>5</v>
      </c>
    </row>
    <row r="86" spans="1:2" ht="15">
      <c r="A86" s="128" t="s">
        <v>3606</v>
      </c>
      <c r="B86" s="3">
        <v>2</v>
      </c>
    </row>
    <row r="87" spans="1:2" ht="15">
      <c r="A87" s="128" t="s">
        <v>3632</v>
      </c>
      <c r="B87" s="3">
        <v>1</v>
      </c>
    </row>
    <row r="88" spans="1:2" ht="15">
      <c r="A88" s="128" t="s">
        <v>3615</v>
      </c>
      <c r="B88" s="3">
        <v>1</v>
      </c>
    </row>
    <row r="89" spans="1:2" ht="15">
      <c r="A89" s="128" t="s">
        <v>3622</v>
      </c>
      <c r="B89" s="3">
        <v>1</v>
      </c>
    </row>
    <row r="90" spans="1:2" ht="15">
      <c r="A90" s="128" t="s">
        <v>3623</v>
      </c>
      <c r="B90" s="3">
        <v>2</v>
      </c>
    </row>
    <row r="91" spans="1:2" ht="15">
      <c r="A91" s="127" t="s">
        <v>3638</v>
      </c>
      <c r="B91" s="3"/>
    </row>
    <row r="92" spans="1:2" ht="15">
      <c r="A92" s="128" t="s">
        <v>3629</v>
      </c>
      <c r="B92" s="3">
        <v>1</v>
      </c>
    </row>
    <row r="93" spans="1:2" ht="15">
      <c r="A93" s="128" t="s">
        <v>3639</v>
      </c>
      <c r="B93" s="3">
        <v>2</v>
      </c>
    </row>
    <row r="94" spans="1:2" ht="15">
      <c r="A94" s="128" t="s">
        <v>3640</v>
      </c>
      <c r="B94" s="3">
        <v>2</v>
      </c>
    </row>
    <row r="95" spans="1:2" ht="15">
      <c r="A95" s="128" t="s">
        <v>3609</v>
      </c>
      <c r="B95" s="3">
        <v>2</v>
      </c>
    </row>
    <row r="96" spans="1:2" ht="15">
      <c r="A96" s="128" t="s">
        <v>3627</v>
      </c>
      <c r="B96" s="3">
        <v>1</v>
      </c>
    </row>
    <row r="97" spans="1:2" ht="15">
      <c r="A97" s="128" t="s">
        <v>3620</v>
      </c>
      <c r="B97" s="3">
        <v>2</v>
      </c>
    </row>
    <row r="98" spans="1:2" ht="15">
      <c r="A98" s="128" t="s">
        <v>3632</v>
      </c>
      <c r="B98" s="3">
        <v>1</v>
      </c>
    </row>
    <row r="99" spans="1:2" ht="15">
      <c r="A99" s="128" t="s">
        <v>3615</v>
      </c>
      <c r="B99" s="3">
        <v>2</v>
      </c>
    </row>
    <row r="100" spans="1:2" ht="15">
      <c r="A100" s="127" t="s">
        <v>3641</v>
      </c>
      <c r="B100" s="3"/>
    </row>
    <row r="101" spans="1:2" ht="15">
      <c r="A101" s="128" t="s">
        <v>3634</v>
      </c>
      <c r="B101" s="3">
        <v>1</v>
      </c>
    </row>
    <row r="102" spans="1:2" ht="15">
      <c r="A102" s="128" t="s">
        <v>3620</v>
      </c>
      <c r="B102" s="3">
        <v>1</v>
      </c>
    </row>
    <row r="103" spans="1:2" ht="15">
      <c r="A103" s="128" t="s">
        <v>3621</v>
      </c>
      <c r="B103" s="3">
        <v>1</v>
      </c>
    </row>
    <row r="104" spans="1:2" ht="15">
      <c r="A104" s="128" t="s">
        <v>3615</v>
      </c>
      <c r="B104" s="3">
        <v>1</v>
      </c>
    </row>
    <row r="105" spans="1:2" ht="15">
      <c r="A105" s="128" t="s">
        <v>3623</v>
      </c>
      <c r="B105" s="3">
        <v>1</v>
      </c>
    </row>
    <row r="106" spans="1:2" ht="15">
      <c r="A106" s="127" t="s">
        <v>3642</v>
      </c>
      <c r="B106" s="3"/>
    </row>
    <row r="107" spans="1:2" ht="15">
      <c r="A107" s="128" t="s">
        <v>3634</v>
      </c>
      <c r="B107" s="3">
        <v>1</v>
      </c>
    </row>
    <row r="108" spans="1:2" ht="15">
      <c r="A108" s="128" t="s">
        <v>3620</v>
      </c>
      <c r="B108" s="3">
        <v>1</v>
      </c>
    </row>
    <row r="109" spans="1:2" ht="15">
      <c r="A109" s="128" t="s">
        <v>3606</v>
      </c>
      <c r="B109" s="3">
        <v>1</v>
      </c>
    </row>
    <row r="110" spans="1:2" ht="15">
      <c r="A110" s="128" t="s">
        <v>3615</v>
      </c>
      <c r="B110" s="3">
        <v>1</v>
      </c>
    </row>
    <row r="111" spans="1:2" ht="15">
      <c r="A111" s="127" t="s">
        <v>3643</v>
      </c>
      <c r="B111" s="3"/>
    </row>
    <row r="112" spans="1:2" ht="15">
      <c r="A112" s="128" t="s">
        <v>3620</v>
      </c>
      <c r="B112" s="3">
        <v>1</v>
      </c>
    </row>
    <row r="113" spans="1:2" ht="15">
      <c r="A113" s="128" t="s">
        <v>3621</v>
      </c>
      <c r="B113" s="3">
        <v>2</v>
      </c>
    </row>
    <row r="114" spans="1:2" ht="15">
      <c r="A114" s="128" t="s">
        <v>3606</v>
      </c>
      <c r="B114" s="3">
        <v>1</v>
      </c>
    </row>
    <row r="115" spans="1:2" ht="15">
      <c r="A115" s="128" t="s">
        <v>3615</v>
      </c>
      <c r="B115" s="3">
        <v>3</v>
      </c>
    </row>
    <row r="116" spans="1:2" ht="15">
      <c r="A116" s="127" t="s">
        <v>3644</v>
      </c>
      <c r="B116" s="3"/>
    </row>
    <row r="117" spans="1:2" ht="15">
      <c r="A117" s="128" t="s">
        <v>3630</v>
      </c>
      <c r="B117" s="3">
        <v>1</v>
      </c>
    </row>
    <row r="118" spans="1:2" ht="15">
      <c r="A118" s="128" t="s">
        <v>3645</v>
      </c>
      <c r="B118" s="3">
        <v>1</v>
      </c>
    </row>
    <row r="119" spans="1:2" ht="15">
      <c r="A119" s="128" t="s">
        <v>3640</v>
      </c>
      <c r="B119" s="3">
        <v>1</v>
      </c>
    </row>
    <row r="120" spans="1:2" ht="15">
      <c r="A120" s="128" t="s">
        <v>3618</v>
      </c>
      <c r="B120" s="3">
        <v>1</v>
      </c>
    </row>
    <row r="121" spans="1:2" ht="15">
      <c r="A121" s="128" t="s">
        <v>3619</v>
      </c>
      <c r="B121" s="3">
        <v>1</v>
      </c>
    </row>
    <row r="122" spans="1:2" ht="15">
      <c r="A122" s="128" t="s">
        <v>3609</v>
      </c>
      <c r="B122" s="3">
        <v>3</v>
      </c>
    </row>
    <row r="123" spans="1:2" ht="15">
      <c r="A123" s="128" t="s">
        <v>3627</v>
      </c>
      <c r="B123" s="3">
        <v>6</v>
      </c>
    </row>
    <row r="124" spans="1:2" ht="15">
      <c r="A124" s="128" t="s">
        <v>3620</v>
      </c>
      <c r="B124" s="3">
        <v>5</v>
      </c>
    </row>
    <row r="125" spans="1:2" ht="15">
      <c r="A125" s="128" t="s">
        <v>3631</v>
      </c>
      <c r="B125" s="3">
        <v>3</v>
      </c>
    </row>
    <row r="126" spans="1:2" ht="15">
      <c r="A126" s="128" t="s">
        <v>3632</v>
      </c>
      <c r="B126" s="3">
        <v>2</v>
      </c>
    </row>
    <row r="127" spans="1:2" ht="15">
      <c r="A127" s="128" t="s">
        <v>3615</v>
      </c>
      <c r="B127" s="3">
        <v>1</v>
      </c>
    </row>
    <row r="128" spans="1:2" ht="15">
      <c r="A128" s="127" t="s">
        <v>3646</v>
      </c>
      <c r="B128" s="3"/>
    </row>
    <row r="129" spans="1:2" ht="15">
      <c r="A129" s="128" t="s">
        <v>3626</v>
      </c>
      <c r="B129" s="3">
        <v>1</v>
      </c>
    </row>
    <row r="130" spans="1:2" ht="15">
      <c r="A130" s="128" t="s">
        <v>3627</v>
      </c>
      <c r="B130" s="3">
        <v>1</v>
      </c>
    </row>
    <row r="131" spans="1:2" ht="15">
      <c r="A131" s="128" t="s">
        <v>3620</v>
      </c>
      <c r="B131" s="3">
        <v>2</v>
      </c>
    </row>
    <row r="132" spans="1:2" ht="15">
      <c r="A132" s="128" t="s">
        <v>3606</v>
      </c>
      <c r="B132" s="3">
        <v>1</v>
      </c>
    </row>
    <row r="133" spans="1:2" ht="15">
      <c r="A133" s="128" t="s">
        <v>3632</v>
      </c>
      <c r="B133" s="3">
        <v>4</v>
      </c>
    </row>
    <row r="134" spans="1:2" ht="15">
      <c r="A134" s="128" t="s">
        <v>3615</v>
      </c>
      <c r="B134" s="3">
        <v>2</v>
      </c>
    </row>
    <row r="135" spans="1:2" ht="15">
      <c r="A135" s="128" t="s">
        <v>3623</v>
      </c>
      <c r="B135" s="3">
        <v>1</v>
      </c>
    </row>
    <row r="136" spans="1:2" ht="15">
      <c r="A136" s="127" t="s">
        <v>3647</v>
      </c>
      <c r="B136" s="3"/>
    </row>
    <row r="137" spans="1:2" ht="15">
      <c r="A137" s="128" t="s">
        <v>3618</v>
      </c>
      <c r="B137" s="3">
        <v>1</v>
      </c>
    </row>
    <row r="138" spans="1:2" ht="15">
      <c r="A138" s="128" t="s">
        <v>3619</v>
      </c>
      <c r="B138" s="3">
        <v>1</v>
      </c>
    </row>
    <row r="139" spans="1:2" ht="15">
      <c r="A139" s="128" t="s">
        <v>3609</v>
      </c>
      <c r="B139" s="3">
        <v>5</v>
      </c>
    </row>
    <row r="140" spans="1:2" ht="15">
      <c r="A140" s="128" t="s">
        <v>3627</v>
      </c>
      <c r="B140" s="3">
        <v>4</v>
      </c>
    </row>
    <row r="141" spans="1:2" ht="15">
      <c r="A141" s="128" t="s">
        <v>3620</v>
      </c>
      <c r="B141" s="3">
        <v>3</v>
      </c>
    </row>
    <row r="142" spans="1:2" ht="15">
      <c r="A142" s="128" t="s">
        <v>3621</v>
      </c>
      <c r="B142" s="3">
        <v>2</v>
      </c>
    </row>
    <row r="143" spans="1:2" ht="15">
      <c r="A143" s="128" t="s">
        <v>3631</v>
      </c>
      <c r="B143" s="3">
        <v>2</v>
      </c>
    </row>
    <row r="144" spans="1:2" ht="15">
      <c r="A144" s="128" t="s">
        <v>3622</v>
      </c>
      <c r="B144" s="3">
        <v>2</v>
      </c>
    </row>
    <row r="145" spans="1:2" ht="15">
      <c r="A145" s="125" t="s">
        <v>3602</v>
      </c>
      <c r="B145"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1145</v>
      </c>
      <c r="AE2" s="13" t="s">
        <v>1146</v>
      </c>
      <c r="AF2" s="13" t="s">
        <v>1147</v>
      </c>
      <c r="AG2" s="13" t="s">
        <v>1148</v>
      </c>
      <c r="AH2" s="13" t="s">
        <v>1149</v>
      </c>
      <c r="AI2" s="13" t="s">
        <v>1150</v>
      </c>
      <c r="AJ2" s="13" t="s">
        <v>1151</v>
      </c>
      <c r="AK2" s="13" t="s">
        <v>1152</v>
      </c>
      <c r="AL2" s="13" t="s">
        <v>1153</v>
      </c>
      <c r="AM2" s="13" t="s">
        <v>1154</v>
      </c>
      <c r="AN2" s="13" t="s">
        <v>1155</v>
      </c>
      <c r="AO2" s="13" t="s">
        <v>1156</v>
      </c>
      <c r="AP2" s="13" t="s">
        <v>1157</v>
      </c>
      <c r="AQ2" s="13" t="s">
        <v>1158</v>
      </c>
      <c r="AR2" s="13" t="s">
        <v>1159</v>
      </c>
      <c r="AS2" s="13" t="s">
        <v>192</v>
      </c>
      <c r="AT2" s="13" t="s">
        <v>1160</v>
      </c>
      <c r="AU2" s="13" t="s">
        <v>1161</v>
      </c>
      <c r="AV2" s="13" t="s">
        <v>1162</v>
      </c>
      <c r="AW2" s="13" t="s">
        <v>1163</v>
      </c>
      <c r="AX2" s="13" t="s">
        <v>1164</v>
      </c>
      <c r="AY2" s="13" t="s">
        <v>1165</v>
      </c>
      <c r="AZ2" s="13" t="s">
        <v>2721</v>
      </c>
      <c r="BA2" s="115" t="s">
        <v>3089</v>
      </c>
      <c r="BB2" s="115" t="s">
        <v>3095</v>
      </c>
      <c r="BC2" s="115" t="s">
        <v>3096</v>
      </c>
      <c r="BD2" s="115" t="s">
        <v>3101</v>
      </c>
      <c r="BE2" s="115" t="s">
        <v>3103</v>
      </c>
      <c r="BF2" s="115" t="s">
        <v>3111</v>
      </c>
      <c r="BG2" s="115" t="s">
        <v>3114</v>
      </c>
      <c r="BH2" s="115" t="s">
        <v>3184</v>
      </c>
      <c r="BI2" s="115" t="s">
        <v>3202</v>
      </c>
      <c r="BJ2" s="115" t="s">
        <v>3274</v>
      </c>
      <c r="BK2" s="115" t="s">
        <v>3559</v>
      </c>
      <c r="BL2" s="115" t="s">
        <v>3560</v>
      </c>
      <c r="BM2" s="115" t="s">
        <v>3561</v>
      </c>
      <c r="BN2" s="115" t="s">
        <v>3562</v>
      </c>
      <c r="BO2" s="115" t="s">
        <v>3563</v>
      </c>
      <c r="BP2" s="115" t="s">
        <v>3564</v>
      </c>
      <c r="BQ2" s="115" t="s">
        <v>3565</v>
      </c>
      <c r="BR2" s="115" t="s">
        <v>3566</v>
      </c>
      <c r="BS2" s="115" t="s">
        <v>3568</v>
      </c>
      <c r="BT2" s="3"/>
      <c r="BU2" s="3"/>
    </row>
    <row r="3" spans="1:73" ht="15" customHeight="1">
      <c r="A3" s="64" t="s">
        <v>212</v>
      </c>
      <c r="B3" s="65"/>
      <c r="C3" s="65" t="s">
        <v>64</v>
      </c>
      <c r="D3" s="66">
        <v>167.48992120212571</v>
      </c>
      <c r="E3" s="68"/>
      <c r="F3" s="100" t="s">
        <v>676</v>
      </c>
      <c r="G3" s="65"/>
      <c r="H3" s="69" t="s">
        <v>212</v>
      </c>
      <c r="I3" s="70"/>
      <c r="J3" s="70"/>
      <c r="K3" s="69" t="s">
        <v>2439</v>
      </c>
      <c r="L3" s="73">
        <v>5437.414829054633</v>
      </c>
      <c r="M3" s="74">
        <v>2102.685791015625</v>
      </c>
      <c r="N3" s="74">
        <v>6576.96826171875</v>
      </c>
      <c r="O3" s="75"/>
      <c r="P3" s="76"/>
      <c r="Q3" s="76"/>
      <c r="R3" s="48"/>
      <c r="S3" s="48">
        <v>1</v>
      </c>
      <c r="T3" s="48">
        <v>48</v>
      </c>
      <c r="U3" s="49">
        <v>14589</v>
      </c>
      <c r="V3" s="49">
        <v>0.002653</v>
      </c>
      <c r="W3" s="49">
        <v>0.01617</v>
      </c>
      <c r="X3" s="49">
        <v>19.447176</v>
      </c>
      <c r="Y3" s="49">
        <v>0.0031028368794326243</v>
      </c>
      <c r="Z3" s="49">
        <v>0.020833333333333332</v>
      </c>
      <c r="AA3" s="71">
        <v>3</v>
      </c>
      <c r="AB3" s="71"/>
      <c r="AC3" s="72"/>
      <c r="AD3" s="78" t="s">
        <v>1166</v>
      </c>
      <c r="AE3" s="78">
        <v>5525</v>
      </c>
      <c r="AF3" s="78">
        <v>5021</v>
      </c>
      <c r="AG3" s="78">
        <v>30218</v>
      </c>
      <c r="AH3" s="78">
        <v>46085</v>
      </c>
      <c r="AI3" s="78"/>
      <c r="AJ3" s="78" t="s">
        <v>1377</v>
      </c>
      <c r="AK3" s="78"/>
      <c r="AL3" s="78"/>
      <c r="AM3" s="78"/>
      <c r="AN3" s="80">
        <v>42491.32644675926</v>
      </c>
      <c r="AO3" s="82" t="s">
        <v>1882</v>
      </c>
      <c r="AP3" s="78" t="b">
        <v>0</v>
      </c>
      <c r="AQ3" s="78" t="b">
        <v>0</v>
      </c>
      <c r="AR3" s="78" t="b">
        <v>0</v>
      </c>
      <c r="AS3" s="78"/>
      <c r="AT3" s="78">
        <v>40</v>
      </c>
      <c r="AU3" s="82" t="s">
        <v>2074</v>
      </c>
      <c r="AV3" s="78" t="b">
        <v>0</v>
      </c>
      <c r="AW3" s="78" t="s">
        <v>2223</v>
      </c>
      <c r="AX3" s="82" t="s">
        <v>2224</v>
      </c>
      <c r="AY3" s="78" t="s">
        <v>66</v>
      </c>
      <c r="AZ3" s="78" t="str">
        <f>REPLACE(INDEX(GroupVertices[Group],MATCH(Vertices[[#This Row],[Vertex]],GroupVertices[Vertex],0)),1,1,"")</f>
        <v>1</v>
      </c>
      <c r="BA3" s="48" t="s">
        <v>541</v>
      </c>
      <c r="BB3" s="48" t="s">
        <v>541</v>
      </c>
      <c r="BC3" s="48" t="s">
        <v>587</v>
      </c>
      <c r="BD3" s="48" t="s">
        <v>587</v>
      </c>
      <c r="BE3" s="48" t="s">
        <v>614</v>
      </c>
      <c r="BF3" s="48" t="s">
        <v>614</v>
      </c>
      <c r="BG3" s="116" t="s">
        <v>3115</v>
      </c>
      <c r="BH3" s="116" t="s">
        <v>3115</v>
      </c>
      <c r="BI3" s="116" t="s">
        <v>3203</v>
      </c>
      <c r="BJ3" s="116" t="s">
        <v>3203</v>
      </c>
      <c r="BK3" s="116">
        <v>1</v>
      </c>
      <c r="BL3" s="120">
        <v>1.2195121951219512</v>
      </c>
      <c r="BM3" s="116">
        <v>0</v>
      </c>
      <c r="BN3" s="120">
        <v>0</v>
      </c>
      <c r="BO3" s="116">
        <v>0</v>
      </c>
      <c r="BP3" s="120">
        <v>0</v>
      </c>
      <c r="BQ3" s="116">
        <v>81</v>
      </c>
      <c r="BR3" s="120">
        <v>98.78048780487805</v>
      </c>
      <c r="BS3" s="116">
        <v>82</v>
      </c>
      <c r="BT3" s="3"/>
      <c r="BU3" s="3"/>
    </row>
    <row r="4" spans="1:76" ht="15">
      <c r="A4" s="64" t="s">
        <v>313</v>
      </c>
      <c r="B4" s="65"/>
      <c r="C4" s="65" t="s">
        <v>64</v>
      </c>
      <c r="D4" s="66">
        <v>166.55976072672058</v>
      </c>
      <c r="E4" s="68"/>
      <c r="F4" s="100" t="s">
        <v>2097</v>
      </c>
      <c r="G4" s="65"/>
      <c r="H4" s="69" t="s">
        <v>313</v>
      </c>
      <c r="I4" s="70"/>
      <c r="J4" s="70"/>
      <c r="K4" s="69" t="s">
        <v>2440</v>
      </c>
      <c r="L4" s="73">
        <v>1</v>
      </c>
      <c r="M4" s="74">
        <v>1035.1273193359375</v>
      </c>
      <c r="N4" s="74">
        <v>6239.86962890625</v>
      </c>
      <c r="O4" s="75"/>
      <c r="P4" s="76"/>
      <c r="Q4" s="76"/>
      <c r="R4" s="86"/>
      <c r="S4" s="48">
        <v>1</v>
      </c>
      <c r="T4" s="48">
        <v>0</v>
      </c>
      <c r="U4" s="49">
        <v>0</v>
      </c>
      <c r="V4" s="49">
        <v>0.001808</v>
      </c>
      <c r="W4" s="49">
        <v>0.001629</v>
      </c>
      <c r="X4" s="49">
        <v>0.494377</v>
      </c>
      <c r="Y4" s="49">
        <v>0</v>
      </c>
      <c r="Z4" s="49">
        <v>0</v>
      </c>
      <c r="AA4" s="71">
        <v>4</v>
      </c>
      <c r="AB4" s="71"/>
      <c r="AC4" s="72"/>
      <c r="AD4" s="78" t="s">
        <v>1167</v>
      </c>
      <c r="AE4" s="78">
        <v>1661</v>
      </c>
      <c r="AF4" s="78">
        <v>4173</v>
      </c>
      <c r="AG4" s="78">
        <v>6485</v>
      </c>
      <c r="AH4" s="78">
        <v>4492</v>
      </c>
      <c r="AI4" s="78"/>
      <c r="AJ4" s="78" t="s">
        <v>1378</v>
      </c>
      <c r="AK4" s="78" t="s">
        <v>1585</v>
      </c>
      <c r="AL4" s="82" t="s">
        <v>1707</v>
      </c>
      <c r="AM4" s="78"/>
      <c r="AN4" s="80">
        <v>40948.7547337963</v>
      </c>
      <c r="AO4" s="82" t="s">
        <v>1883</v>
      </c>
      <c r="AP4" s="78" t="b">
        <v>0</v>
      </c>
      <c r="AQ4" s="78" t="b">
        <v>0</v>
      </c>
      <c r="AR4" s="78" t="b">
        <v>1</v>
      </c>
      <c r="AS4" s="78"/>
      <c r="AT4" s="78">
        <v>161</v>
      </c>
      <c r="AU4" s="82" t="s">
        <v>2074</v>
      </c>
      <c r="AV4" s="78" t="b">
        <v>0</v>
      </c>
      <c r="AW4" s="78" t="s">
        <v>2223</v>
      </c>
      <c r="AX4" s="82" t="s">
        <v>2225</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314</v>
      </c>
      <c r="B5" s="65"/>
      <c r="C5" s="65" t="s">
        <v>64</v>
      </c>
      <c r="D5" s="66">
        <v>177.73813974187806</v>
      </c>
      <c r="E5" s="68"/>
      <c r="F5" s="100" t="s">
        <v>2098</v>
      </c>
      <c r="G5" s="65"/>
      <c r="H5" s="69" t="s">
        <v>314</v>
      </c>
      <c r="I5" s="70"/>
      <c r="J5" s="70"/>
      <c r="K5" s="69" t="s">
        <v>2441</v>
      </c>
      <c r="L5" s="73">
        <v>1</v>
      </c>
      <c r="M5" s="74">
        <v>2941.86865234375</v>
      </c>
      <c r="N5" s="74">
        <v>5836.34765625</v>
      </c>
      <c r="O5" s="75"/>
      <c r="P5" s="76"/>
      <c r="Q5" s="76"/>
      <c r="R5" s="86"/>
      <c r="S5" s="48">
        <v>1</v>
      </c>
      <c r="T5" s="48">
        <v>0</v>
      </c>
      <c r="U5" s="49">
        <v>0</v>
      </c>
      <c r="V5" s="49">
        <v>0.001808</v>
      </c>
      <c r="W5" s="49">
        <v>0.001629</v>
      </c>
      <c r="X5" s="49">
        <v>0.494377</v>
      </c>
      <c r="Y5" s="49">
        <v>0</v>
      </c>
      <c r="Z5" s="49">
        <v>0</v>
      </c>
      <c r="AA5" s="71">
        <v>5</v>
      </c>
      <c r="AB5" s="71"/>
      <c r="AC5" s="72"/>
      <c r="AD5" s="78" t="s">
        <v>1168</v>
      </c>
      <c r="AE5" s="78">
        <v>397</v>
      </c>
      <c r="AF5" s="78">
        <v>14364</v>
      </c>
      <c r="AG5" s="78">
        <v>12979</v>
      </c>
      <c r="AH5" s="78">
        <v>11008</v>
      </c>
      <c r="AI5" s="78"/>
      <c r="AJ5" s="78" t="s">
        <v>1379</v>
      </c>
      <c r="AK5" s="78" t="s">
        <v>1586</v>
      </c>
      <c r="AL5" s="82" t="s">
        <v>1708</v>
      </c>
      <c r="AM5" s="78"/>
      <c r="AN5" s="80">
        <v>39993.71822916667</v>
      </c>
      <c r="AO5" s="82" t="s">
        <v>1884</v>
      </c>
      <c r="AP5" s="78" t="b">
        <v>0</v>
      </c>
      <c r="AQ5" s="78" t="b">
        <v>0</v>
      </c>
      <c r="AR5" s="78" t="b">
        <v>1</v>
      </c>
      <c r="AS5" s="78"/>
      <c r="AT5" s="78">
        <v>439</v>
      </c>
      <c r="AU5" s="82" t="s">
        <v>2074</v>
      </c>
      <c r="AV5" s="78" t="b">
        <v>1</v>
      </c>
      <c r="AW5" s="78" t="s">
        <v>2223</v>
      </c>
      <c r="AX5" s="82" t="s">
        <v>2226</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315</v>
      </c>
      <c r="B6" s="65"/>
      <c r="C6" s="65" t="s">
        <v>64</v>
      </c>
      <c r="D6" s="66">
        <v>162.81169664127333</v>
      </c>
      <c r="E6" s="68"/>
      <c r="F6" s="100" t="s">
        <v>2099</v>
      </c>
      <c r="G6" s="65"/>
      <c r="H6" s="69" t="s">
        <v>315</v>
      </c>
      <c r="I6" s="70"/>
      <c r="J6" s="70"/>
      <c r="K6" s="69" t="s">
        <v>2442</v>
      </c>
      <c r="L6" s="73">
        <v>1</v>
      </c>
      <c r="M6" s="74">
        <v>1708.1180419921875</v>
      </c>
      <c r="N6" s="74">
        <v>5077.8193359375</v>
      </c>
      <c r="O6" s="75"/>
      <c r="P6" s="76"/>
      <c r="Q6" s="76"/>
      <c r="R6" s="86"/>
      <c r="S6" s="48">
        <v>1</v>
      </c>
      <c r="T6" s="48">
        <v>0</v>
      </c>
      <c r="U6" s="49">
        <v>0</v>
      </c>
      <c r="V6" s="49">
        <v>0.001808</v>
      </c>
      <c r="W6" s="49">
        <v>0.001629</v>
      </c>
      <c r="X6" s="49">
        <v>0.494377</v>
      </c>
      <c r="Y6" s="49">
        <v>0</v>
      </c>
      <c r="Z6" s="49">
        <v>0</v>
      </c>
      <c r="AA6" s="71">
        <v>6</v>
      </c>
      <c r="AB6" s="71"/>
      <c r="AC6" s="72"/>
      <c r="AD6" s="78" t="s">
        <v>1169</v>
      </c>
      <c r="AE6" s="78">
        <v>838</v>
      </c>
      <c r="AF6" s="78">
        <v>756</v>
      </c>
      <c r="AG6" s="78">
        <v>2445</v>
      </c>
      <c r="AH6" s="78">
        <v>1589</v>
      </c>
      <c r="AI6" s="78"/>
      <c r="AJ6" s="78" t="s">
        <v>1380</v>
      </c>
      <c r="AK6" s="78" t="s">
        <v>1141</v>
      </c>
      <c r="AL6" s="78"/>
      <c r="AM6" s="78"/>
      <c r="AN6" s="80">
        <v>40715.442337962966</v>
      </c>
      <c r="AO6" s="82" t="s">
        <v>1885</v>
      </c>
      <c r="AP6" s="78" t="b">
        <v>0</v>
      </c>
      <c r="AQ6" s="78" t="b">
        <v>0</v>
      </c>
      <c r="AR6" s="78" t="b">
        <v>0</v>
      </c>
      <c r="AS6" s="78"/>
      <c r="AT6" s="78">
        <v>33</v>
      </c>
      <c r="AU6" s="82" t="s">
        <v>2074</v>
      </c>
      <c r="AV6" s="78" t="b">
        <v>0</v>
      </c>
      <c r="AW6" s="78" t="s">
        <v>2223</v>
      </c>
      <c r="AX6" s="82" t="s">
        <v>2227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316</v>
      </c>
      <c r="B7" s="65"/>
      <c r="C7" s="65" t="s">
        <v>64</v>
      </c>
      <c r="D7" s="66">
        <v>167.17401764444097</v>
      </c>
      <c r="E7" s="68"/>
      <c r="F7" s="100" t="s">
        <v>2100</v>
      </c>
      <c r="G7" s="65"/>
      <c r="H7" s="69" t="s">
        <v>316</v>
      </c>
      <c r="I7" s="70"/>
      <c r="J7" s="70"/>
      <c r="K7" s="69" t="s">
        <v>2443</v>
      </c>
      <c r="L7" s="73">
        <v>1</v>
      </c>
      <c r="M7" s="74">
        <v>3878.774169921875</v>
      </c>
      <c r="N7" s="74">
        <v>5699.8759765625</v>
      </c>
      <c r="O7" s="75"/>
      <c r="P7" s="76"/>
      <c r="Q7" s="76"/>
      <c r="R7" s="86"/>
      <c r="S7" s="48">
        <v>1</v>
      </c>
      <c r="T7" s="48">
        <v>0</v>
      </c>
      <c r="U7" s="49">
        <v>0</v>
      </c>
      <c r="V7" s="49">
        <v>0.001808</v>
      </c>
      <c r="W7" s="49">
        <v>0.001629</v>
      </c>
      <c r="X7" s="49">
        <v>0.494377</v>
      </c>
      <c r="Y7" s="49">
        <v>0</v>
      </c>
      <c r="Z7" s="49">
        <v>0</v>
      </c>
      <c r="AA7" s="71">
        <v>7</v>
      </c>
      <c r="AB7" s="71"/>
      <c r="AC7" s="72"/>
      <c r="AD7" s="78" t="s">
        <v>1170</v>
      </c>
      <c r="AE7" s="78">
        <v>350</v>
      </c>
      <c r="AF7" s="78">
        <v>4733</v>
      </c>
      <c r="AG7" s="78">
        <v>1466</v>
      </c>
      <c r="AH7" s="78">
        <v>982</v>
      </c>
      <c r="AI7" s="78"/>
      <c r="AJ7" s="78" t="s">
        <v>1381</v>
      </c>
      <c r="AK7" s="78" t="s">
        <v>1137</v>
      </c>
      <c r="AL7" s="82" t="s">
        <v>1709</v>
      </c>
      <c r="AM7" s="78"/>
      <c r="AN7" s="80">
        <v>42024.63875</v>
      </c>
      <c r="AO7" s="82" t="s">
        <v>1886</v>
      </c>
      <c r="AP7" s="78" t="b">
        <v>0</v>
      </c>
      <c r="AQ7" s="78" t="b">
        <v>0</v>
      </c>
      <c r="AR7" s="78" t="b">
        <v>1</v>
      </c>
      <c r="AS7" s="78" t="s">
        <v>2071</v>
      </c>
      <c r="AT7" s="78">
        <v>122</v>
      </c>
      <c r="AU7" s="82" t="s">
        <v>2075</v>
      </c>
      <c r="AV7" s="78" t="b">
        <v>0</v>
      </c>
      <c r="AW7" s="78" t="s">
        <v>2223</v>
      </c>
      <c r="AX7" s="82" t="s">
        <v>2228</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317</v>
      </c>
      <c r="B8" s="65"/>
      <c r="C8" s="65" t="s">
        <v>64</v>
      </c>
      <c r="D8" s="66">
        <v>185.21562082777035</v>
      </c>
      <c r="E8" s="68"/>
      <c r="F8" s="100" t="s">
        <v>2101</v>
      </c>
      <c r="G8" s="65"/>
      <c r="H8" s="69" t="s">
        <v>317</v>
      </c>
      <c r="I8" s="70"/>
      <c r="J8" s="70"/>
      <c r="K8" s="69" t="s">
        <v>2444</v>
      </c>
      <c r="L8" s="73">
        <v>1</v>
      </c>
      <c r="M8" s="74">
        <v>3367.353271484375</v>
      </c>
      <c r="N8" s="74">
        <v>7838.353515625</v>
      </c>
      <c r="O8" s="75"/>
      <c r="P8" s="76"/>
      <c r="Q8" s="76"/>
      <c r="R8" s="86"/>
      <c r="S8" s="48">
        <v>1</v>
      </c>
      <c r="T8" s="48">
        <v>0</v>
      </c>
      <c r="U8" s="49">
        <v>0</v>
      </c>
      <c r="V8" s="49">
        <v>0.001808</v>
      </c>
      <c r="W8" s="49">
        <v>0.001629</v>
      </c>
      <c r="X8" s="49">
        <v>0.494377</v>
      </c>
      <c r="Y8" s="49">
        <v>0</v>
      </c>
      <c r="Z8" s="49">
        <v>0</v>
      </c>
      <c r="AA8" s="71">
        <v>8</v>
      </c>
      <c r="AB8" s="71"/>
      <c r="AC8" s="72"/>
      <c r="AD8" s="78" t="s">
        <v>1171</v>
      </c>
      <c r="AE8" s="78">
        <v>949</v>
      </c>
      <c r="AF8" s="78">
        <v>21181</v>
      </c>
      <c r="AG8" s="78">
        <v>8739</v>
      </c>
      <c r="AH8" s="78">
        <v>1440</v>
      </c>
      <c r="AI8" s="78"/>
      <c r="AJ8" s="78" t="s">
        <v>1382</v>
      </c>
      <c r="AK8" s="78" t="s">
        <v>1141</v>
      </c>
      <c r="AL8" s="82" t="s">
        <v>1710</v>
      </c>
      <c r="AM8" s="78"/>
      <c r="AN8" s="80">
        <v>39985.760833333334</v>
      </c>
      <c r="AO8" s="82" t="s">
        <v>1887</v>
      </c>
      <c r="AP8" s="78" t="b">
        <v>0</v>
      </c>
      <c r="AQ8" s="78" t="b">
        <v>0</v>
      </c>
      <c r="AR8" s="78" t="b">
        <v>1</v>
      </c>
      <c r="AS8" s="78"/>
      <c r="AT8" s="78">
        <v>593</v>
      </c>
      <c r="AU8" s="82" t="s">
        <v>2074</v>
      </c>
      <c r="AV8" s="78" t="b">
        <v>1</v>
      </c>
      <c r="AW8" s="78" t="s">
        <v>2223</v>
      </c>
      <c r="AX8" s="82" t="s">
        <v>2229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318</v>
      </c>
      <c r="B9" s="65"/>
      <c r="C9" s="65" t="s">
        <v>64</v>
      </c>
      <c r="D9" s="66">
        <v>165.74916097280033</v>
      </c>
      <c r="E9" s="68"/>
      <c r="F9" s="100" t="s">
        <v>2102</v>
      </c>
      <c r="G9" s="65"/>
      <c r="H9" s="69" t="s">
        <v>318</v>
      </c>
      <c r="I9" s="70"/>
      <c r="J9" s="70"/>
      <c r="K9" s="69" t="s">
        <v>2445</v>
      </c>
      <c r="L9" s="73">
        <v>1</v>
      </c>
      <c r="M9" s="74">
        <v>3410.290771484375</v>
      </c>
      <c r="N9" s="74">
        <v>5339.66845703125</v>
      </c>
      <c r="O9" s="75"/>
      <c r="P9" s="76"/>
      <c r="Q9" s="76"/>
      <c r="R9" s="86"/>
      <c r="S9" s="48">
        <v>1</v>
      </c>
      <c r="T9" s="48">
        <v>0</v>
      </c>
      <c r="U9" s="49">
        <v>0</v>
      </c>
      <c r="V9" s="49">
        <v>0.001808</v>
      </c>
      <c r="W9" s="49">
        <v>0.001629</v>
      </c>
      <c r="X9" s="49">
        <v>0.494377</v>
      </c>
      <c r="Y9" s="49">
        <v>0</v>
      </c>
      <c r="Z9" s="49">
        <v>0</v>
      </c>
      <c r="AA9" s="71">
        <v>9</v>
      </c>
      <c r="AB9" s="71"/>
      <c r="AC9" s="72"/>
      <c r="AD9" s="78" t="s">
        <v>1172</v>
      </c>
      <c r="AE9" s="78">
        <v>0</v>
      </c>
      <c r="AF9" s="78">
        <v>3434</v>
      </c>
      <c r="AG9" s="78">
        <v>667</v>
      </c>
      <c r="AH9" s="78">
        <v>1</v>
      </c>
      <c r="AI9" s="78"/>
      <c r="AJ9" s="78" t="s">
        <v>1383</v>
      </c>
      <c r="AK9" s="78" t="s">
        <v>1587</v>
      </c>
      <c r="AL9" s="82" t="s">
        <v>1711</v>
      </c>
      <c r="AM9" s="78"/>
      <c r="AN9" s="80">
        <v>42611.61888888889</v>
      </c>
      <c r="AO9" s="82" t="s">
        <v>1888</v>
      </c>
      <c r="AP9" s="78" t="b">
        <v>1</v>
      </c>
      <c r="AQ9" s="78" t="b">
        <v>0</v>
      </c>
      <c r="AR9" s="78" t="b">
        <v>0</v>
      </c>
      <c r="AS9" s="78" t="s">
        <v>1106</v>
      </c>
      <c r="AT9" s="78">
        <v>34</v>
      </c>
      <c r="AU9" s="78"/>
      <c r="AV9" s="78" t="b">
        <v>1</v>
      </c>
      <c r="AW9" s="78" t="s">
        <v>2223</v>
      </c>
      <c r="AX9" s="82" t="s">
        <v>2230</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319</v>
      </c>
      <c r="B10" s="65"/>
      <c r="C10" s="65" t="s">
        <v>64</v>
      </c>
      <c r="D10" s="66">
        <v>166.80875415586794</v>
      </c>
      <c r="E10" s="68"/>
      <c r="F10" s="100" t="s">
        <v>2103</v>
      </c>
      <c r="G10" s="65"/>
      <c r="H10" s="69" t="s">
        <v>319</v>
      </c>
      <c r="I10" s="70"/>
      <c r="J10" s="70"/>
      <c r="K10" s="69" t="s">
        <v>2446</v>
      </c>
      <c r="L10" s="73">
        <v>1</v>
      </c>
      <c r="M10" s="74">
        <v>601.8927612304688</v>
      </c>
      <c r="N10" s="74">
        <v>5276.9541015625</v>
      </c>
      <c r="O10" s="75"/>
      <c r="P10" s="76"/>
      <c r="Q10" s="76"/>
      <c r="R10" s="86"/>
      <c r="S10" s="48">
        <v>1</v>
      </c>
      <c r="T10" s="48">
        <v>0</v>
      </c>
      <c r="U10" s="49">
        <v>0</v>
      </c>
      <c r="V10" s="49">
        <v>0.001808</v>
      </c>
      <c r="W10" s="49">
        <v>0.001629</v>
      </c>
      <c r="X10" s="49">
        <v>0.494377</v>
      </c>
      <c r="Y10" s="49">
        <v>0</v>
      </c>
      <c r="Z10" s="49">
        <v>0</v>
      </c>
      <c r="AA10" s="71">
        <v>10</v>
      </c>
      <c r="AB10" s="71"/>
      <c r="AC10" s="72"/>
      <c r="AD10" s="78" t="s">
        <v>1173</v>
      </c>
      <c r="AE10" s="78">
        <v>563</v>
      </c>
      <c r="AF10" s="78">
        <v>4400</v>
      </c>
      <c r="AG10" s="78">
        <v>3824</v>
      </c>
      <c r="AH10" s="78">
        <v>2492</v>
      </c>
      <c r="AI10" s="78"/>
      <c r="AJ10" s="78" t="s">
        <v>1384</v>
      </c>
      <c r="AK10" s="78"/>
      <c r="AL10" s="82" t="s">
        <v>1712</v>
      </c>
      <c r="AM10" s="78"/>
      <c r="AN10" s="80">
        <v>41682.42508101852</v>
      </c>
      <c r="AO10" s="82" t="s">
        <v>1889</v>
      </c>
      <c r="AP10" s="78" t="b">
        <v>1</v>
      </c>
      <c r="AQ10" s="78" t="b">
        <v>0</v>
      </c>
      <c r="AR10" s="78" t="b">
        <v>1</v>
      </c>
      <c r="AS10" s="78"/>
      <c r="AT10" s="78">
        <v>91</v>
      </c>
      <c r="AU10" s="82" t="s">
        <v>2074</v>
      </c>
      <c r="AV10" s="78" t="b">
        <v>0</v>
      </c>
      <c r="AW10" s="78" t="s">
        <v>2223</v>
      </c>
      <c r="AX10" s="82" t="s">
        <v>2231</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320</v>
      </c>
      <c r="B11" s="65"/>
      <c r="C11" s="65" t="s">
        <v>64</v>
      </c>
      <c r="D11" s="66">
        <v>162.0943323123642</v>
      </c>
      <c r="E11" s="68"/>
      <c r="F11" s="100" t="s">
        <v>2104</v>
      </c>
      <c r="G11" s="65"/>
      <c r="H11" s="69" t="s">
        <v>320</v>
      </c>
      <c r="I11" s="70"/>
      <c r="J11" s="70"/>
      <c r="K11" s="69" t="s">
        <v>2447</v>
      </c>
      <c r="L11" s="73">
        <v>1</v>
      </c>
      <c r="M11" s="74">
        <v>4015.19287109375</v>
      </c>
      <c r="N11" s="74">
        <v>6922.7880859375</v>
      </c>
      <c r="O11" s="75"/>
      <c r="P11" s="76"/>
      <c r="Q11" s="76"/>
      <c r="R11" s="86"/>
      <c r="S11" s="48">
        <v>1</v>
      </c>
      <c r="T11" s="48">
        <v>0</v>
      </c>
      <c r="U11" s="49">
        <v>0</v>
      </c>
      <c r="V11" s="49">
        <v>0.001808</v>
      </c>
      <c r="W11" s="49">
        <v>0.001629</v>
      </c>
      <c r="X11" s="49">
        <v>0.494377</v>
      </c>
      <c r="Y11" s="49">
        <v>0</v>
      </c>
      <c r="Z11" s="49">
        <v>0</v>
      </c>
      <c r="AA11" s="71">
        <v>11</v>
      </c>
      <c r="AB11" s="71"/>
      <c r="AC11" s="72"/>
      <c r="AD11" s="78" t="s">
        <v>1174</v>
      </c>
      <c r="AE11" s="78">
        <v>31</v>
      </c>
      <c r="AF11" s="78">
        <v>102</v>
      </c>
      <c r="AG11" s="78">
        <v>34</v>
      </c>
      <c r="AH11" s="78">
        <v>12</v>
      </c>
      <c r="AI11" s="78"/>
      <c r="AJ11" s="78" t="s">
        <v>1385</v>
      </c>
      <c r="AK11" s="78"/>
      <c r="AL11" s="82" t="s">
        <v>1713</v>
      </c>
      <c r="AM11" s="78"/>
      <c r="AN11" s="80">
        <v>43516.30252314815</v>
      </c>
      <c r="AO11" s="82" t="s">
        <v>1890</v>
      </c>
      <c r="AP11" s="78" t="b">
        <v>1</v>
      </c>
      <c r="AQ11" s="78" t="b">
        <v>0</v>
      </c>
      <c r="AR11" s="78" t="b">
        <v>1</v>
      </c>
      <c r="AS11" s="78"/>
      <c r="AT11" s="78">
        <v>0</v>
      </c>
      <c r="AU11" s="78"/>
      <c r="AV11" s="78" t="b">
        <v>0</v>
      </c>
      <c r="AW11" s="78" t="s">
        <v>2223</v>
      </c>
      <c r="AX11" s="82" t="s">
        <v>2232</v>
      </c>
      <c r="AY11" s="78" t="s">
        <v>65</v>
      </c>
      <c r="AZ11" s="78" t="str">
        <f>REPLACE(INDEX(GroupVertices[Group],MATCH(Vertices[[#This Row],[Vertex]],GroupVertices[Vertex],0)),1,1,"")</f>
        <v>1</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321</v>
      </c>
      <c r="B12" s="65"/>
      <c r="C12" s="65" t="s">
        <v>64</v>
      </c>
      <c r="D12" s="66">
        <v>162.22924945679208</v>
      </c>
      <c r="E12" s="68"/>
      <c r="F12" s="100" t="s">
        <v>2105</v>
      </c>
      <c r="G12" s="65"/>
      <c r="H12" s="69" t="s">
        <v>321</v>
      </c>
      <c r="I12" s="70"/>
      <c r="J12" s="70"/>
      <c r="K12" s="69" t="s">
        <v>2448</v>
      </c>
      <c r="L12" s="73">
        <v>1</v>
      </c>
      <c r="M12" s="74">
        <v>1431.0255126953125</v>
      </c>
      <c r="N12" s="74">
        <v>5576.59521484375</v>
      </c>
      <c r="O12" s="75"/>
      <c r="P12" s="76"/>
      <c r="Q12" s="76"/>
      <c r="R12" s="86"/>
      <c r="S12" s="48">
        <v>1</v>
      </c>
      <c r="T12" s="48">
        <v>0</v>
      </c>
      <c r="U12" s="49">
        <v>0</v>
      </c>
      <c r="V12" s="49">
        <v>0.001808</v>
      </c>
      <c r="W12" s="49">
        <v>0.001629</v>
      </c>
      <c r="X12" s="49">
        <v>0.494377</v>
      </c>
      <c r="Y12" s="49">
        <v>0</v>
      </c>
      <c r="Z12" s="49">
        <v>0</v>
      </c>
      <c r="AA12" s="71">
        <v>12</v>
      </c>
      <c r="AB12" s="71"/>
      <c r="AC12" s="72"/>
      <c r="AD12" s="78" t="s">
        <v>1175</v>
      </c>
      <c r="AE12" s="78">
        <v>142</v>
      </c>
      <c r="AF12" s="78">
        <v>225</v>
      </c>
      <c r="AG12" s="78">
        <v>105</v>
      </c>
      <c r="AH12" s="78">
        <v>78</v>
      </c>
      <c r="AI12" s="78"/>
      <c r="AJ12" s="78" t="s">
        <v>1386</v>
      </c>
      <c r="AK12" s="78" t="s">
        <v>1588</v>
      </c>
      <c r="AL12" s="82" t="s">
        <v>1714</v>
      </c>
      <c r="AM12" s="78"/>
      <c r="AN12" s="80">
        <v>43597.57743055555</v>
      </c>
      <c r="AO12" s="82" t="s">
        <v>1891</v>
      </c>
      <c r="AP12" s="78" t="b">
        <v>1</v>
      </c>
      <c r="AQ12" s="78" t="b">
        <v>0</v>
      </c>
      <c r="AR12" s="78" t="b">
        <v>1</v>
      </c>
      <c r="AS12" s="78"/>
      <c r="AT12" s="78">
        <v>5</v>
      </c>
      <c r="AU12" s="78"/>
      <c r="AV12" s="78" t="b">
        <v>0</v>
      </c>
      <c r="AW12" s="78" t="s">
        <v>2223</v>
      </c>
      <c r="AX12" s="82" t="s">
        <v>2233</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322</v>
      </c>
      <c r="B13" s="65"/>
      <c r="C13" s="65" t="s">
        <v>64</v>
      </c>
      <c r="D13" s="66">
        <v>164.35062959763346</v>
      </c>
      <c r="E13" s="68"/>
      <c r="F13" s="100" t="s">
        <v>2106</v>
      </c>
      <c r="G13" s="65"/>
      <c r="H13" s="69" t="s">
        <v>322</v>
      </c>
      <c r="I13" s="70"/>
      <c r="J13" s="70"/>
      <c r="K13" s="69" t="s">
        <v>2449</v>
      </c>
      <c r="L13" s="73">
        <v>1</v>
      </c>
      <c r="M13" s="74">
        <v>2581.484619140625</v>
      </c>
      <c r="N13" s="74">
        <v>5179.6416015625</v>
      </c>
      <c r="O13" s="75"/>
      <c r="P13" s="76"/>
      <c r="Q13" s="76"/>
      <c r="R13" s="86"/>
      <c r="S13" s="48">
        <v>1</v>
      </c>
      <c r="T13" s="48">
        <v>0</v>
      </c>
      <c r="U13" s="49">
        <v>0</v>
      </c>
      <c r="V13" s="49">
        <v>0.001808</v>
      </c>
      <c r="W13" s="49">
        <v>0.001629</v>
      </c>
      <c r="X13" s="49">
        <v>0.494377</v>
      </c>
      <c r="Y13" s="49">
        <v>0</v>
      </c>
      <c r="Z13" s="49">
        <v>0</v>
      </c>
      <c r="AA13" s="71">
        <v>13</v>
      </c>
      <c r="AB13" s="71"/>
      <c r="AC13" s="72"/>
      <c r="AD13" s="78" t="s">
        <v>1176</v>
      </c>
      <c r="AE13" s="78">
        <v>2047</v>
      </c>
      <c r="AF13" s="78">
        <v>2159</v>
      </c>
      <c r="AG13" s="78">
        <v>3273</v>
      </c>
      <c r="AH13" s="78">
        <v>250</v>
      </c>
      <c r="AI13" s="78">
        <v>3600</v>
      </c>
      <c r="AJ13" s="78" t="s">
        <v>1387</v>
      </c>
      <c r="AK13" s="78"/>
      <c r="AL13" s="82" t="s">
        <v>1715</v>
      </c>
      <c r="AM13" s="78" t="s">
        <v>1602</v>
      </c>
      <c r="AN13" s="80">
        <v>39881.58424768518</v>
      </c>
      <c r="AO13" s="82" t="s">
        <v>1892</v>
      </c>
      <c r="AP13" s="78" t="b">
        <v>0</v>
      </c>
      <c r="AQ13" s="78" t="b">
        <v>0</v>
      </c>
      <c r="AR13" s="78" t="b">
        <v>1</v>
      </c>
      <c r="AS13" s="78" t="s">
        <v>1106</v>
      </c>
      <c r="AT13" s="78">
        <v>94</v>
      </c>
      <c r="AU13" s="82" t="s">
        <v>2076</v>
      </c>
      <c r="AV13" s="78" t="b">
        <v>0</v>
      </c>
      <c r="AW13" s="78" t="s">
        <v>2223</v>
      </c>
      <c r="AX13" s="82" t="s">
        <v>2234</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323</v>
      </c>
      <c r="B14" s="65"/>
      <c r="C14" s="65" t="s">
        <v>64</v>
      </c>
      <c r="D14" s="66">
        <v>820.3298515667949</v>
      </c>
      <c r="E14" s="68"/>
      <c r="F14" s="100" t="s">
        <v>2107</v>
      </c>
      <c r="G14" s="65"/>
      <c r="H14" s="69" t="s">
        <v>323</v>
      </c>
      <c r="I14" s="70"/>
      <c r="J14" s="70"/>
      <c r="K14" s="69" t="s">
        <v>2450</v>
      </c>
      <c r="L14" s="73">
        <v>1</v>
      </c>
      <c r="M14" s="74">
        <v>1281.228759765625</v>
      </c>
      <c r="N14" s="74">
        <v>4795.54736328125</v>
      </c>
      <c r="O14" s="75"/>
      <c r="P14" s="76"/>
      <c r="Q14" s="76"/>
      <c r="R14" s="86"/>
      <c r="S14" s="48">
        <v>1</v>
      </c>
      <c r="T14" s="48">
        <v>0</v>
      </c>
      <c r="U14" s="49">
        <v>0</v>
      </c>
      <c r="V14" s="49">
        <v>0.001808</v>
      </c>
      <c r="W14" s="49">
        <v>0.001629</v>
      </c>
      <c r="X14" s="49">
        <v>0.494377</v>
      </c>
      <c r="Y14" s="49">
        <v>0</v>
      </c>
      <c r="Z14" s="49">
        <v>0</v>
      </c>
      <c r="AA14" s="71">
        <v>14</v>
      </c>
      <c r="AB14" s="71"/>
      <c r="AC14" s="72"/>
      <c r="AD14" s="78" t="s">
        <v>1177</v>
      </c>
      <c r="AE14" s="78">
        <v>9387</v>
      </c>
      <c r="AF14" s="78">
        <v>600196</v>
      </c>
      <c r="AG14" s="78">
        <v>19142</v>
      </c>
      <c r="AH14" s="78">
        <v>65</v>
      </c>
      <c r="AI14" s="78"/>
      <c r="AJ14" s="78" t="s">
        <v>1388</v>
      </c>
      <c r="AK14" s="78" t="s">
        <v>1589</v>
      </c>
      <c r="AL14" s="82" t="s">
        <v>1716</v>
      </c>
      <c r="AM14" s="78"/>
      <c r="AN14" s="80">
        <v>39932.439351851855</v>
      </c>
      <c r="AO14" s="82" t="s">
        <v>1893</v>
      </c>
      <c r="AP14" s="78" t="b">
        <v>0</v>
      </c>
      <c r="AQ14" s="78" t="b">
        <v>0</v>
      </c>
      <c r="AR14" s="78" t="b">
        <v>1</v>
      </c>
      <c r="AS14" s="78"/>
      <c r="AT14" s="78">
        <v>5465</v>
      </c>
      <c r="AU14" s="82" t="s">
        <v>2074</v>
      </c>
      <c r="AV14" s="78" t="b">
        <v>1</v>
      </c>
      <c r="AW14" s="78" t="s">
        <v>2223</v>
      </c>
      <c r="AX14" s="82" t="s">
        <v>2235</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324</v>
      </c>
      <c r="B15" s="65"/>
      <c r="C15" s="65" t="s">
        <v>64</v>
      </c>
      <c r="D15" s="66">
        <v>204.83125736275818</v>
      </c>
      <c r="E15" s="68"/>
      <c r="F15" s="100" t="s">
        <v>2108</v>
      </c>
      <c r="G15" s="65"/>
      <c r="H15" s="69" t="s">
        <v>324</v>
      </c>
      <c r="I15" s="70"/>
      <c r="J15" s="70"/>
      <c r="K15" s="69" t="s">
        <v>2451</v>
      </c>
      <c r="L15" s="73">
        <v>1</v>
      </c>
      <c r="M15" s="74">
        <v>3831.25830078125</v>
      </c>
      <c r="N15" s="74">
        <v>7394.09765625</v>
      </c>
      <c r="O15" s="75"/>
      <c r="P15" s="76"/>
      <c r="Q15" s="76"/>
      <c r="R15" s="86"/>
      <c r="S15" s="48">
        <v>1</v>
      </c>
      <c r="T15" s="48">
        <v>0</v>
      </c>
      <c r="U15" s="49">
        <v>0</v>
      </c>
      <c r="V15" s="49">
        <v>0.001808</v>
      </c>
      <c r="W15" s="49">
        <v>0.001629</v>
      </c>
      <c r="X15" s="49">
        <v>0.494377</v>
      </c>
      <c r="Y15" s="49">
        <v>0</v>
      </c>
      <c r="Z15" s="49">
        <v>0</v>
      </c>
      <c r="AA15" s="71">
        <v>15</v>
      </c>
      <c r="AB15" s="71"/>
      <c r="AC15" s="72"/>
      <c r="AD15" s="78" t="s">
        <v>1178</v>
      </c>
      <c r="AE15" s="78">
        <v>37830</v>
      </c>
      <c r="AF15" s="78">
        <v>39064</v>
      </c>
      <c r="AG15" s="78">
        <v>15922</v>
      </c>
      <c r="AH15" s="78">
        <v>34060</v>
      </c>
      <c r="AI15" s="78"/>
      <c r="AJ15" s="78" t="s">
        <v>1389</v>
      </c>
      <c r="AK15" s="78" t="s">
        <v>1590</v>
      </c>
      <c r="AL15" s="82" t="s">
        <v>1717</v>
      </c>
      <c r="AM15" s="78"/>
      <c r="AN15" s="80">
        <v>42612.986712962964</v>
      </c>
      <c r="AO15" s="82" t="s">
        <v>1894</v>
      </c>
      <c r="AP15" s="78" t="b">
        <v>0</v>
      </c>
      <c r="AQ15" s="78" t="b">
        <v>0</v>
      </c>
      <c r="AR15" s="78" t="b">
        <v>1</v>
      </c>
      <c r="AS15" s="78"/>
      <c r="AT15" s="78">
        <v>165</v>
      </c>
      <c r="AU15" s="82" t="s">
        <v>2074</v>
      </c>
      <c r="AV15" s="78" t="b">
        <v>0</v>
      </c>
      <c r="AW15" s="78" t="s">
        <v>2223</v>
      </c>
      <c r="AX15" s="82" t="s">
        <v>2236</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325</v>
      </c>
      <c r="B16" s="65"/>
      <c r="C16" s="65" t="s">
        <v>64</v>
      </c>
      <c r="D16" s="66">
        <v>211.44110055237047</v>
      </c>
      <c r="E16" s="68"/>
      <c r="F16" s="100" t="s">
        <v>2109</v>
      </c>
      <c r="G16" s="65"/>
      <c r="H16" s="69" t="s">
        <v>325</v>
      </c>
      <c r="I16" s="70"/>
      <c r="J16" s="70"/>
      <c r="K16" s="69" t="s">
        <v>2452</v>
      </c>
      <c r="L16" s="73">
        <v>1</v>
      </c>
      <c r="M16" s="74">
        <v>929.8054809570312</v>
      </c>
      <c r="N16" s="74">
        <v>8057.06689453125</v>
      </c>
      <c r="O16" s="75"/>
      <c r="P16" s="76"/>
      <c r="Q16" s="76"/>
      <c r="R16" s="86"/>
      <c r="S16" s="48">
        <v>1</v>
      </c>
      <c r="T16" s="48">
        <v>0</v>
      </c>
      <c r="U16" s="49">
        <v>0</v>
      </c>
      <c r="V16" s="49">
        <v>0.001808</v>
      </c>
      <c r="W16" s="49">
        <v>0.001629</v>
      </c>
      <c r="X16" s="49">
        <v>0.494377</v>
      </c>
      <c r="Y16" s="49">
        <v>0</v>
      </c>
      <c r="Z16" s="49">
        <v>0</v>
      </c>
      <c r="AA16" s="71">
        <v>16</v>
      </c>
      <c r="AB16" s="71"/>
      <c r="AC16" s="72"/>
      <c r="AD16" s="78" t="s">
        <v>1179</v>
      </c>
      <c r="AE16" s="78">
        <v>45416</v>
      </c>
      <c r="AF16" s="78">
        <v>45090</v>
      </c>
      <c r="AG16" s="78">
        <v>149287</v>
      </c>
      <c r="AH16" s="78">
        <v>232767</v>
      </c>
      <c r="AI16" s="78"/>
      <c r="AJ16" s="78" t="s">
        <v>1390</v>
      </c>
      <c r="AK16" s="78" t="s">
        <v>1591</v>
      </c>
      <c r="AL16" s="82" t="s">
        <v>1718</v>
      </c>
      <c r="AM16" s="78"/>
      <c r="AN16" s="80">
        <v>41206.50252314815</v>
      </c>
      <c r="AO16" s="82" t="s">
        <v>1895</v>
      </c>
      <c r="AP16" s="78" t="b">
        <v>0</v>
      </c>
      <c r="AQ16" s="78" t="b">
        <v>0</v>
      </c>
      <c r="AR16" s="78" t="b">
        <v>0</v>
      </c>
      <c r="AS16" s="78"/>
      <c r="AT16" s="78">
        <v>325</v>
      </c>
      <c r="AU16" s="82" t="s">
        <v>2074</v>
      </c>
      <c r="AV16" s="78" t="b">
        <v>0</v>
      </c>
      <c r="AW16" s="78" t="s">
        <v>2223</v>
      </c>
      <c r="AX16" s="82" t="s">
        <v>2237</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326</v>
      </c>
      <c r="B17" s="65"/>
      <c r="C17" s="65" t="s">
        <v>64</v>
      </c>
      <c r="D17" s="66">
        <v>294.02904002722585</v>
      </c>
      <c r="E17" s="68"/>
      <c r="F17" s="100" t="s">
        <v>2110</v>
      </c>
      <c r="G17" s="65"/>
      <c r="H17" s="69" t="s">
        <v>326</v>
      </c>
      <c r="I17" s="70"/>
      <c r="J17" s="70"/>
      <c r="K17" s="69" t="s">
        <v>2453</v>
      </c>
      <c r="L17" s="73">
        <v>1</v>
      </c>
      <c r="M17" s="74">
        <v>2077.7294921875</v>
      </c>
      <c r="N17" s="74">
        <v>7186.9609375</v>
      </c>
      <c r="O17" s="75"/>
      <c r="P17" s="76"/>
      <c r="Q17" s="76"/>
      <c r="R17" s="86"/>
      <c r="S17" s="48">
        <v>1</v>
      </c>
      <c r="T17" s="48">
        <v>0</v>
      </c>
      <c r="U17" s="49">
        <v>0</v>
      </c>
      <c r="V17" s="49">
        <v>0.001808</v>
      </c>
      <c r="W17" s="49">
        <v>0.001629</v>
      </c>
      <c r="X17" s="49">
        <v>0.494377</v>
      </c>
      <c r="Y17" s="49">
        <v>0</v>
      </c>
      <c r="Z17" s="49">
        <v>0</v>
      </c>
      <c r="AA17" s="71">
        <v>17</v>
      </c>
      <c r="AB17" s="71"/>
      <c r="AC17" s="72"/>
      <c r="AD17" s="78" t="s">
        <v>1180</v>
      </c>
      <c r="AE17" s="78">
        <v>57886</v>
      </c>
      <c r="AF17" s="78">
        <v>120383</v>
      </c>
      <c r="AG17" s="78">
        <v>28665</v>
      </c>
      <c r="AH17" s="78">
        <v>39127</v>
      </c>
      <c r="AI17" s="78"/>
      <c r="AJ17" s="78" t="s">
        <v>1391</v>
      </c>
      <c r="AK17" s="78" t="s">
        <v>1592</v>
      </c>
      <c r="AL17" s="82" t="s">
        <v>1719</v>
      </c>
      <c r="AM17" s="78"/>
      <c r="AN17" s="80">
        <v>39925.48726851852</v>
      </c>
      <c r="AO17" s="82" t="s">
        <v>1896</v>
      </c>
      <c r="AP17" s="78" t="b">
        <v>1</v>
      </c>
      <c r="AQ17" s="78" t="b">
        <v>0</v>
      </c>
      <c r="AR17" s="78" t="b">
        <v>0</v>
      </c>
      <c r="AS17" s="78"/>
      <c r="AT17" s="78">
        <v>824</v>
      </c>
      <c r="AU17" s="82" t="s">
        <v>2074</v>
      </c>
      <c r="AV17" s="78" t="b">
        <v>0</v>
      </c>
      <c r="AW17" s="78" t="s">
        <v>2223</v>
      </c>
      <c r="AX17" s="82" t="s">
        <v>2238</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327</v>
      </c>
      <c r="B18" s="65"/>
      <c r="C18" s="65" t="s">
        <v>64</v>
      </c>
      <c r="D18" s="66">
        <v>240.52287494437027</v>
      </c>
      <c r="E18" s="68"/>
      <c r="F18" s="100" t="s">
        <v>2111</v>
      </c>
      <c r="G18" s="65"/>
      <c r="H18" s="69" t="s">
        <v>327</v>
      </c>
      <c r="I18" s="70"/>
      <c r="J18" s="70"/>
      <c r="K18" s="69" t="s">
        <v>2454</v>
      </c>
      <c r="L18" s="73">
        <v>1</v>
      </c>
      <c r="M18" s="74">
        <v>194.9122772216797</v>
      </c>
      <c r="N18" s="74">
        <v>6212.416015625</v>
      </c>
      <c r="O18" s="75"/>
      <c r="P18" s="76"/>
      <c r="Q18" s="76"/>
      <c r="R18" s="86"/>
      <c r="S18" s="48">
        <v>1</v>
      </c>
      <c r="T18" s="48">
        <v>0</v>
      </c>
      <c r="U18" s="49">
        <v>0</v>
      </c>
      <c r="V18" s="49">
        <v>0.001808</v>
      </c>
      <c r="W18" s="49">
        <v>0.001629</v>
      </c>
      <c r="X18" s="49">
        <v>0.494377</v>
      </c>
      <c r="Y18" s="49">
        <v>0</v>
      </c>
      <c r="Z18" s="49">
        <v>0</v>
      </c>
      <c r="AA18" s="71">
        <v>18</v>
      </c>
      <c r="AB18" s="71"/>
      <c r="AC18" s="72"/>
      <c r="AD18" s="78" t="s">
        <v>1181</v>
      </c>
      <c r="AE18" s="78">
        <v>42219</v>
      </c>
      <c r="AF18" s="78">
        <v>71603</v>
      </c>
      <c r="AG18" s="78">
        <v>27196</v>
      </c>
      <c r="AH18" s="78">
        <v>1298</v>
      </c>
      <c r="AI18" s="78"/>
      <c r="AJ18" s="78" t="s">
        <v>1392</v>
      </c>
      <c r="AK18" s="78" t="s">
        <v>1593</v>
      </c>
      <c r="AL18" s="82" t="s">
        <v>1720</v>
      </c>
      <c r="AM18" s="78"/>
      <c r="AN18" s="80">
        <v>39867.69414351852</v>
      </c>
      <c r="AO18" s="82" t="s">
        <v>1897</v>
      </c>
      <c r="AP18" s="78" t="b">
        <v>0</v>
      </c>
      <c r="AQ18" s="78" t="b">
        <v>0</v>
      </c>
      <c r="AR18" s="78" t="b">
        <v>1</v>
      </c>
      <c r="AS18" s="78"/>
      <c r="AT18" s="78">
        <v>1149</v>
      </c>
      <c r="AU18" s="82" t="s">
        <v>2077</v>
      </c>
      <c r="AV18" s="78" t="b">
        <v>1</v>
      </c>
      <c r="AW18" s="78" t="s">
        <v>2223</v>
      </c>
      <c r="AX18" s="82" t="s">
        <v>2239</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328</v>
      </c>
      <c r="B19" s="65"/>
      <c r="C19" s="65" t="s">
        <v>64</v>
      </c>
      <c r="D19" s="66">
        <v>189.34978926149898</v>
      </c>
      <c r="E19" s="68"/>
      <c r="F19" s="100" t="s">
        <v>2112</v>
      </c>
      <c r="G19" s="65"/>
      <c r="H19" s="69" t="s">
        <v>328</v>
      </c>
      <c r="I19" s="70"/>
      <c r="J19" s="70"/>
      <c r="K19" s="69" t="s">
        <v>2455</v>
      </c>
      <c r="L19" s="73">
        <v>1</v>
      </c>
      <c r="M19" s="74">
        <v>415.1719970703125</v>
      </c>
      <c r="N19" s="74">
        <v>5851.64990234375</v>
      </c>
      <c r="O19" s="75"/>
      <c r="P19" s="76"/>
      <c r="Q19" s="76"/>
      <c r="R19" s="86"/>
      <c r="S19" s="48">
        <v>1</v>
      </c>
      <c r="T19" s="48">
        <v>0</v>
      </c>
      <c r="U19" s="49">
        <v>0</v>
      </c>
      <c r="V19" s="49">
        <v>0.001808</v>
      </c>
      <c r="W19" s="49">
        <v>0.001629</v>
      </c>
      <c r="X19" s="49">
        <v>0.494377</v>
      </c>
      <c r="Y19" s="49">
        <v>0</v>
      </c>
      <c r="Z19" s="49">
        <v>0</v>
      </c>
      <c r="AA19" s="71">
        <v>19</v>
      </c>
      <c r="AB19" s="71"/>
      <c r="AC19" s="72"/>
      <c r="AD19" s="78" t="s">
        <v>1182</v>
      </c>
      <c r="AE19" s="78">
        <v>20746</v>
      </c>
      <c r="AF19" s="78">
        <v>24950</v>
      </c>
      <c r="AG19" s="78">
        <v>59131</v>
      </c>
      <c r="AH19" s="78">
        <v>29608</v>
      </c>
      <c r="AI19" s="78"/>
      <c r="AJ19" s="78" t="s">
        <v>1393</v>
      </c>
      <c r="AK19" s="78" t="s">
        <v>1594</v>
      </c>
      <c r="AL19" s="82" t="s">
        <v>1721</v>
      </c>
      <c r="AM19" s="78"/>
      <c r="AN19" s="80">
        <v>41379.62417824074</v>
      </c>
      <c r="AO19" s="82" t="s">
        <v>1898</v>
      </c>
      <c r="AP19" s="78" t="b">
        <v>0</v>
      </c>
      <c r="AQ19" s="78" t="b">
        <v>0</v>
      </c>
      <c r="AR19" s="78" t="b">
        <v>1</v>
      </c>
      <c r="AS19" s="78"/>
      <c r="AT19" s="78">
        <v>586</v>
      </c>
      <c r="AU19" s="82" t="s">
        <v>2078</v>
      </c>
      <c r="AV19" s="78" t="b">
        <v>1</v>
      </c>
      <c r="AW19" s="78" t="s">
        <v>2223</v>
      </c>
      <c r="AX19" s="82" t="s">
        <v>2240</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329</v>
      </c>
      <c r="B20" s="65"/>
      <c r="C20" s="65" t="s">
        <v>64</v>
      </c>
      <c r="D20" s="66">
        <v>166.03873923401136</v>
      </c>
      <c r="E20" s="68"/>
      <c r="F20" s="100" t="s">
        <v>2113</v>
      </c>
      <c r="G20" s="65"/>
      <c r="H20" s="69" t="s">
        <v>329</v>
      </c>
      <c r="I20" s="70"/>
      <c r="J20" s="70"/>
      <c r="K20" s="69" t="s">
        <v>2456</v>
      </c>
      <c r="L20" s="73">
        <v>1</v>
      </c>
      <c r="M20" s="74">
        <v>3140.585205078125</v>
      </c>
      <c r="N20" s="74">
        <v>4996.4384765625</v>
      </c>
      <c r="O20" s="75"/>
      <c r="P20" s="76"/>
      <c r="Q20" s="76"/>
      <c r="R20" s="86"/>
      <c r="S20" s="48">
        <v>1</v>
      </c>
      <c r="T20" s="48">
        <v>0</v>
      </c>
      <c r="U20" s="49">
        <v>0</v>
      </c>
      <c r="V20" s="49">
        <v>0.001808</v>
      </c>
      <c r="W20" s="49">
        <v>0.001629</v>
      </c>
      <c r="X20" s="49">
        <v>0.494377</v>
      </c>
      <c r="Y20" s="49">
        <v>0</v>
      </c>
      <c r="Z20" s="49">
        <v>0</v>
      </c>
      <c r="AA20" s="71">
        <v>20</v>
      </c>
      <c r="AB20" s="71"/>
      <c r="AC20" s="72"/>
      <c r="AD20" s="78" t="s">
        <v>1183</v>
      </c>
      <c r="AE20" s="78">
        <v>3865</v>
      </c>
      <c r="AF20" s="78">
        <v>3698</v>
      </c>
      <c r="AG20" s="78">
        <v>100128</v>
      </c>
      <c r="AH20" s="78">
        <v>73684</v>
      </c>
      <c r="AI20" s="78"/>
      <c r="AJ20" s="78" t="s">
        <v>1394</v>
      </c>
      <c r="AK20" s="78" t="s">
        <v>1595</v>
      </c>
      <c r="AL20" s="82" t="s">
        <v>1722</v>
      </c>
      <c r="AM20" s="78"/>
      <c r="AN20" s="80">
        <v>40185.50859953704</v>
      </c>
      <c r="AO20" s="82" t="s">
        <v>1899</v>
      </c>
      <c r="AP20" s="78" t="b">
        <v>0</v>
      </c>
      <c r="AQ20" s="78" t="b">
        <v>0</v>
      </c>
      <c r="AR20" s="78" t="b">
        <v>1</v>
      </c>
      <c r="AS20" s="78"/>
      <c r="AT20" s="78">
        <v>381</v>
      </c>
      <c r="AU20" s="82" t="s">
        <v>2075</v>
      </c>
      <c r="AV20" s="78" t="b">
        <v>0</v>
      </c>
      <c r="AW20" s="78" t="s">
        <v>2223</v>
      </c>
      <c r="AX20" s="82" t="s">
        <v>2241</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330</v>
      </c>
      <c r="B21" s="65"/>
      <c r="C21" s="65" t="s">
        <v>64</v>
      </c>
      <c r="D21" s="66">
        <v>169.62446399120395</v>
      </c>
      <c r="E21" s="68"/>
      <c r="F21" s="100" t="s">
        <v>2114</v>
      </c>
      <c r="G21" s="65"/>
      <c r="H21" s="69" t="s">
        <v>330</v>
      </c>
      <c r="I21" s="70"/>
      <c r="J21" s="70"/>
      <c r="K21" s="69" t="s">
        <v>2457</v>
      </c>
      <c r="L21" s="73">
        <v>1</v>
      </c>
      <c r="M21" s="74">
        <v>3028.74169921875</v>
      </c>
      <c r="N21" s="74">
        <v>7698.45458984375</v>
      </c>
      <c r="O21" s="75"/>
      <c r="P21" s="76"/>
      <c r="Q21" s="76"/>
      <c r="R21" s="86"/>
      <c r="S21" s="48">
        <v>1</v>
      </c>
      <c r="T21" s="48">
        <v>0</v>
      </c>
      <c r="U21" s="49">
        <v>0</v>
      </c>
      <c r="V21" s="49">
        <v>0.001808</v>
      </c>
      <c r="W21" s="49">
        <v>0.001629</v>
      </c>
      <c r="X21" s="49">
        <v>0.494377</v>
      </c>
      <c r="Y21" s="49">
        <v>0</v>
      </c>
      <c r="Z21" s="49">
        <v>0</v>
      </c>
      <c r="AA21" s="71">
        <v>21</v>
      </c>
      <c r="AB21" s="71"/>
      <c r="AC21" s="72"/>
      <c r="AD21" s="78" t="s">
        <v>1184</v>
      </c>
      <c r="AE21" s="78">
        <v>4739</v>
      </c>
      <c r="AF21" s="78">
        <v>6967</v>
      </c>
      <c r="AG21" s="78">
        <v>56107</v>
      </c>
      <c r="AH21" s="78">
        <v>50798</v>
      </c>
      <c r="AI21" s="78"/>
      <c r="AJ21" s="78" t="s">
        <v>1395</v>
      </c>
      <c r="AK21" s="78" t="s">
        <v>1596</v>
      </c>
      <c r="AL21" s="82" t="s">
        <v>1723</v>
      </c>
      <c r="AM21" s="78"/>
      <c r="AN21" s="80">
        <v>43014.754895833335</v>
      </c>
      <c r="AO21" s="82" t="s">
        <v>1900</v>
      </c>
      <c r="AP21" s="78" t="b">
        <v>1</v>
      </c>
      <c r="AQ21" s="78" t="b">
        <v>0</v>
      </c>
      <c r="AR21" s="78" t="b">
        <v>0</v>
      </c>
      <c r="AS21" s="78"/>
      <c r="AT21" s="78">
        <v>34</v>
      </c>
      <c r="AU21" s="78"/>
      <c r="AV21" s="78" t="b">
        <v>0</v>
      </c>
      <c r="AW21" s="78" t="s">
        <v>2223</v>
      </c>
      <c r="AX21" s="82" t="s">
        <v>2242</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331</v>
      </c>
      <c r="B22" s="65"/>
      <c r="C22" s="65" t="s">
        <v>64</v>
      </c>
      <c r="D22" s="66">
        <v>212.32957930835886</v>
      </c>
      <c r="E22" s="68"/>
      <c r="F22" s="100" t="s">
        <v>2115</v>
      </c>
      <c r="G22" s="65"/>
      <c r="H22" s="69" t="s">
        <v>331</v>
      </c>
      <c r="I22" s="70"/>
      <c r="J22" s="70"/>
      <c r="K22" s="69" t="s">
        <v>2458</v>
      </c>
      <c r="L22" s="73">
        <v>1</v>
      </c>
      <c r="M22" s="74">
        <v>2390.506591796875</v>
      </c>
      <c r="N22" s="74">
        <v>8502.3212890625</v>
      </c>
      <c r="O22" s="75"/>
      <c r="P22" s="76"/>
      <c r="Q22" s="76"/>
      <c r="R22" s="86"/>
      <c r="S22" s="48">
        <v>1</v>
      </c>
      <c r="T22" s="48">
        <v>0</v>
      </c>
      <c r="U22" s="49">
        <v>0</v>
      </c>
      <c r="V22" s="49">
        <v>0.001808</v>
      </c>
      <c r="W22" s="49">
        <v>0.001629</v>
      </c>
      <c r="X22" s="49">
        <v>0.494377</v>
      </c>
      <c r="Y22" s="49">
        <v>0</v>
      </c>
      <c r="Z22" s="49">
        <v>0</v>
      </c>
      <c r="AA22" s="71">
        <v>22</v>
      </c>
      <c r="AB22" s="71"/>
      <c r="AC22" s="72"/>
      <c r="AD22" s="78" t="s">
        <v>1185</v>
      </c>
      <c r="AE22" s="78">
        <v>40946</v>
      </c>
      <c r="AF22" s="78">
        <v>45900</v>
      </c>
      <c r="AG22" s="78">
        <v>103427</v>
      </c>
      <c r="AH22" s="78">
        <v>80094</v>
      </c>
      <c r="AI22" s="78"/>
      <c r="AJ22" s="78" t="s">
        <v>1396</v>
      </c>
      <c r="AK22" s="78" t="s">
        <v>1597</v>
      </c>
      <c r="AL22" s="82" t="s">
        <v>1724</v>
      </c>
      <c r="AM22" s="78"/>
      <c r="AN22" s="80">
        <v>39920.664375</v>
      </c>
      <c r="AO22" s="82" t="s">
        <v>1901</v>
      </c>
      <c r="AP22" s="78" t="b">
        <v>0</v>
      </c>
      <c r="AQ22" s="78" t="b">
        <v>0</v>
      </c>
      <c r="AR22" s="78" t="b">
        <v>1</v>
      </c>
      <c r="AS22" s="78"/>
      <c r="AT22" s="78">
        <v>401</v>
      </c>
      <c r="AU22" s="82" t="s">
        <v>2079</v>
      </c>
      <c r="AV22" s="78" t="b">
        <v>0</v>
      </c>
      <c r="AW22" s="78" t="s">
        <v>2223</v>
      </c>
      <c r="AX22" s="82" t="s">
        <v>2243</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332</v>
      </c>
      <c r="B23" s="65"/>
      <c r="C23" s="65" t="s">
        <v>64</v>
      </c>
      <c r="D23" s="66">
        <v>162.9301604754051</v>
      </c>
      <c r="E23" s="68"/>
      <c r="F23" s="100" t="s">
        <v>2116</v>
      </c>
      <c r="G23" s="65"/>
      <c r="H23" s="69" t="s">
        <v>332</v>
      </c>
      <c r="I23" s="70"/>
      <c r="J23" s="70"/>
      <c r="K23" s="69" t="s">
        <v>2459</v>
      </c>
      <c r="L23" s="73">
        <v>1</v>
      </c>
      <c r="M23" s="74">
        <v>3640.789794921875</v>
      </c>
      <c r="N23" s="74">
        <v>7778.68115234375</v>
      </c>
      <c r="O23" s="75"/>
      <c r="P23" s="76"/>
      <c r="Q23" s="76"/>
      <c r="R23" s="86"/>
      <c r="S23" s="48">
        <v>1</v>
      </c>
      <c r="T23" s="48">
        <v>0</v>
      </c>
      <c r="U23" s="49">
        <v>0</v>
      </c>
      <c r="V23" s="49">
        <v>0.001808</v>
      </c>
      <c r="W23" s="49">
        <v>0.001629</v>
      </c>
      <c r="X23" s="49">
        <v>0.494377</v>
      </c>
      <c r="Y23" s="49">
        <v>0</v>
      </c>
      <c r="Z23" s="49">
        <v>0</v>
      </c>
      <c r="AA23" s="71">
        <v>23</v>
      </c>
      <c r="AB23" s="71"/>
      <c r="AC23" s="72"/>
      <c r="AD23" s="78" t="s">
        <v>1186</v>
      </c>
      <c r="AE23" s="78">
        <v>159</v>
      </c>
      <c r="AF23" s="78">
        <v>864</v>
      </c>
      <c r="AG23" s="78">
        <v>185</v>
      </c>
      <c r="AH23" s="78">
        <v>202</v>
      </c>
      <c r="AI23" s="78"/>
      <c r="AJ23" s="78" t="s">
        <v>1397</v>
      </c>
      <c r="AK23" s="78" t="s">
        <v>1598</v>
      </c>
      <c r="AL23" s="82" t="s">
        <v>1725</v>
      </c>
      <c r="AM23" s="78"/>
      <c r="AN23" s="80">
        <v>42301.835752314815</v>
      </c>
      <c r="AO23" s="78"/>
      <c r="AP23" s="78" t="b">
        <v>1</v>
      </c>
      <c r="AQ23" s="78" t="b">
        <v>0</v>
      </c>
      <c r="AR23" s="78" t="b">
        <v>0</v>
      </c>
      <c r="AS23" s="78"/>
      <c r="AT23" s="78">
        <v>5</v>
      </c>
      <c r="AU23" s="82" t="s">
        <v>2074</v>
      </c>
      <c r="AV23" s="78" t="b">
        <v>0</v>
      </c>
      <c r="AW23" s="78" t="s">
        <v>2223</v>
      </c>
      <c r="AX23" s="82" t="s">
        <v>2244</v>
      </c>
      <c r="AY23" s="78" t="s">
        <v>65</v>
      </c>
      <c r="AZ23" s="78" t="str">
        <f>REPLACE(INDEX(GroupVertices[Group],MATCH(Vertices[[#This Row],[Vertex]],GroupVertices[Vertex],0)),1,1,"")</f>
        <v>1</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333</v>
      </c>
      <c r="B24" s="65"/>
      <c r="C24" s="65" t="s">
        <v>64</v>
      </c>
      <c r="D24" s="66">
        <v>179.594073143276</v>
      </c>
      <c r="E24" s="68"/>
      <c r="F24" s="100" t="s">
        <v>2117</v>
      </c>
      <c r="G24" s="65"/>
      <c r="H24" s="69" t="s">
        <v>333</v>
      </c>
      <c r="I24" s="70"/>
      <c r="J24" s="70"/>
      <c r="K24" s="69" t="s">
        <v>2460</v>
      </c>
      <c r="L24" s="73">
        <v>1</v>
      </c>
      <c r="M24" s="74">
        <v>3896.167236328125</v>
      </c>
      <c r="N24" s="74">
        <v>6467.84521484375</v>
      </c>
      <c r="O24" s="75"/>
      <c r="P24" s="76"/>
      <c r="Q24" s="76"/>
      <c r="R24" s="86"/>
      <c r="S24" s="48">
        <v>1</v>
      </c>
      <c r="T24" s="48">
        <v>0</v>
      </c>
      <c r="U24" s="49">
        <v>0</v>
      </c>
      <c r="V24" s="49">
        <v>0.001808</v>
      </c>
      <c r="W24" s="49">
        <v>0.001629</v>
      </c>
      <c r="X24" s="49">
        <v>0.494377</v>
      </c>
      <c r="Y24" s="49">
        <v>0</v>
      </c>
      <c r="Z24" s="49">
        <v>0</v>
      </c>
      <c r="AA24" s="71">
        <v>24</v>
      </c>
      <c r="AB24" s="71"/>
      <c r="AC24" s="72"/>
      <c r="AD24" s="78" t="s">
        <v>1187</v>
      </c>
      <c r="AE24" s="78">
        <v>3049</v>
      </c>
      <c r="AF24" s="78">
        <v>16056</v>
      </c>
      <c r="AG24" s="78">
        <v>16497</v>
      </c>
      <c r="AH24" s="78">
        <v>25813</v>
      </c>
      <c r="AI24" s="78"/>
      <c r="AJ24" s="78" t="s">
        <v>1398</v>
      </c>
      <c r="AK24" s="78" t="s">
        <v>1599</v>
      </c>
      <c r="AL24" s="82" t="s">
        <v>1726</v>
      </c>
      <c r="AM24" s="78"/>
      <c r="AN24" s="80">
        <v>39909.4633912037</v>
      </c>
      <c r="AO24" s="82" t="s">
        <v>1902</v>
      </c>
      <c r="AP24" s="78" t="b">
        <v>0</v>
      </c>
      <c r="AQ24" s="78" t="b">
        <v>0</v>
      </c>
      <c r="AR24" s="78" t="b">
        <v>1</v>
      </c>
      <c r="AS24" s="78"/>
      <c r="AT24" s="78">
        <v>393</v>
      </c>
      <c r="AU24" s="82" t="s">
        <v>2074</v>
      </c>
      <c r="AV24" s="78" t="b">
        <v>1</v>
      </c>
      <c r="AW24" s="78" t="s">
        <v>2223</v>
      </c>
      <c r="AX24" s="82" t="s">
        <v>2245</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334</v>
      </c>
      <c r="B25" s="65"/>
      <c r="C25" s="65" t="s">
        <v>64</v>
      </c>
      <c r="D25" s="66">
        <v>435.8631561035629</v>
      </c>
      <c r="E25" s="68"/>
      <c r="F25" s="100" t="s">
        <v>2118</v>
      </c>
      <c r="G25" s="65"/>
      <c r="H25" s="69" t="s">
        <v>334</v>
      </c>
      <c r="I25" s="70"/>
      <c r="J25" s="70"/>
      <c r="K25" s="69" t="s">
        <v>2461</v>
      </c>
      <c r="L25" s="73">
        <v>1</v>
      </c>
      <c r="M25" s="74">
        <v>364.9583435058594</v>
      </c>
      <c r="N25" s="74">
        <v>6529.474609375</v>
      </c>
      <c r="O25" s="75"/>
      <c r="P25" s="76"/>
      <c r="Q25" s="76"/>
      <c r="R25" s="86"/>
      <c r="S25" s="48">
        <v>1</v>
      </c>
      <c r="T25" s="48">
        <v>0</v>
      </c>
      <c r="U25" s="49">
        <v>0</v>
      </c>
      <c r="V25" s="49">
        <v>0.001808</v>
      </c>
      <c r="W25" s="49">
        <v>0.001629</v>
      </c>
      <c r="X25" s="49">
        <v>0.494377</v>
      </c>
      <c r="Y25" s="49">
        <v>0</v>
      </c>
      <c r="Z25" s="49">
        <v>0</v>
      </c>
      <c r="AA25" s="71">
        <v>25</v>
      </c>
      <c r="AB25" s="71"/>
      <c r="AC25" s="72"/>
      <c r="AD25" s="78" t="s">
        <v>1188</v>
      </c>
      <c r="AE25" s="78">
        <v>394</v>
      </c>
      <c r="AF25" s="78">
        <v>249689</v>
      </c>
      <c r="AG25" s="78">
        <v>6307</v>
      </c>
      <c r="AH25" s="78">
        <v>508</v>
      </c>
      <c r="AI25" s="78"/>
      <c r="AJ25" s="78" t="s">
        <v>1399</v>
      </c>
      <c r="AK25" s="78" t="s">
        <v>1600</v>
      </c>
      <c r="AL25" s="78"/>
      <c r="AM25" s="78"/>
      <c r="AN25" s="80">
        <v>39833.496979166666</v>
      </c>
      <c r="AO25" s="82" t="s">
        <v>1903</v>
      </c>
      <c r="AP25" s="78" t="b">
        <v>0</v>
      </c>
      <c r="AQ25" s="78" t="b">
        <v>0</v>
      </c>
      <c r="AR25" s="78" t="b">
        <v>1</v>
      </c>
      <c r="AS25" s="78" t="s">
        <v>1106</v>
      </c>
      <c r="AT25" s="78">
        <v>1618</v>
      </c>
      <c r="AU25" s="82" t="s">
        <v>2080</v>
      </c>
      <c r="AV25" s="78" t="b">
        <v>1</v>
      </c>
      <c r="AW25" s="78" t="s">
        <v>2223</v>
      </c>
      <c r="AX25" s="82" t="s">
        <v>2246</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335</v>
      </c>
      <c r="B26" s="65"/>
      <c r="C26" s="65" t="s">
        <v>64</v>
      </c>
      <c r="D26" s="66">
        <v>188.5095735490458</v>
      </c>
      <c r="E26" s="68"/>
      <c r="F26" s="100" t="s">
        <v>2119</v>
      </c>
      <c r="G26" s="65"/>
      <c r="H26" s="69" t="s">
        <v>335</v>
      </c>
      <c r="I26" s="70"/>
      <c r="J26" s="70"/>
      <c r="K26" s="69" t="s">
        <v>2462</v>
      </c>
      <c r="L26" s="73">
        <v>1</v>
      </c>
      <c r="M26" s="74">
        <v>3651.518310546875</v>
      </c>
      <c r="N26" s="74">
        <v>5388.84521484375</v>
      </c>
      <c r="O26" s="75"/>
      <c r="P26" s="76"/>
      <c r="Q26" s="76"/>
      <c r="R26" s="86"/>
      <c r="S26" s="48">
        <v>1</v>
      </c>
      <c r="T26" s="48">
        <v>0</v>
      </c>
      <c r="U26" s="49">
        <v>0</v>
      </c>
      <c r="V26" s="49">
        <v>0.001808</v>
      </c>
      <c r="W26" s="49">
        <v>0.001629</v>
      </c>
      <c r="X26" s="49">
        <v>0.494377</v>
      </c>
      <c r="Y26" s="49">
        <v>0</v>
      </c>
      <c r="Z26" s="49">
        <v>0</v>
      </c>
      <c r="AA26" s="71">
        <v>26</v>
      </c>
      <c r="AB26" s="71"/>
      <c r="AC26" s="72"/>
      <c r="AD26" s="78" t="s">
        <v>1189</v>
      </c>
      <c r="AE26" s="78">
        <v>800</v>
      </c>
      <c r="AF26" s="78">
        <v>24184</v>
      </c>
      <c r="AG26" s="78">
        <v>32897</v>
      </c>
      <c r="AH26" s="78">
        <v>4909</v>
      </c>
      <c r="AI26" s="78"/>
      <c r="AJ26" s="78" t="s">
        <v>1400</v>
      </c>
      <c r="AK26" s="78"/>
      <c r="AL26" s="82" t="s">
        <v>1727</v>
      </c>
      <c r="AM26" s="78"/>
      <c r="AN26" s="80">
        <v>39855.78175925926</v>
      </c>
      <c r="AO26" s="82" t="s">
        <v>1904</v>
      </c>
      <c r="AP26" s="78" t="b">
        <v>0</v>
      </c>
      <c r="AQ26" s="78" t="b">
        <v>0</v>
      </c>
      <c r="AR26" s="78" t="b">
        <v>1</v>
      </c>
      <c r="AS26" s="78"/>
      <c r="AT26" s="78">
        <v>1212</v>
      </c>
      <c r="AU26" s="82" t="s">
        <v>2074</v>
      </c>
      <c r="AV26" s="78" t="b">
        <v>1</v>
      </c>
      <c r="AW26" s="78" t="s">
        <v>2223</v>
      </c>
      <c r="AX26" s="82" t="s">
        <v>2247</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336</v>
      </c>
      <c r="B27" s="65"/>
      <c r="C27" s="65" t="s">
        <v>64</v>
      </c>
      <c r="D27" s="66">
        <v>216.69519097358568</v>
      </c>
      <c r="E27" s="68"/>
      <c r="F27" s="100" t="s">
        <v>2120</v>
      </c>
      <c r="G27" s="65"/>
      <c r="H27" s="69" t="s">
        <v>336</v>
      </c>
      <c r="I27" s="70"/>
      <c r="J27" s="70"/>
      <c r="K27" s="69" t="s">
        <v>2463</v>
      </c>
      <c r="L27" s="73">
        <v>1</v>
      </c>
      <c r="M27" s="74">
        <v>1502.302734375</v>
      </c>
      <c r="N27" s="74">
        <v>6717.330078125</v>
      </c>
      <c r="O27" s="75"/>
      <c r="P27" s="76"/>
      <c r="Q27" s="76"/>
      <c r="R27" s="86"/>
      <c r="S27" s="48">
        <v>1</v>
      </c>
      <c r="T27" s="48">
        <v>0</v>
      </c>
      <c r="U27" s="49">
        <v>0</v>
      </c>
      <c r="V27" s="49">
        <v>0.001808</v>
      </c>
      <c r="W27" s="49">
        <v>0.001629</v>
      </c>
      <c r="X27" s="49">
        <v>0.494377</v>
      </c>
      <c r="Y27" s="49">
        <v>0</v>
      </c>
      <c r="Z27" s="49">
        <v>0</v>
      </c>
      <c r="AA27" s="71">
        <v>27</v>
      </c>
      <c r="AB27" s="71"/>
      <c r="AC27" s="72"/>
      <c r="AD27" s="78" t="s">
        <v>1190</v>
      </c>
      <c r="AE27" s="78">
        <v>1157</v>
      </c>
      <c r="AF27" s="78">
        <v>49880</v>
      </c>
      <c r="AG27" s="78">
        <v>15788</v>
      </c>
      <c r="AH27" s="78">
        <v>4296</v>
      </c>
      <c r="AI27" s="78"/>
      <c r="AJ27" s="78" t="s">
        <v>1401</v>
      </c>
      <c r="AK27" s="78" t="s">
        <v>1601</v>
      </c>
      <c r="AL27" s="82" t="s">
        <v>1728</v>
      </c>
      <c r="AM27" s="78"/>
      <c r="AN27" s="80">
        <v>39912.44002314815</v>
      </c>
      <c r="AO27" s="82" t="s">
        <v>1905</v>
      </c>
      <c r="AP27" s="78" t="b">
        <v>0</v>
      </c>
      <c r="AQ27" s="78" t="b">
        <v>0</v>
      </c>
      <c r="AR27" s="78" t="b">
        <v>1</v>
      </c>
      <c r="AS27" s="78"/>
      <c r="AT27" s="78">
        <v>1076</v>
      </c>
      <c r="AU27" s="82" t="s">
        <v>2079</v>
      </c>
      <c r="AV27" s="78" t="b">
        <v>1</v>
      </c>
      <c r="AW27" s="78" t="s">
        <v>2223</v>
      </c>
      <c r="AX27" s="82" t="s">
        <v>2248</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337</v>
      </c>
      <c r="B28" s="65"/>
      <c r="C28" s="65" t="s">
        <v>64</v>
      </c>
      <c r="D28" s="66">
        <v>221.96244404303778</v>
      </c>
      <c r="E28" s="68"/>
      <c r="F28" s="100" t="s">
        <v>2121</v>
      </c>
      <c r="G28" s="65"/>
      <c r="H28" s="69" t="s">
        <v>337</v>
      </c>
      <c r="I28" s="70"/>
      <c r="J28" s="70"/>
      <c r="K28" s="69" t="s">
        <v>2464</v>
      </c>
      <c r="L28" s="73">
        <v>1</v>
      </c>
      <c r="M28" s="74">
        <v>2982.312255859375</v>
      </c>
      <c r="N28" s="74">
        <v>6405.62060546875</v>
      </c>
      <c r="O28" s="75"/>
      <c r="P28" s="76"/>
      <c r="Q28" s="76"/>
      <c r="R28" s="86"/>
      <c r="S28" s="48">
        <v>1</v>
      </c>
      <c r="T28" s="48">
        <v>0</v>
      </c>
      <c r="U28" s="49">
        <v>0</v>
      </c>
      <c r="V28" s="49">
        <v>0.001808</v>
      </c>
      <c r="W28" s="49">
        <v>0.001629</v>
      </c>
      <c r="X28" s="49">
        <v>0.494377</v>
      </c>
      <c r="Y28" s="49">
        <v>0</v>
      </c>
      <c r="Z28" s="49">
        <v>0</v>
      </c>
      <c r="AA28" s="71">
        <v>28</v>
      </c>
      <c r="AB28" s="71"/>
      <c r="AC28" s="72"/>
      <c r="AD28" s="78" t="s">
        <v>1191</v>
      </c>
      <c r="AE28" s="78">
        <v>955</v>
      </c>
      <c r="AF28" s="78">
        <v>54682</v>
      </c>
      <c r="AG28" s="78">
        <v>15331</v>
      </c>
      <c r="AH28" s="78">
        <v>5315</v>
      </c>
      <c r="AI28" s="78"/>
      <c r="AJ28" s="78" t="s">
        <v>1402</v>
      </c>
      <c r="AK28" s="78" t="s">
        <v>1588</v>
      </c>
      <c r="AL28" s="82" t="s">
        <v>1729</v>
      </c>
      <c r="AM28" s="78"/>
      <c r="AN28" s="80">
        <v>39726.4227662037</v>
      </c>
      <c r="AO28" s="82" t="s">
        <v>1906</v>
      </c>
      <c r="AP28" s="78" t="b">
        <v>0</v>
      </c>
      <c r="AQ28" s="78" t="b">
        <v>0</v>
      </c>
      <c r="AR28" s="78" t="b">
        <v>0</v>
      </c>
      <c r="AS28" s="78"/>
      <c r="AT28" s="78">
        <v>1239</v>
      </c>
      <c r="AU28" s="82" t="s">
        <v>2081</v>
      </c>
      <c r="AV28" s="78" t="b">
        <v>1</v>
      </c>
      <c r="AW28" s="78" t="s">
        <v>2223</v>
      </c>
      <c r="AX28" s="82" t="s">
        <v>2249</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338</v>
      </c>
      <c r="B29" s="65"/>
      <c r="C29" s="65" t="s">
        <v>64</v>
      </c>
      <c r="D29" s="66">
        <v>179.3823738841331</v>
      </c>
      <c r="E29" s="68"/>
      <c r="F29" s="100" t="s">
        <v>2122</v>
      </c>
      <c r="G29" s="65"/>
      <c r="H29" s="69" t="s">
        <v>338</v>
      </c>
      <c r="I29" s="70"/>
      <c r="J29" s="70"/>
      <c r="K29" s="69" t="s">
        <v>2465</v>
      </c>
      <c r="L29" s="73">
        <v>1</v>
      </c>
      <c r="M29" s="74">
        <v>252.40496826171875</v>
      </c>
      <c r="N29" s="74">
        <v>6842.0068359375</v>
      </c>
      <c r="O29" s="75"/>
      <c r="P29" s="76"/>
      <c r="Q29" s="76"/>
      <c r="R29" s="86"/>
      <c r="S29" s="48">
        <v>1</v>
      </c>
      <c r="T29" s="48">
        <v>0</v>
      </c>
      <c r="U29" s="49">
        <v>0</v>
      </c>
      <c r="V29" s="49">
        <v>0.001808</v>
      </c>
      <c r="W29" s="49">
        <v>0.001629</v>
      </c>
      <c r="X29" s="49">
        <v>0.494377</v>
      </c>
      <c r="Y29" s="49">
        <v>0</v>
      </c>
      <c r="Z29" s="49">
        <v>0</v>
      </c>
      <c r="AA29" s="71">
        <v>29</v>
      </c>
      <c r="AB29" s="71"/>
      <c r="AC29" s="72"/>
      <c r="AD29" s="78" t="s">
        <v>1192</v>
      </c>
      <c r="AE29" s="78">
        <v>2886</v>
      </c>
      <c r="AF29" s="78">
        <v>15863</v>
      </c>
      <c r="AG29" s="78">
        <v>8737</v>
      </c>
      <c r="AH29" s="78">
        <v>2770</v>
      </c>
      <c r="AI29" s="78"/>
      <c r="AJ29" s="78" t="s">
        <v>1403</v>
      </c>
      <c r="AK29" s="78"/>
      <c r="AL29" s="78"/>
      <c r="AM29" s="78"/>
      <c r="AN29" s="80">
        <v>41205.71407407407</v>
      </c>
      <c r="AO29" s="82" t="s">
        <v>1907</v>
      </c>
      <c r="AP29" s="78" t="b">
        <v>1</v>
      </c>
      <c r="AQ29" s="78" t="b">
        <v>0</v>
      </c>
      <c r="AR29" s="78" t="b">
        <v>1</v>
      </c>
      <c r="AS29" s="78"/>
      <c r="AT29" s="78">
        <v>371</v>
      </c>
      <c r="AU29" s="82" t="s">
        <v>2074</v>
      </c>
      <c r="AV29" s="78" t="b">
        <v>1</v>
      </c>
      <c r="AW29" s="78" t="s">
        <v>2223</v>
      </c>
      <c r="AX29" s="82" t="s">
        <v>2250</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339</v>
      </c>
      <c r="B30" s="65"/>
      <c r="C30" s="65" t="s">
        <v>64</v>
      </c>
      <c r="D30" s="66">
        <v>223.71197937118774</v>
      </c>
      <c r="E30" s="68"/>
      <c r="F30" s="100" t="s">
        <v>2123</v>
      </c>
      <c r="G30" s="65"/>
      <c r="H30" s="69" t="s">
        <v>339</v>
      </c>
      <c r="I30" s="70"/>
      <c r="J30" s="70"/>
      <c r="K30" s="69" t="s">
        <v>2466</v>
      </c>
      <c r="L30" s="73">
        <v>1</v>
      </c>
      <c r="M30" s="74">
        <v>3394.476318359375</v>
      </c>
      <c r="N30" s="74">
        <v>6475.77978515625</v>
      </c>
      <c r="O30" s="75"/>
      <c r="P30" s="76"/>
      <c r="Q30" s="76"/>
      <c r="R30" s="86"/>
      <c r="S30" s="48">
        <v>1</v>
      </c>
      <c r="T30" s="48">
        <v>0</v>
      </c>
      <c r="U30" s="49">
        <v>0</v>
      </c>
      <c r="V30" s="49">
        <v>0.001808</v>
      </c>
      <c r="W30" s="49">
        <v>0.001629</v>
      </c>
      <c r="X30" s="49">
        <v>0.494377</v>
      </c>
      <c r="Y30" s="49">
        <v>0</v>
      </c>
      <c r="Z30" s="49">
        <v>0</v>
      </c>
      <c r="AA30" s="71">
        <v>30</v>
      </c>
      <c r="AB30" s="71"/>
      <c r="AC30" s="72"/>
      <c r="AD30" s="78" t="s">
        <v>1193</v>
      </c>
      <c r="AE30" s="78">
        <v>1728</v>
      </c>
      <c r="AF30" s="78">
        <v>56277</v>
      </c>
      <c r="AG30" s="78">
        <v>3498</v>
      </c>
      <c r="AH30" s="78">
        <v>7879</v>
      </c>
      <c r="AI30" s="78"/>
      <c r="AJ30" s="78" t="s">
        <v>1404</v>
      </c>
      <c r="AK30" s="78"/>
      <c r="AL30" s="82" t="s">
        <v>1730</v>
      </c>
      <c r="AM30" s="78"/>
      <c r="AN30" s="80">
        <v>42310.57025462963</v>
      </c>
      <c r="AO30" s="82" t="s">
        <v>1908</v>
      </c>
      <c r="AP30" s="78" t="b">
        <v>0</v>
      </c>
      <c r="AQ30" s="78" t="b">
        <v>0</v>
      </c>
      <c r="AR30" s="78" t="b">
        <v>1</v>
      </c>
      <c r="AS30" s="78"/>
      <c r="AT30" s="78">
        <v>593</v>
      </c>
      <c r="AU30" s="82" t="s">
        <v>2074</v>
      </c>
      <c r="AV30" s="78" t="b">
        <v>1</v>
      </c>
      <c r="AW30" s="78" t="s">
        <v>2223</v>
      </c>
      <c r="AX30" s="82" t="s">
        <v>2251</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340</v>
      </c>
      <c r="B31" s="65"/>
      <c r="C31" s="65" t="s">
        <v>64</v>
      </c>
      <c r="D31" s="66">
        <v>283.133657949161</v>
      </c>
      <c r="E31" s="68"/>
      <c r="F31" s="100" t="s">
        <v>2124</v>
      </c>
      <c r="G31" s="65"/>
      <c r="H31" s="69" t="s">
        <v>340</v>
      </c>
      <c r="I31" s="70"/>
      <c r="J31" s="70"/>
      <c r="K31" s="69" t="s">
        <v>2467</v>
      </c>
      <c r="L31" s="73">
        <v>1</v>
      </c>
      <c r="M31" s="74">
        <v>1740.210693359375</v>
      </c>
      <c r="N31" s="74">
        <v>4623.06689453125</v>
      </c>
      <c r="O31" s="75"/>
      <c r="P31" s="76"/>
      <c r="Q31" s="76"/>
      <c r="R31" s="86"/>
      <c r="S31" s="48">
        <v>1</v>
      </c>
      <c r="T31" s="48">
        <v>0</v>
      </c>
      <c r="U31" s="49">
        <v>0</v>
      </c>
      <c r="V31" s="49">
        <v>0.001808</v>
      </c>
      <c r="W31" s="49">
        <v>0.001629</v>
      </c>
      <c r="X31" s="49">
        <v>0.494377</v>
      </c>
      <c r="Y31" s="49">
        <v>0</v>
      </c>
      <c r="Z31" s="49">
        <v>0</v>
      </c>
      <c r="AA31" s="71">
        <v>31</v>
      </c>
      <c r="AB31" s="71"/>
      <c r="AC31" s="72"/>
      <c r="AD31" s="78" t="s">
        <v>1194</v>
      </c>
      <c r="AE31" s="78">
        <v>540</v>
      </c>
      <c r="AF31" s="78">
        <v>110450</v>
      </c>
      <c r="AG31" s="78">
        <v>4493</v>
      </c>
      <c r="AH31" s="78">
        <v>1693</v>
      </c>
      <c r="AI31" s="78"/>
      <c r="AJ31" s="78" t="s">
        <v>1405</v>
      </c>
      <c r="AK31" s="78" t="s">
        <v>1601</v>
      </c>
      <c r="AL31" s="82" t="s">
        <v>1731</v>
      </c>
      <c r="AM31" s="78"/>
      <c r="AN31" s="80">
        <v>41394.46163194445</v>
      </c>
      <c r="AO31" s="82" t="s">
        <v>1909</v>
      </c>
      <c r="AP31" s="78" t="b">
        <v>0</v>
      </c>
      <c r="AQ31" s="78" t="b">
        <v>0</v>
      </c>
      <c r="AR31" s="78" t="b">
        <v>1</v>
      </c>
      <c r="AS31" s="78" t="s">
        <v>1106</v>
      </c>
      <c r="AT31" s="78">
        <v>1349</v>
      </c>
      <c r="AU31" s="82" t="s">
        <v>2074</v>
      </c>
      <c r="AV31" s="78" t="b">
        <v>1</v>
      </c>
      <c r="AW31" s="78" t="s">
        <v>2223</v>
      </c>
      <c r="AX31" s="82" t="s">
        <v>2252</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341</v>
      </c>
      <c r="B32" s="65"/>
      <c r="C32" s="65" t="s">
        <v>64</v>
      </c>
      <c r="D32" s="66">
        <v>168.37839995811407</v>
      </c>
      <c r="E32" s="68"/>
      <c r="F32" s="100" t="s">
        <v>2125</v>
      </c>
      <c r="G32" s="65"/>
      <c r="H32" s="69" t="s">
        <v>341</v>
      </c>
      <c r="I32" s="70"/>
      <c r="J32" s="70"/>
      <c r="K32" s="69" t="s">
        <v>2468</v>
      </c>
      <c r="L32" s="73">
        <v>1</v>
      </c>
      <c r="M32" s="74">
        <v>1992.2017822265625</v>
      </c>
      <c r="N32" s="74">
        <v>5838.21728515625</v>
      </c>
      <c r="O32" s="75"/>
      <c r="P32" s="76"/>
      <c r="Q32" s="76"/>
      <c r="R32" s="86"/>
      <c r="S32" s="48">
        <v>1</v>
      </c>
      <c r="T32" s="48">
        <v>0</v>
      </c>
      <c r="U32" s="49">
        <v>0</v>
      </c>
      <c r="V32" s="49">
        <v>0.001808</v>
      </c>
      <c r="W32" s="49">
        <v>0.001629</v>
      </c>
      <c r="X32" s="49">
        <v>0.494377</v>
      </c>
      <c r="Y32" s="49">
        <v>0</v>
      </c>
      <c r="Z32" s="49">
        <v>0</v>
      </c>
      <c r="AA32" s="71">
        <v>32</v>
      </c>
      <c r="AB32" s="71"/>
      <c r="AC32" s="72"/>
      <c r="AD32" s="78" t="s">
        <v>1195</v>
      </c>
      <c r="AE32" s="78">
        <v>590</v>
      </c>
      <c r="AF32" s="78">
        <v>5831</v>
      </c>
      <c r="AG32" s="78">
        <v>2629</v>
      </c>
      <c r="AH32" s="78">
        <v>1255</v>
      </c>
      <c r="AI32" s="78"/>
      <c r="AJ32" s="78" t="s">
        <v>1406</v>
      </c>
      <c r="AK32" s="78" t="s">
        <v>1602</v>
      </c>
      <c r="AL32" s="82" t="s">
        <v>1732</v>
      </c>
      <c r="AM32" s="78"/>
      <c r="AN32" s="80">
        <v>41270.71508101852</v>
      </c>
      <c r="AO32" s="78"/>
      <c r="AP32" s="78" t="b">
        <v>1</v>
      </c>
      <c r="AQ32" s="78" t="b">
        <v>0</v>
      </c>
      <c r="AR32" s="78" t="b">
        <v>1</v>
      </c>
      <c r="AS32" s="78"/>
      <c r="AT32" s="78">
        <v>175</v>
      </c>
      <c r="AU32" s="82" t="s">
        <v>2074</v>
      </c>
      <c r="AV32" s="78" t="b">
        <v>0</v>
      </c>
      <c r="AW32" s="78" t="s">
        <v>2223</v>
      </c>
      <c r="AX32" s="82" t="s">
        <v>2253</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342</v>
      </c>
      <c r="B33" s="65"/>
      <c r="C33" s="65" t="s">
        <v>64</v>
      </c>
      <c r="D33" s="66">
        <v>290.104377077934</v>
      </c>
      <c r="E33" s="68"/>
      <c r="F33" s="100" t="s">
        <v>2126</v>
      </c>
      <c r="G33" s="65"/>
      <c r="H33" s="69" t="s">
        <v>342</v>
      </c>
      <c r="I33" s="70"/>
      <c r="J33" s="70"/>
      <c r="K33" s="69" t="s">
        <v>2469</v>
      </c>
      <c r="L33" s="73">
        <v>1</v>
      </c>
      <c r="M33" s="74">
        <v>3329.067138671875</v>
      </c>
      <c r="N33" s="74">
        <v>8131.66064453125</v>
      </c>
      <c r="O33" s="75"/>
      <c r="P33" s="76"/>
      <c r="Q33" s="76"/>
      <c r="R33" s="86"/>
      <c r="S33" s="48">
        <v>1</v>
      </c>
      <c r="T33" s="48">
        <v>0</v>
      </c>
      <c r="U33" s="49">
        <v>0</v>
      </c>
      <c r="V33" s="49">
        <v>0.001808</v>
      </c>
      <c r="W33" s="49">
        <v>0.001629</v>
      </c>
      <c r="X33" s="49">
        <v>0.494377</v>
      </c>
      <c r="Y33" s="49">
        <v>0</v>
      </c>
      <c r="Z33" s="49">
        <v>0</v>
      </c>
      <c r="AA33" s="71">
        <v>33</v>
      </c>
      <c r="AB33" s="71"/>
      <c r="AC33" s="72"/>
      <c r="AD33" s="78" t="s">
        <v>1196</v>
      </c>
      <c r="AE33" s="78">
        <v>8928</v>
      </c>
      <c r="AF33" s="78">
        <v>116805</v>
      </c>
      <c r="AG33" s="78">
        <v>27470</v>
      </c>
      <c r="AH33" s="78">
        <v>4810</v>
      </c>
      <c r="AI33" s="78"/>
      <c r="AJ33" s="78" t="s">
        <v>1407</v>
      </c>
      <c r="AK33" s="78" t="s">
        <v>1588</v>
      </c>
      <c r="AL33" s="82" t="s">
        <v>1733</v>
      </c>
      <c r="AM33" s="78"/>
      <c r="AN33" s="80">
        <v>39834.560277777775</v>
      </c>
      <c r="AO33" s="82" t="s">
        <v>1910</v>
      </c>
      <c r="AP33" s="78" t="b">
        <v>0</v>
      </c>
      <c r="AQ33" s="78" t="b">
        <v>0</v>
      </c>
      <c r="AR33" s="78" t="b">
        <v>1</v>
      </c>
      <c r="AS33" s="78"/>
      <c r="AT33" s="78">
        <v>1609</v>
      </c>
      <c r="AU33" s="82" t="s">
        <v>2074</v>
      </c>
      <c r="AV33" s="78" t="b">
        <v>1</v>
      </c>
      <c r="AW33" s="78" t="s">
        <v>2223</v>
      </c>
      <c r="AX33" s="82" t="s">
        <v>2254</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343</v>
      </c>
      <c r="B34" s="65"/>
      <c r="C34" s="65" t="s">
        <v>64</v>
      </c>
      <c r="D34" s="66">
        <v>1000</v>
      </c>
      <c r="E34" s="68"/>
      <c r="F34" s="100" t="s">
        <v>2127</v>
      </c>
      <c r="G34" s="65"/>
      <c r="H34" s="69" t="s">
        <v>343</v>
      </c>
      <c r="I34" s="70"/>
      <c r="J34" s="70"/>
      <c r="K34" s="69" t="s">
        <v>2470</v>
      </c>
      <c r="L34" s="73">
        <v>1</v>
      </c>
      <c r="M34" s="74">
        <v>2277.6044921875</v>
      </c>
      <c r="N34" s="74">
        <v>4650.22607421875</v>
      </c>
      <c r="O34" s="75"/>
      <c r="P34" s="76"/>
      <c r="Q34" s="76"/>
      <c r="R34" s="86"/>
      <c r="S34" s="48">
        <v>1</v>
      </c>
      <c r="T34" s="48">
        <v>0</v>
      </c>
      <c r="U34" s="49">
        <v>0</v>
      </c>
      <c r="V34" s="49">
        <v>0.001808</v>
      </c>
      <c r="W34" s="49">
        <v>0.001629</v>
      </c>
      <c r="X34" s="49">
        <v>0.494377</v>
      </c>
      <c r="Y34" s="49">
        <v>0</v>
      </c>
      <c r="Z34" s="49">
        <v>0</v>
      </c>
      <c r="AA34" s="71">
        <v>34</v>
      </c>
      <c r="AB34" s="71"/>
      <c r="AC34" s="72"/>
      <c r="AD34" s="78" t="s">
        <v>1197</v>
      </c>
      <c r="AE34" s="78">
        <v>710</v>
      </c>
      <c r="AF34" s="78">
        <v>4234800</v>
      </c>
      <c r="AG34" s="78">
        <v>8481</v>
      </c>
      <c r="AH34" s="78">
        <v>21</v>
      </c>
      <c r="AI34" s="78"/>
      <c r="AJ34" s="78" t="s">
        <v>1408</v>
      </c>
      <c r="AK34" s="78" t="s">
        <v>1603</v>
      </c>
      <c r="AL34" s="82" t="s">
        <v>1734</v>
      </c>
      <c r="AM34" s="78"/>
      <c r="AN34" s="80">
        <v>41567.816296296296</v>
      </c>
      <c r="AO34" s="82" t="s">
        <v>1911</v>
      </c>
      <c r="AP34" s="78" t="b">
        <v>1</v>
      </c>
      <c r="AQ34" s="78" t="b">
        <v>0</v>
      </c>
      <c r="AR34" s="78" t="b">
        <v>1</v>
      </c>
      <c r="AS34" s="78"/>
      <c r="AT34" s="78">
        <v>9673</v>
      </c>
      <c r="AU34" s="82" t="s">
        <v>2074</v>
      </c>
      <c r="AV34" s="78" t="b">
        <v>1</v>
      </c>
      <c r="AW34" s="78" t="s">
        <v>2223</v>
      </c>
      <c r="AX34" s="82" t="s">
        <v>2255</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344</v>
      </c>
      <c r="B35" s="65"/>
      <c r="C35" s="65" t="s">
        <v>64</v>
      </c>
      <c r="D35" s="66">
        <v>326.24352469959945</v>
      </c>
      <c r="E35" s="68"/>
      <c r="F35" s="100" t="s">
        <v>2128</v>
      </c>
      <c r="G35" s="65"/>
      <c r="H35" s="69" t="s">
        <v>344</v>
      </c>
      <c r="I35" s="70"/>
      <c r="J35" s="70"/>
      <c r="K35" s="69" t="s">
        <v>2471</v>
      </c>
      <c r="L35" s="73">
        <v>1</v>
      </c>
      <c r="M35" s="74">
        <v>685.5785522460938</v>
      </c>
      <c r="N35" s="74">
        <v>7817.4189453125</v>
      </c>
      <c r="O35" s="75"/>
      <c r="P35" s="76"/>
      <c r="Q35" s="76"/>
      <c r="R35" s="86"/>
      <c r="S35" s="48">
        <v>1</v>
      </c>
      <c r="T35" s="48">
        <v>0</v>
      </c>
      <c r="U35" s="49">
        <v>0</v>
      </c>
      <c r="V35" s="49">
        <v>0.001808</v>
      </c>
      <c r="W35" s="49">
        <v>0.001629</v>
      </c>
      <c r="X35" s="49">
        <v>0.494377</v>
      </c>
      <c r="Y35" s="49">
        <v>0</v>
      </c>
      <c r="Z35" s="49">
        <v>0</v>
      </c>
      <c r="AA35" s="71">
        <v>35</v>
      </c>
      <c r="AB35" s="71"/>
      <c r="AC35" s="72"/>
      <c r="AD35" s="78" t="s">
        <v>1198</v>
      </c>
      <c r="AE35" s="78">
        <v>64</v>
      </c>
      <c r="AF35" s="78">
        <v>149752</v>
      </c>
      <c r="AG35" s="78">
        <v>94</v>
      </c>
      <c r="AH35" s="78">
        <v>35</v>
      </c>
      <c r="AI35" s="78"/>
      <c r="AJ35" s="78" t="s">
        <v>1409</v>
      </c>
      <c r="AK35" s="78"/>
      <c r="AL35" s="82" t="s">
        <v>1735</v>
      </c>
      <c r="AM35" s="78"/>
      <c r="AN35" s="80">
        <v>43649.339270833334</v>
      </c>
      <c r="AO35" s="82" t="s">
        <v>1912</v>
      </c>
      <c r="AP35" s="78" t="b">
        <v>1</v>
      </c>
      <c r="AQ35" s="78" t="b">
        <v>0</v>
      </c>
      <c r="AR35" s="78" t="b">
        <v>1</v>
      </c>
      <c r="AS35" s="78"/>
      <c r="AT35" s="78">
        <v>814</v>
      </c>
      <c r="AU35" s="78"/>
      <c r="AV35" s="78" t="b">
        <v>1</v>
      </c>
      <c r="AW35" s="78" t="s">
        <v>2223</v>
      </c>
      <c r="AX35" s="82" t="s">
        <v>2256</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345</v>
      </c>
      <c r="B36" s="65"/>
      <c r="C36" s="65" t="s">
        <v>64</v>
      </c>
      <c r="D36" s="66">
        <v>169.27236315086782</v>
      </c>
      <c r="E36" s="68"/>
      <c r="F36" s="100" t="s">
        <v>2129</v>
      </c>
      <c r="G36" s="65"/>
      <c r="H36" s="69" t="s">
        <v>345</v>
      </c>
      <c r="I36" s="70"/>
      <c r="J36" s="70"/>
      <c r="K36" s="69" t="s">
        <v>2472</v>
      </c>
      <c r="L36" s="73">
        <v>1</v>
      </c>
      <c r="M36" s="74">
        <v>2065.96923828125</v>
      </c>
      <c r="N36" s="74">
        <v>6872.009765625</v>
      </c>
      <c r="O36" s="75"/>
      <c r="P36" s="76"/>
      <c r="Q36" s="76"/>
      <c r="R36" s="86"/>
      <c r="S36" s="48">
        <v>1</v>
      </c>
      <c r="T36" s="48">
        <v>0</v>
      </c>
      <c r="U36" s="49">
        <v>0</v>
      </c>
      <c r="V36" s="49">
        <v>0.001808</v>
      </c>
      <c r="W36" s="49">
        <v>0.001629</v>
      </c>
      <c r="X36" s="49">
        <v>0.494377</v>
      </c>
      <c r="Y36" s="49">
        <v>0</v>
      </c>
      <c r="Z36" s="49">
        <v>0</v>
      </c>
      <c r="AA36" s="71">
        <v>36</v>
      </c>
      <c r="AB36" s="71"/>
      <c r="AC36" s="72"/>
      <c r="AD36" s="78" t="s">
        <v>1199</v>
      </c>
      <c r="AE36" s="78">
        <v>803</v>
      </c>
      <c r="AF36" s="78">
        <v>6646</v>
      </c>
      <c r="AG36" s="78">
        <v>22446</v>
      </c>
      <c r="AH36" s="78">
        <v>272</v>
      </c>
      <c r="AI36" s="78"/>
      <c r="AJ36" s="78" t="s">
        <v>1410</v>
      </c>
      <c r="AK36" s="78" t="s">
        <v>1604</v>
      </c>
      <c r="AL36" s="82" t="s">
        <v>1736</v>
      </c>
      <c r="AM36" s="78"/>
      <c r="AN36" s="80">
        <v>39947.98966435185</v>
      </c>
      <c r="AO36" s="78"/>
      <c r="AP36" s="78" t="b">
        <v>0</v>
      </c>
      <c r="AQ36" s="78" t="b">
        <v>0</v>
      </c>
      <c r="AR36" s="78" t="b">
        <v>1</v>
      </c>
      <c r="AS36" s="78"/>
      <c r="AT36" s="78">
        <v>284</v>
      </c>
      <c r="AU36" s="82" t="s">
        <v>2074</v>
      </c>
      <c r="AV36" s="78" t="b">
        <v>0</v>
      </c>
      <c r="AW36" s="78" t="s">
        <v>2223</v>
      </c>
      <c r="AX36" s="82" t="s">
        <v>2257</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346</v>
      </c>
      <c r="B37" s="65"/>
      <c r="C37" s="65" t="s">
        <v>64</v>
      </c>
      <c r="D37" s="66">
        <v>162.16233932825466</v>
      </c>
      <c r="E37" s="68"/>
      <c r="F37" s="100" t="s">
        <v>2130</v>
      </c>
      <c r="G37" s="65"/>
      <c r="H37" s="69" t="s">
        <v>346</v>
      </c>
      <c r="I37" s="70"/>
      <c r="J37" s="70"/>
      <c r="K37" s="69" t="s">
        <v>2473</v>
      </c>
      <c r="L37" s="73">
        <v>1</v>
      </c>
      <c r="M37" s="74">
        <v>1052.54345703125</v>
      </c>
      <c r="N37" s="74">
        <v>5132.2763671875</v>
      </c>
      <c r="O37" s="75"/>
      <c r="P37" s="76"/>
      <c r="Q37" s="76"/>
      <c r="R37" s="86"/>
      <c r="S37" s="48">
        <v>1</v>
      </c>
      <c r="T37" s="48">
        <v>0</v>
      </c>
      <c r="U37" s="49">
        <v>0</v>
      </c>
      <c r="V37" s="49">
        <v>0.001808</v>
      </c>
      <c r="W37" s="49">
        <v>0.001629</v>
      </c>
      <c r="X37" s="49">
        <v>0.494377</v>
      </c>
      <c r="Y37" s="49">
        <v>0</v>
      </c>
      <c r="Z37" s="49">
        <v>0</v>
      </c>
      <c r="AA37" s="71">
        <v>37</v>
      </c>
      <c r="AB37" s="71"/>
      <c r="AC37" s="72"/>
      <c r="AD37" s="78" t="s">
        <v>1200</v>
      </c>
      <c r="AE37" s="78">
        <v>60</v>
      </c>
      <c r="AF37" s="78">
        <v>164</v>
      </c>
      <c r="AG37" s="78">
        <v>25</v>
      </c>
      <c r="AH37" s="78">
        <v>0</v>
      </c>
      <c r="AI37" s="78"/>
      <c r="AJ37" s="78"/>
      <c r="AK37" s="78"/>
      <c r="AL37" s="78"/>
      <c r="AM37" s="78"/>
      <c r="AN37" s="80">
        <v>39914.70501157407</v>
      </c>
      <c r="AO37" s="78"/>
      <c r="AP37" s="78" t="b">
        <v>1</v>
      </c>
      <c r="AQ37" s="78" t="b">
        <v>0</v>
      </c>
      <c r="AR37" s="78" t="b">
        <v>0</v>
      </c>
      <c r="AS37" s="78" t="s">
        <v>1106</v>
      </c>
      <c r="AT37" s="78">
        <v>28</v>
      </c>
      <c r="AU37" s="82" t="s">
        <v>2074</v>
      </c>
      <c r="AV37" s="78" t="b">
        <v>0</v>
      </c>
      <c r="AW37" s="78" t="s">
        <v>2223</v>
      </c>
      <c r="AX37" s="82" t="s">
        <v>2258</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347</v>
      </c>
      <c r="B38" s="65"/>
      <c r="C38" s="65" t="s">
        <v>64</v>
      </c>
      <c r="D38" s="66">
        <v>164.00949763082804</v>
      </c>
      <c r="E38" s="68"/>
      <c r="F38" s="100" t="s">
        <v>2131</v>
      </c>
      <c r="G38" s="65"/>
      <c r="H38" s="69" t="s">
        <v>347</v>
      </c>
      <c r="I38" s="70"/>
      <c r="J38" s="70"/>
      <c r="K38" s="69" t="s">
        <v>2474</v>
      </c>
      <c r="L38" s="73">
        <v>1</v>
      </c>
      <c r="M38" s="74">
        <v>2804.962646484375</v>
      </c>
      <c r="N38" s="74">
        <v>4838.52490234375</v>
      </c>
      <c r="O38" s="75"/>
      <c r="P38" s="76"/>
      <c r="Q38" s="76"/>
      <c r="R38" s="86"/>
      <c r="S38" s="48">
        <v>1</v>
      </c>
      <c r="T38" s="48">
        <v>0</v>
      </c>
      <c r="U38" s="49">
        <v>0</v>
      </c>
      <c r="V38" s="49">
        <v>0.001808</v>
      </c>
      <c r="W38" s="49">
        <v>0.001629</v>
      </c>
      <c r="X38" s="49">
        <v>0.494377</v>
      </c>
      <c r="Y38" s="49">
        <v>0</v>
      </c>
      <c r="Z38" s="49">
        <v>0</v>
      </c>
      <c r="AA38" s="71">
        <v>38</v>
      </c>
      <c r="AB38" s="71"/>
      <c r="AC38" s="72"/>
      <c r="AD38" s="78" t="s">
        <v>1201</v>
      </c>
      <c r="AE38" s="78">
        <v>41</v>
      </c>
      <c r="AF38" s="78">
        <v>1848</v>
      </c>
      <c r="AG38" s="78">
        <v>752</v>
      </c>
      <c r="AH38" s="78">
        <v>58</v>
      </c>
      <c r="AI38" s="78"/>
      <c r="AJ38" s="78" t="s">
        <v>1411</v>
      </c>
      <c r="AK38" s="78"/>
      <c r="AL38" s="82" t="s">
        <v>1737</v>
      </c>
      <c r="AM38" s="78"/>
      <c r="AN38" s="80">
        <v>40695.809953703705</v>
      </c>
      <c r="AO38" s="78"/>
      <c r="AP38" s="78" t="b">
        <v>0</v>
      </c>
      <c r="AQ38" s="78" t="b">
        <v>0</v>
      </c>
      <c r="AR38" s="78" t="b">
        <v>0</v>
      </c>
      <c r="AS38" s="78"/>
      <c r="AT38" s="78">
        <v>63</v>
      </c>
      <c r="AU38" s="82" t="s">
        <v>2074</v>
      </c>
      <c r="AV38" s="78" t="b">
        <v>0</v>
      </c>
      <c r="AW38" s="78" t="s">
        <v>2223</v>
      </c>
      <c r="AX38" s="82" t="s">
        <v>2259</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348</v>
      </c>
      <c r="B39" s="65"/>
      <c r="C39" s="65" t="s">
        <v>64</v>
      </c>
      <c r="D39" s="66">
        <v>164.28371946909604</v>
      </c>
      <c r="E39" s="68"/>
      <c r="F39" s="100" t="s">
        <v>2132</v>
      </c>
      <c r="G39" s="65"/>
      <c r="H39" s="69" t="s">
        <v>348</v>
      </c>
      <c r="I39" s="70"/>
      <c r="J39" s="70"/>
      <c r="K39" s="69" t="s">
        <v>2475</v>
      </c>
      <c r="L39" s="73">
        <v>1</v>
      </c>
      <c r="M39" s="74">
        <v>753.699462890625</v>
      </c>
      <c r="N39" s="74">
        <v>5594.583984375</v>
      </c>
      <c r="O39" s="75"/>
      <c r="P39" s="76"/>
      <c r="Q39" s="76"/>
      <c r="R39" s="86"/>
      <c r="S39" s="48">
        <v>1</v>
      </c>
      <c r="T39" s="48">
        <v>0</v>
      </c>
      <c r="U39" s="49">
        <v>0</v>
      </c>
      <c r="V39" s="49">
        <v>0.001808</v>
      </c>
      <c r="W39" s="49">
        <v>0.001629</v>
      </c>
      <c r="X39" s="49">
        <v>0.494377</v>
      </c>
      <c r="Y39" s="49">
        <v>0</v>
      </c>
      <c r="Z39" s="49">
        <v>0</v>
      </c>
      <c r="AA39" s="71">
        <v>39</v>
      </c>
      <c r="AB39" s="71"/>
      <c r="AC39" s="72"/>
      <c r="AD39" s="78" t="s">
        <v>1202</v>
      </c>
      <c r="AE39" s="78">
        <v>1169</v>
      </c>
      <c r="AF39" s="78">
        <v>2098</v>
      </c>
      <c r="AG39" s="78">
        <v>1242</v>
      </c>
      <c r="AH39" s="78">
        <v>1445</v>
      </c>
      <c r="AI39" s="78"/>
      <c r="AJ39" s="78" t="s">
        <v>1412</v>
      </c>
      <c r="AK39" s="78" t="s">
        <v>1605</v>
      </c>
      <c r="AL39" s="82" t="s">
        <v>1738</v>
      </c>
      <c r="AM39" s="78"/>
      <c r="AN39" s="80">
        <v>39974.501064814816</v>
      </c>
      <c r="AO39" s="82" t="s">
        <v>1913</v>
      </c>
      <c r="AP39" s="78" t="b">
        <v>0</v>
      </c>
      <c r="AQ39" s="78" t="b">
        <v>0</v>
      </c>
      <c r="AR39" s="78" t="b">
        <v>1</v>
      </c>
      <c r="AS39" s="78"/>
      <c r="AT39" s="78">
        <v>73</v>
      </c>
      <c r="AU39" s="82" t="s">
        <v>2074</v>
      </c>
      <c r="AV39" s="78" t="b">
        <v>0</v>
      </c>
      <c r="AW39" s="78" t="s">
        <v>2223</v>
      </c>
      <c r="AX39" s="82" t="s">
        <v>2260</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349</v>
      </c>
      <c r="B40" s="65"/>
      <c r="C40" s="65" t="s">
        <v>64</v>
      </c>
      <c r="D40" s="66">
        <v>166.93050865205896</v>
      </c>
      <c r="E40" s="68"/>
      <c r="F40" s="100" t="s">
        <v>2133</v>
      </c>
      <c r="G40" s="65"/>
      <c r="H40" s="69" t="s">
        <v>349</v>
      </c>
      <c r="I40" s="70"/>
      <c r="J40" s="70"/>
      <c r="K40" s="69" t="s">
        <v>2476</v>
      </c>
      <c r="L40" s="73">
        <v>1</v>
      </c>
      <c r="M40" s="74">
        <v>3779.78857421875</v>
      </c>
      <c r="N40" s="74">
        <v>6053.13134765625</v>
      </c>
      <c r="O40" s="75"/>
      <c r="P40" s="76"/>
      <c r="Q40" s="76"/>
      <c r="R40" s="86"/>
      <c r="S40" s="48">
        <v>1</v>
      </c>
      <c r="T40" s="48">
        <v>0</v>
      </c>
      <c r="U40" s="49">
        <v>0</v>
      </c>
      <c r="V40" s="49">
        <v>0.001808</v>
      </c>
      <c r="W40" s="49">
        <v>0.001629</v>
      </c>
      <c r="X40" s="49">
        <v>0.494377</v>
      </c>
      <c r="Y40" s="49">
        <v>0</v>
      </c>
      <c r="Z40" s="49">
        <v>0</v>
      </c>
      <c r="AA40" s="71">
        <v>40</v>
      </c>
      <c r="AB40" s="71"/>
      <c r="AC40" s="72"/>
      <c r="AD40" s="78" t="s">
        <v>1203</v>
      </c>
      <c r="AE40" s="78">
        <v>4380</v>
      </c>
      <c r="AF40" s="78">
        <v>4511</v>
      </c>
      <c r="AG40" s="78">
        <v>13560</v>
      </c>
      <c r="AH40" s="78">
        <v>9971</v>
      </c>
      <c r="AI40" s="78"/>
      <c r="AJ40" s="78" t="s">
        <v>1413</v>
      </c>
      <c r="AK40" s="78" t="s">
        <v>1606</v>
      </c>
      <c r="AL40" s="82" t="s">
        <v>1739</v>
      </c>
      <c r="AM40" s="78"/>
      <c r="AN40" s="80">
        <v>39981.840150462966</v>
      </c>
      <c r="AO40" s="82" t="s">
        <v>1914</v>
      </c>
      <c r="AP40" s="78" t="b">
        <v>0</v>
      </c>
      <c r="AQ40" s="78" t="b">
        <v>0</v>
      </c>
      <c r="AR40" s="78" t="b">
        <v>1</v>
      </c>
      <c r="AS40" s="78"/>
      <c r="AT40" s="78">
        <v>155</v>
      </c>
      <c r="AU40" s="82" t="s">
        <v>2080</v>
      </c>
      <c r="AV40" s="78" t="b">
        <v>0</v>
      </c>
      <c r="AW40" s="78" t="s">
        <v>2223</v>
      </c>
      <c r="AX40" s="82" t="s">
        <v>2261</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350</v>
      </c>
      <c r="B41" s="65"/>
      <c r="C41" s="65" t="s">
        <v>64</v>
      </c>
      <c r="D41" s="66">
        <v>176.10158381109454</v>
      </c>
      <c r="E41" s="68"/>
      <c r="F41" s="100" t="s">
        <v>2134</v>
      </c>
      <c r="G41" s="65"/>
      <c r="H41" s="69" t="s">
        <v>350</v>
      </c>
      <c r="I41" s="70"/>
      <c r="J41" s="70"/>
      <c r="K41" s="69" t="s">
        <v>2477</v>
      </c>
      <c r="L41" s="73">
        <v>1</v>
      </c>
      <c r="M41" s="74">
        <v>2203.862548828125</v>
      </c>
      <c r="N41" s="74">
        <v>5462.1474609375</v>
      </c>
      <c r="O41" s="75"/>
      <c r="P41" s="76"/>
      <c r="Q41" s="76"/>
      <c r="R41" s="86"/>
      <c r="S41" s="48">
        <v>1</v>
      </c>
      <c r="T41" s="48">
        <v>0</v>
      </c>
      <c r="U41" s="49">
        <v>0</v>
      </c>
      <c r="V41" s="49">
        <v>0.001808</v>
      </c>
      <c r="W41" s="49">
        <v>0.001629</v>
      </c>
      <c r="X41" s="49">
        <v>0.494377</v>
      </c>
      <c r="Y41" s="49">
        <v>0</v>
      </c>
      <c r="Z41" s="49">
        <v>0</v>
      </c>
      <c r="AA41" s="71">
        <v>41</v>
      </c>
      <c r="AB41" s="71"/>
      <c r="AC41" s="72"/>
      <c r="AD41" s="78" t="s">
        <v>1204</v>
      </c>
      <c r="AE41" s="78">
        <v>120</v>
      </c>
      <c r="AF41" s="78">
        <v>12872</v>
      </c>
      <c r="AG41" s="78">
        <v>498</v>
      </c>
      <c r="AH41" s="78">
        <v>108</v>
      </c>
      <c r="AI41" s="78"/>
      <c r="AJ41" s="78" t="s">
        <v>1414</v>
      </c>
      <c r="AK41" s="78"/>
      <c r="AL41" s="82" t="s">
        <v>1740</v>
      </c>
      <c r="AM41" s="78"/>
      <c r="AN41" s="80">
        <v>40702.60326388889</v>
      </c>
      <c r="AO41" s="78"/>
      <c r="AP41" s="78" t="b">
        <v>1</v>
      </c>
      <c r="AQ41" s="78" t="b">
        <v>0</v>
      </c>
      <c r="AR41" s="78" t="b">
        <v>0</v>
      </c>
      <c r="AS41" s="78" t="s">
        <v>1106</v>
      </c>
      <c r="AT41" s="78">
        <v>175</v>
      </c>
      <c r="AU41" s="82" t="s">
        <v>2074</v>
      </c>
      <c r="AV41" s="78" t="b">
        <v>0</v>
      </c>
      <c r="AW41" s="78" t="s">
        <v>2223</v>
      </c>
      <c r="AX41" s="82" t="s">
        <v>2262</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351</v>
      </c>
      <c r="B42" s="65"/>
      <c r="C42" s="65" t="s">
        <v>64</v>
      </c>
      <c r="D42" s="66">
        <v>172.0222597450195</v>
      </c>
      <c r="E42" s="68"/>
      <c r="F42" s="100" t="s">
        <v>2135</v>
      </c>
      <c r="G42" s="65"/>
      <c r="H42" s="69" t="s">
        <v>351</v>
      </c>
      <c r="I42" s="70"/>
      <c r="J42" s="70"/>
      <c r="K42" s="69" t="s">
        <v>2478</v>
      </c>
      <c r="L42" s="73">
        <v>1</v>
      </c>
      <c r="M42" s="74">
        <v>1190.548583984375</v>
      </c>
      <c r="N42" s="74">
        <v>8220.64453125</v>
      </c>
      <c r="O42" s="75"/>
      <c r="P42" s="76"/>
      <c r="Q42" s="76"/>
      <c r="R42" s="86"/>
      <c r="S42" s="48">
        <v>1</v>
      </c>
      <c r="T42" s="48">
        <v>0</v>
      </c>
      <c r="U42" s="49">
        <v>0</v>
      </c>
      <c r="V42" s="49">
        <v>0.001808</v>
      </c>
      <c r="W42" s="49">
        <v>0.001629</v>
      </c>
      <c r="X42" s="49">
        <v>0.494377</v>
      </c>
      <c r="Y42" s="49">
        <v>0</v>
      </c>
      <c r="Z42" s="49">
        <v>0</v>
      </c>
      <c r="AA42" s="71">
        <v>42</v>
      </c>
      <c r="AB42" s="71"/>
      <c r="AC42" s="72"/>
      <c r="AD42" s="78" t="s">
        <v>1205</v>
      </c>
      <c r="AE42" s="78">
        <v>746</v>
      </c>
      <c r="AF42" s="78">
        <v>9153</v>
      </c>
      <c r="AG42" s="78">
        <v>12426</v>
      </c>
      <c r="AH42" s="78">
        <v>5313</v>
      </c>
      <c r="AI42" s="78"/>
      <c r="AJ42" s="78" t="s">
        <v>1415</v>
      </c>
      <c r="AK42" s="78"/>
      <c r="AL42" s="78"/>
      <c r="AM42" s="78"/>
      <c r="AN42" s="80">
        <v>40956.39076388889</v>
      </c>
      <c r="AO42" s="78"/>
      <c r="AP42" s="78" t="b">
        <v>1</v>
      </c>
      <c r="AQ42" s="78" t="b">
        <v>0</v>
      </c>
      <c r="AR42" s="78" t="b">
        <v>1</v>
      </c>
      <c r="AS42" s="78"/>
      <c r="AT42" s="78">
        <v>330</v>
      </c>
      <c r="AU42" s="82" t="s">
        <v>2074</v>
      </c>
      <c r="AV42" s="78" t="b">
        <v>0</v>
      </c>
      <c r="AW42" s="78" t="s">
        <v>2223</v>
      </c>
      <c r="AX42" s="82" t="s">
        <v>2263</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213</v>
      </c>
      <c r="B43" s="65"/>
      <c r="C43" s="65" t="s">
        <v>64</v>
      </c>
      <c r="D43" s="66">
        <v>162.02742218382681</v>
      </c>
      <c r="E43" s="68"/>
      <c r="F43" s="100" t="s">
        <v>677</v>
      </c>
      <c r="G43" s="65"/>
      <c r="H43" s="69" t="s">
        <v>213</v>
      </c>
      <c r="I43" s="70"/>
      <c r="J43" s="70"/>
      <c r="K43" s="69" t="s">
        <v>2479</v>
      </c>
      <c r="L43" s="73">
        <v>1</v>
      </c>
      <c r="M43" s="74">
        <v>7438.2744140625</v>
      </c>
      <c r="N43" s="74">
        <v>3658.457763671875</v>
      </c>
      <c r="O43" s="75"/>
      <c r="P43" s="76"/>
      <c r="Q43" s="76"/>
      <c r="R43" s="86"/>
      <c r="S43" s="48">
        <v>0</v>
      </c>
      <c r="T43" s="48">
        <v>1</v>
      </c>
      <c r="U43" s="49">
        <v>0</v>
      </c>
      <c r="V43" s="49">
        <v>0.142857</v>
      </c>
      <c r="W43" s="49">
        <v>0</v>
      </c>
      <c r="X43" s="49">
        <v>0.595237</v>
      </c>
      <c r="Y43" s="49">
        <v>0</v>
      </c>
      <c r="Z43" s="49">
        <v>0</v>
      </c>
      <c r="AA43" s="71">
        <v>43</v>
      </c>
      <c r="AB43" s="71"/>
      <c r="AC43" s="72"/>
      <c r="AD43" s="78" t="s">
        <v>1206</v>
      </c>
      <c r="AE43" s="78">
        <v>102</v>
      </c>
      <c r="AF43" s="78">
        <v>41</v>
      </c>
      <c r="AG43" s="78">
        <v>1776</v>
      </c>
      <c r="AH43" s="78">
        <v>910</v>
      </c>
      <c r="AI43" s="78"/>
      <c r="AJ43" s="78" t="s">
        <v>1416</v>
      </c>
      <c r="AK43" s="78"/>
      <c r="AL43" s="78"/>
      <c r="AM43" s="78"/>
      <c r="AN43" s="80">
        <v>43554.06606481481</v>
      </c>
      <c r="AO43" s="82" t="s">
        <v>1915</v>
      </c>
      <c r="AP43" s="78" t="b">
        <v>1</v>
      </c>
      <c r="AQ43" s="78" t="b">
        <v>0</v>
      </c>
      <c r="AR43" s="78" t="b">
        <v>0</v>
      </c>
      <c r="AS43" s="78"/>
      <c r="AT43" s="78">
        <v>0</v>
      </c>
      <c r="AU43" s="78"/>
      <c r="AV43" s="78" t="b">
        <v>0</v>
      </c>
      <c r="AW43" s="78" t="s">
        <v>2223</v>
      </c>
      <c r="AX43" s="82" t="s">
        <v>2264</v>
      </c>
      <c r="AY43" s="78" t="s">
        <v>66</v>
      </c>
      <c r="AZ43" s="78" t="str">
        <f>REPLACE(INDEX(GroupVertices[Group],MATCH(Vertices[[#This Row],[Vertex]],GroupVertices[Vertex],0)),1,1,"")</f>
        <v>9</v>
      </c>
      <c r="BA43" s="48" t="s">
        <v>542</v>
      </c>
      <c r="BB43" s="48" t="s">
        <v>542</v>
      </c>
      <c r="BC43" s="48" t="s">
        <v>588</v>
      </c>
      <c r="BD43" s="48" t="s">
        <v>588</v>
      </c>
      <c r="BE43" s="48"/>
      <c r="BF43" s="48"/>
      <c r="BG43" s="116" t="s">
        <v>3116</v>
      </c>
      <c r="BH43" s="116" t="s">
        <v>3116</v>
      </c>
      <c r="BI43" s="116" t="s">
        <v>3204</v>
      </c>
      <c r="BJ43" s="116" t="s">
        <v>3204</v>
      </c>
      <c r="BK43" s="116">
        <v>0</v>
      </c>
      <c r="BL43" s="120">
        <v>0</v>
      </c>
      <c r="BM43" s="116">
        <v>0</v>
      </c>
      <c r="BN43" s="120">
        <v>0</v>
      </c>
      <c r="BO43" s="116">
        <v>0</v>
      </c>
      <c r="BP43" s="120">
        <v>0</v>
      </c>
      <c r="BQ43" s="116">
        <v>13</v>
      </c>
      <c r="BR43" s="120">
        <v>100</v>
      </c>
      <c r="BS43" s="116">
        <v>13</v>
      </c>
      <c r="BT43" s="2"/>
      <c r="BU43" s="3"/>
      <c r="BV43" s="3"/>
      <c r="BW43" s="3"/>
      <c r="BX43" s="3"/>
    </row>
    <row r="44" spans="1:76" ht="15">
      <c r="A44" s="64" t="s">
        <v>229</v>
      </c>
      <c r="B44" s="65"/>
      <c r="C44" s="65" t="s">
        <v>64</v>
      </c>
      <c r="D44" s="66">
        <v>162.41791408152045</v>
      </c>
      <c r="E44" s="68"/>
      <c r="F44" s="100" t="s">
        <v>693</v>
      </c>
      <c r="G44" s="65"/>
      <c r="H44" s="69" t="s">
        <v>229</v>
      </c>
      <c r="I44" s="70"/>
      <c r="J44" s="70"/>
      <c r="K44" s="69" t="s">
        <v>2480</v>
      </c>
      <c r="L44" s="73">
        <v>5.471655216166673</v>
      </c>
      <c r="M44" s="74">
        <v>7435.90380859375</v>
      </c>
      <c r="N44" s="74">
        <v>2817.365234375</v>
      </c>
      <c r="O44" s="75"/>
      <c r="P44" s="76"/>
      <c r="Q44" s="76"/>
      <c r="R44" s="86"/>
      <c r="S44" s="48">
        <v>5</v>
      </c>
      <c r="T44" s="48">
        <v>1</v>
      </c>
      <c r="U44" s="49">
        <v>12</v>
      </c>
      <c r="V44" s="49">
        <v>0.25</v>
      </c>
      <c r="W44" s="49">
        <v>0</v>
      </c>
      <c r="X44" s="49">
        <v>2.619041</v>
      </c>
      <c r="Y44" s="49">
        <v>0</v>
      </c>
      <c r="Z44" s="49">
        <v>0</v>
      </c>
      <c r="AA44" s="71">
        <v>44</v>
      </c>
      <c r="AB44" s="71"/>
      <c r="AC44" s="72"/>
      <c r="AD44" s="78" t="s">
        <v>1207</v>
      </c>
      <c r="AE44" s="78">
        <v>12</v>
      </c>
      <c r="AF44" s="78">
        <v>397</v>
      </c>
      <c r="AG44" s="78">
        <v>340</v>
      </c>
      <c r="AH44" s="78">
        <v>0</v>
      </c>
      <c r="AI44" s="78"/>
      <c r="AJ44" s="78" t="s">
        <v>1417</v>
      </c>
      <c r="AK44" s="78" t="s">
        <v>1607</v>
      </c>
      <c r="AL44" s="82" t="s">
        <v>1741</v>
      </c>
      <c r="AM44" s="78"/>
      <c r="AN44" s="80">
        <v>43690.45454861111</v>
      </c>
      <c r="AO44" s="82" t="s">
        <v>1916</v>
      </c>
      <c r="AP44" s="78" t="b">
        <v>1</v>
      </c>
      <c r="AQ44" s="78" t="b">
        <v>0</v>
      </c>
      <c r="AR44" s="78" t="b">
        <v>0</v>
      </c>
      <c r="AS44" s="78"/>
      <c r="AT44" s="78">
        <v>1</v>
      </c>
      <c r="AU44" s="78"/>
      <c r="AV44" s="78" t="b">
        <v>0</v>
      </c>
      <c r="AW44" s="78" t="s">
        <v>2223</v>
      </c>
      <c r="AX44" s="82" t="s">
        <v>2265</v>
      </c>
      <c r="AY44" s="78" t="s">
        <v>66</v>
      </c>
      <c r="AZ44" s="78" t="str">
        <f>REPLACE(INDEX(GroupVertices[Group],MATCH(Vertices[[#This Row],[Vertex]],GroupVertices[Vertex],0)),1,1,"")</f>
        <v>9</v>
      </c>
      <c r="BA44" s="48" t="s">
        <v>546</v>
      </c>
      <c r="BB44" s="48" t="s">
        <v>546</v>
      </c>
      <c r="BC44" s="48" t="s">
        <v>592</v>
      </c>
      <c r="BD44" s="48" t="s">
        <v>592</v>
      </c>
      <c r="BE44" s="48"/>
      <c r="BF44" s="48"/>
      <c r="BG44" s="116" t="s">
        <v>2900</v>
      </c>
      <c r="BH44" s="116" t="s">
        <v>3185</v>
      </c>
      <c r="BI44" s="116" t="s">
        <v>3205</v>
      </c>
      <c r="BJ44" s="116" t="s">
        <v>3275</v>
      </c>
      <c r="BK44" s="116">
        <v>0</v>
      </c>
      <c r="BL44" s="120">
        <v>0</v>
      </c>
      <c r="BM44" s="116">
        <v>0</v>
      </c>
      <c r="BN44" s="120">
        <v>0</v>
      </c>
      <c r="BO44" s="116">
        <v>0</v>
      </c>
      <c r="BP44" s="120">
        <v>0</v>
      </c>
      <c r="BQ44" s="116">
        <v>23</v>
      </c>
      <c r="BR44" s="120">
        <v>100</v>
      </c>
      <c r="BS44" s="116">
        <v>23</v>
      </c>
      <c r="BT44" s="2"/>
      <c r="BU44" s="3"/>
      <c r="BV44" s="3"/>
      <c r="BW44" s="3"/>
      <c r="BX44" s="3"/>
    </row>
    <row r="45" spans="1:76" ht="15">
      <c r="A45" s="64" t="s">
        <v>214</v>
      </c>
      <c r="B45" s="65"/>
      <c r="C45" s="65" t="s">
        <v>64</v>
      </c>
      <c r="D45" s="66">
        <v>162.1305295950156</v>
      </c>
      <c r="E45" s="68"/>
      <c r="F45" s="100" t="s">
        <v>678</v>
      </c>
      <c r="G45" s="65"/>
      <c r="H45" s="69" t="s">
        <v>214</v>
      </c>
      <c r="I45" s="70"/>
      <c r="J45" s="70"/>
      <c r="K45" s="69" t="s">
        <v>2481</v>
      </c>
      <c r="L45" s="73">
        <v>1</v>
      </c>
      <c r="M45" s="74">
        <v>7433.53271484375</v>
      </c>
      <c r="N45" s="74">
        <v>1976.27294921875</v>
      </c>
      <c r="O45" s="75"/>
      <c r="P45" s="76"/>
      <c r="Q45" s="76"/>
      <c r="R45" s="86"/>
      <c r="S45" s="48">
        <v>0</v>
      </c>
      <c r="T45" s="48">
        <v>1</v>
      </c>
      <c r="U45" s="49">
        <v>0</v>
      </c>
      <c r="V45" s="49">
        <v>0.142857</v>
      </c>
      <c r="W45" s="49">
        <v>0</v>
      </c>
      <c r="X45" s="49">
        <v>0.595237</v>
      </c>
      <c r="Y45" s="49">
        <v>0</v>
      </c>
      <c r="Z45" s="49">
        <v>0</v>
      </c>
      <c r="AA45" s="71">
        <v>45</v>
      </c>
      <c r="AB45" s="71"/>
      <c r="AC45" s="72"/>
      <c r="AD45" s="78" t="s">
        <v>1208</v>
      </c>
      <c r="AE45" s="78">
        <v>311</v>
      </c>
      <c r="AF45" s="78">
        <v>135</v>
      </c>
      <c r="AG45" s="78">
        <v>56825</v>
      </c>
      <c r="AH45" s="78">
        <v>4009</v>
      </c>
      <c r="AI45" s="78"/>
      <c r="AJ45" s="78" t="s">
        <v>1418</v>
      </c>
      <c r="AK45" s="78" t="s">
        <v>1608</v>
      </c>
      <c r="AL45" s="78"/>
      <c r="AM45" s="78"/>
      <c r="AN45" s="80">
        <v>40185.10355324074</v>
      </c>
      <c r="AO45" s="82" t="s">
        <v>1917</v>
      </c>
      <c r="AP45" s="78" t="b">
        <v>0</v>
      </c>
      <c r="AQ45" s="78" t="b">
        <v>0</v>
      </c>
      <c r="AR45" s="78" t="b">
        <v>0</v>
      </c>
      <c r="AS45" s="78"/>
      <c r="AT45" s="78">
        <v>3</v>
      </c>
      <c r="AU45" s="82" t="s">
        <v>2082</v>
      </c>
      <c r="AV45" s="78" t="b">
        <v>0</v>
      </c>
      <c r="AW45" s="78" t="s">
        <v>2223</v>
      </c>
      <c r="AX45" s="82" t="s">
        <v>2266</v>
      </c>
      <c r="AY45" s="78" t="s">
        <v>66</v>
      </c>
      <c r="AZ45" s="78" t="str">
        <f>REPLACE(INDEX(GroupVertices[Group],MATCH(Vertices[[#This Row],[Vertex]],GroupVertices[Vertex],0)),1,1,"")</f>
        <v>9</v>
      </c>
      <c r="BA45" s="48" t="s">
        <v>542</v>
      </c>
      <c r="BB45" s="48" t="s">
        <v>542</v>
      </c>
      <c r="BC45" s="48" t="s">
        <v>588</v>
      </c>
      <c r="BD45" s="48" t="s">
        <v>588</v>
      </c>
      <c r="BE45" s="48"/>
      <c r="BF45" s="48"/>
      <c r="BG45" s="116" t="s">
        <v>3116</v>
      </c>
      <c r="BH45" s="116" t="s">
        <v>3116</v>
      </c>
      <c r="BI45" s="116" t="s">
        <v>3204</v>
      </c>
      <c r="BJ45" s="116" t="s">
        <v>3204</v>
      </c>
      <c r="BK45" s="116">
        <v>0</v>
      </c>
      <c r="BL45" s="120">
        <v>0</v>
      </c>
      <c r="BM45" s="116">
        <v>0</v>
      </c>
      <c r="BN45" s="120">
        <v>0</v>
      </c>
      <c r="BO45" s="116">
        <v>0</v>
      </c>
      <c r="BP45" s="120">
        <v>0</v>
      </c>
      <c r="BQ45" s="116">
        <v>13</v>
      </c>
      <c r="BR45" s="120">
        <v>100</v>
      </c>
      <c r="BS45" s="116">
        <v>13</v>
      </c>
      <c r="BT45" s="2"/>
      <c r="BU45" s="3"/>
      <c r="BV45" s="3"/>
      <c r="BW45" s="3"/>
      <c r="BX45" s="3"/>
    </row>
    <row r="46" spans="1:76" ht="15">
      <c r="A46" s="64" t="s">
        <v>215</v>
      </c>
      <c r="B46" s="65"/>
      <c r="C46" s="65" t="s">
        <v>64</v>
      </c>
      <c r="D46" s="66">
        <v>162.71955810361527</v>
      </c>
      <c r="E46" s="68"/>
      <c r="F46" s="100" t="s">
        <v>679</v>
      </c>
      <c r="G46" s="65"/>
      <c r="H46" s="69" t="s">
        <v>215</v>
      </c>
      <c r="I46" s="70"/>
      <c r="J46" s="70"/>
      <c r="K46" s="69" t="s">
        <v>2482</v>
      </c>
      <c r="L46" s="73">
        <v>1</v>
      </c>
      <c r="M46" s="74">
        <v>1185.6876220703125</v>
      </c>
      <c r="N46" s="74">
        <v>3335.10498046875</v>
      </c>
      <c r="O46" s="75"/>
      <c r="P46" s="76"/>
      <c r="Q46" s="76"/>
      <c r="R46" s="86"/>
      <c r="S46" s="48">
        <v>0</v>
      </c>
      <c r="T46" s="48">
        <v>2</v>
      </c>
      <c r="U46" s="49">
        <v>0</v>
      </c>
      <c r="V46" s="49">
        <v>0.002119</v>
      </c>
      <c r="W46" s="49">
        <v>0.0094</v>
      </c>
      <c r="X46" s="49">
        <v>0.584571</v>
      </c>
      <c r="Y46" s="49">
        <v>1</v>
      </c>
      <c r="Z46" s="49">
        <v>0</v>
      </c>
      <c r="AA46" s="71">
        <v>46</v>
      </c>
      <c r="AB46" s="71"/>
      <c r="AC46" s="72"/>
      <c r="AD46" s="78" t="s">
        <v>1209</v>
      </c>
      <c r="AE46" s="78">
        <v>648</v>
      </c>
      <c r="AF46" s="78">
        <v>672</v>
      </c>
      <c r="AG46" s="78">
        <v>2796</v>
      </c>
      <c r="AH46" s="78">
        <v>282</v>
      </c>
      <c r="AI46" s="78"/>
      <c r="AJ46" s="78" t="s">
        <v>1419</v>
      </c>
      <c r="AK46" s="78" t="s">
        <v>1609</v>
      </c>
      <c r="AL46" s="82" t="s">
        <v>1742</v>
      </c>
      <c r="AM46" s="78"/>
      <c r="AN46" s="80">
        <v>41534.82451388889</v>
      </c>
      <c r="AO46" s="82" t="s">
        <v>1918</v>
      </c>
      <c r="AP46" s="78" t="b">
        <v>0</v>
      </c>
      <c r="AQ46" s="78" t="b">
        <v>0</v>
      </c>
      <c r="AR46" s="78" t="b">
        <v>0</v>
      </c>
      <c r="AS46" s="78"/>
      <c r="AT46" s="78">
        <v>62</v>
      </c>
      <c r="AU46" s="82" t="s">
        <v>2074</v>
      </c>
      <c r="AV46" s="78" t="b">
        <v>0</v>
      </c>
      <c r="AW46" s="78" t="s">
        <v>2223</v>
      </c>
      <c r="AX46" s="82" t="s">
        <v>2267</v>
      </c>
      <c r="AY46" s="78" t="s">
        <v>66</v>
      </c>
      <c r="AZ46" s="78" t="str">
        <f>REPLACE(INDEX(GroupVertices[Group],MATCH(Vertices[[#This Row],[Vertex]],GroupVertices[Vertex],0)),1,1,"")</f>
        <v>2</v>
      </c>
      <c r="BA46" s="48"/>
      <c r="BB46" s="48"/>
      <c r="BC46" s="48"/>
      <c r="BD46" s="48"/>
      <c r="BE46" s="48"/>
      <c r="BF46" s="48"/>
      <c r="BG46" s="116" t="s">
        <v>3117</v>
      </c>
      <c r="BH46" s="116" t="s">
        <v>3117</v>
      </c>
      <c r="BI46" s="116" t="s">
        <v>3206</v>
      </c>
      <c r="BJ46" s="116" t="s">
        <v>3206</v>
      </c>
      <c r="BK46" s="116">
        <v>0</v>
      </c>
      <c r="BL46" s="120">
        <v>0</v>
      </c>
      <c r="BM46" s="116">
        <v>0</v>
      </c>
      <c r="BN46" s="120">
        <v>0</v>
      </c>
      <c r="BO46" s="116">
        <v>0</v>
      </c>
      <c r="BP46" s="120">
        <v>0</v>
      </c>
      <c r="BQ46" s="116">
        <v>19</v>
      </c>
      <c r="BR46" s="120">
        <v>100</v>
      </c>
      <c r="BS46" s="116">
        <v>19</v>
      </c>
      <c r="BT46" s="2"/>
      <c r="BU46" s="3"/>
      <c r="BV46" s="3"/>
      <c r="BW46" s="3"/>
      <c r="BX46" s="3"/>
    </row>
    <row r="47" spans="1:76" ht="15">
      <c r="A47" s="64" t="s">
        <v>301</v>
      </c>
      <c r="B47" s="65"/>
      <c r="C47" s="65" t="s">
        <v>64</v>
      </c>
      <c r="D47" s="66">
        <v>163.2208356239692</v>
      </c>
      <c r="E47" s="68"/>
      <c r="F47" s="100" t="s">
        <v>752</v>
      </c>
      <c r="G47" s="65"/>
      <c r="H47" s="69" t="s">
        <v>301</v>
      </c>
      <c r="I47" s="70"/>
      <c r="J47" s="70"/>
      <c r="K47" s="69" t="s">
        <v>2483</v>
      </c>
      <c r="L47" s="73">
        <v>4.726379346805561</v>
      </c>
      <c r="M47" s="74">
        <v>1385.0330810546875</v>
      </c>
      <c r="N47" s="74">
        <v>2968.51611328125</v>
      </c>
      <c r="O47" s="75"/>
      <c r="P47" s="76"/>
      <c r="Q47" s="76"/>
      <c r="R47" s="86"/>
      <c r="S47" s="48">
        <v>6</v>
      </c>
      <c r="T47" s="48">
        <v>1</v>
      </c>
      <c r="U47" s="49">
        <v>10</v>
      </c>
      <c r="V47" s="49">
        <v>0.002137</v>
      </c>
      <c r="W47" s="49">
        <v>0.01284</v>
      </c>
      <c r="X47" s="49">
        <v>1.600103</v>
      </c>
      <c r="Y47" s="49">
        <v>0.16666666666666666</v>
      </c>
      <c r="Z47" s="49">
        <v>0.16666666666666666</v>
      </c>
      <c r="AA47" s="71">
        <v>47</v>
      </c>
      <c r="AB47" s="71"/>
      <c r="AC47" s="72"/>
      <c r="AD47" s="78" t="s">
        <v>1210</v>
      </c>
      <c r="AE47" s="78">
        <v>516</v>
      </c>
      <c r="AF47" s="78">
        <v>1129</v>
      </c>
      <c r="AG47" s="78">
        <v>348</v>
      </c>
      <c r="AH47" s="78">
        <v>770</v>
      </c>
      <c r="AI47" s="78"/>
      <c r="AJ47" s="78" t="s">
        <v>1420</v>
      </c>
      <c r="AK47" s="78"/>
      <c r="AL47" s="82" t="s">
        <v>1743</v>
      </c>
      <c r="AM47" s="78"/>
      <c r="AN47" s="80">
        <v>43708.04866898148</v>
      </c>
      <c r="AO47" s="82" t="s">
        <v>1919</v>
      </c>
      <c r="AP47" s="78" t="b">
        <v>1</v>
      </c>
      <c r="AQ47" s="78" t="b">
        <v>0</v>
      </c>
      <c r="AR47" s="78" t="b">
        <v>0</v>
      </c>
      <c r="AS47" s="78"/>
      <c r="AT47" s="78">
        <v>4</v>
      </c>
      <c r="AU47" s="78"/>
      <c r="AV47" s="78" t="b">
        <v>0</v>
      </c>
      <c r="AW47" s="78" t="s">
        <v>2223</v>
      </c>
      <c r="AX47" s="82" t="s">
        <v>2268</v>
      </c>
      <c r="AY47" s="78" t="s">
        <v>66</v>
      </c>
      <c r="AZ47" s="78" t="str">
        <f>REPLACE(INDEX(GroupVertices[Group],MATCH(Vertices[[#This Row],[Vertex]],GroupVertices[Vertex],0)),1,1,"")</f>
        <v>2</v>
      </c>
      <c r="BA47" s="48"/>
      <c r="BB47" s="48"/>
      <c r="BC47" s="48"/>
      <c r="BD47" s="48"/>
      <c r="BE47" s="48"/>
      <c r="BF47" s="48"/>
      <c r="BG47" s="116" t="s">
        <v>3117</v>
      </c>
      <c r="BH47" s="116" t="s">
        <v>3117</v>
      </c>
      <c r="BI47" s="116" t="s">
        <v>3206</v>
      </c>
      <c r="BJ47" s="116" t="s">
        <v>3206</v>
      </c>
      <c r="BK47" s="116">
        <v>0</v>
      </c>
      <c r="BL47" s="120">
        <v>0</v>
      </c>
      <c r="BM47" s="116">
        <v>0</v>
      </c>
      <c r="BN47" s="120">
        <v>0</v>
      </c>
      <c r="BO47" s="116">
        <v>0</v>
      </c>
      <c r="BP47" s="120">
        <v>0</v>
      </c>
      <c r="BQ47" s="116">
        <v>19</v>
      </c>
      <c r="BR47" s="120">
        <v>100</v>
      </c>
      <c r="BS47" s="116">
        <v>19</v>
      </c>
      <c r="BT47" s="2"/>
      <c r="BU47" s="3"/>
      <c r="BV47" s="3"/>
      <c r="BW47" s="3"/>
      <c r="BX47" s="3"/>
    </row>
    <row r="48" spans="1:76" ht="15">
      <c r="A48" s="64" t="s">
        <v>300</v>
      </c>
      <c r="B48" s="65"/>
      <c r="C48" s="65" t="s">
        <v>64</v>
      </c>
      <c r="D48" s="66">
        <v>174.30268855205634</v>
      </c>
      <c r="E48" s="68"/>
      <c r="F48" s="100" t="s">
        <v>754</v>
      </c>
      <c r="G48" s="65"/>
      <c r="H48" s="69" t="s">
        <v>300</v>
      </c>
      <c r="I48" s="70"/>
      <c r="J48" s="70"/>
      <c r="K48" s="69" t="s">
        <v>2484</v>
      </c>
      <c r="L48" s="73">
        <v>9999</v>
      </c>
      <c r="M48" s="74">
        <v>2171.8330078125</v>
      </c>
      <c r="N48" s="74">
        <v>2882.815673828125</v>
      </c>
      <c r="O48" s="75"/>
      <c r="P48" s="76"/>
      <c r="Q48" s="76"/>
      <c r="R48" s="86"/>
      <c r="S48" s="48">
        <v>55</v>
      </c>
      <c r="T48" s="48">
        <v>23</v>
      </c>
      <c r="U48" s="49">
        <v>26830.333333</v>
      </c>
      <c r="V48" s="49">
        <v>0.003367</v>
      </c>
      <c r="W48" s="49">
        <v>0.080489</v>
      </c>
      <c r="X48" s="49">
        <v>16.142055</v>
      </c>
      <c r="Y48" s="49">
        <v>0.015384615384615385</v>
      </c>
      <c r="Z48" s="49">
        <v>0.16923076923076924</v>
      </c>
      <c r="AA48" s="71">
        <v>48</v>
      </c>
      <c r="AB48" s="71"/>
      <c r="AC48" s="72"/>
      <c r="AD48" s="78" t="s">
        <v>1211</v>
      </c>
      <c r="AE48" s="78">
        <v>1589</v>
      </c>
      <c r="AF48" s="78">
        <v>11232</v>
      </c>
      <c r="AG48" s="78">
        <v>9917</v>
      </c>
      <c r="AH48" s="78">
        <v>4504</v>
      </c>
      <c r="AI48" s="78"/>
      <c r="AJ48" s="78" t="s">
        <v>1421</v>
      </c>
      <c r="AK48" s="78" t="s">
        <v>1610</v>
      </c>
      <c r="AL48" s="82" t="s">
        <v>1744</v>
      </c>
      <c r="AM48" s="78"/>
      <c r="AN48" s="80">
        <v>41906.7653125</v>
      </c>
      <c r="AO48" s="82" t="s">
        <v>1920</v>
      </c>
      <c r="AP48" s="78" t="b">
        <v>0</v>
      </c>
      <c r="AQ48" s="78" t="b">
        <v>0</v>
      </c>
      <c r="AR48" s="78" t="b">
        <v>1</v>
      </c>
      <c r="AS48" s="78"/>
      <c r="AT48" s="78">
        <v>518</v>
      </c>
      <c r="AU48" s="82" t="s">
        <v>2074</v>
      </c>
      <c r="AV48" s="78" t="b">
        <v>1</v>
      </c>
      <c r="AW48" s="78" t="s">
        <v>2223</v>
      </c>
      <c r="AX48" s="82" t="s">
        <v>2269</v>
      </c>
      <c r="AY48" s="78" t="s">
        <v>66</v>
      </c>
      <c r="AZ48" s="78" t="str">
        <f>REPLACE(INDEX(GroupVertices[Group],MATCH(Vertices[[#This Row],[Vertex]],GroupVertices[Vertex],0)),1,1,"")</f>
        <v>2</v>
      </c>
      <c r="BA48" s="48" t="s">
        <v>3090</v>
      </c>
      <c r="BB48" s="48" t="s">
        <v>3090</v>
      </c>
      <c r="BC48" s="48" t="s">
        <v>3097</v>
      </c>
      <c r="BD48" s="48" t="s">
        <v>3097</v>
      </c>
      <c r="BE48" s="48" t="s">
        <v>3104</v>
      </c>
      <c r="BF48" s="48" t="s">
        <v>3104</v>
      </c>
      <c r="BG48" s="116" t="s">
        <v>3118</v>
      </c>
      <c r="BH48" s="116" t="s">
        <v>3186</v>
      </c>
      <c r="BI48" s="116" t="s">
        <v>3207</v>
      </c>
      <c r="BJ48" s="116" t="s">
        <v>3276</v>
      </c>
      <c r="BK48" s="116">
        <v>23</v>
      </c>
      <c r="BL48" s="120">
        <v>3.108108108108108</v>
      </c>
      <c r="BM48" s="116">
        <v>4</v>
      </c>
      <c r="BN48" s="120">
        <v>0.5405405405405406</v>
      </c>
      <c r="BO48" s="116">
        <v>0</v>
      </c>
      <c r="BP48" s="120">
        <v>0</v>
      </c>
      <c r="BQ48" s="116">
        <v>713</v>
      </c>
      <c r="BR48" s="120">
        <v>96.35135135135135</v>
      </c>
      <c r="BS48" s="116">
        <v>740</v>
      </c>
      <c r="BT48" s="2"/>
      <c r="BU48" s="3"/>
      <c r="BV48" s="3"/>
      <c r="BW48" s="3"/>
      <c r="BX48" s="3"/>
    </row>
    <row r="49" spans="1:76" ht="15">
      <c r="A49" s="64" t="s">
        <v>216</v>
      </c>
      <c r="B49" s="65"/>
      <c r="C49" s="65" t="s">
        <v>64</v>
      </c>
      <c r="D49" s="66">
        <v>162.31919421974396</v>
      </c>
      <c r="E49" s="68"/>
      <c r="F49" s="100" t="s">
        <v>680</v>
      </c>
      <c r="G49" s="65"/>
      <c r="H49" s="69" t="s">
        <v>216</v>
      </c>
      <c r="I49" s="70"/>
      <c r="J49" s="70"/>
      <c r="K49" s="69" t="s">
        <v>2485</v>
      </c>
      <c r="L49" s="73">
        <v>1</v>
      </c>
      <c r="M49" s="74">
        <v>1740.6568603515625</v>
      </c>
      <c r="N49" s="74">
        <v>2767.97412109375</v>
      </c>
      <c r="O49" s="75"/>
      <c r="P49" s="76"/>
      <c r="Q49" s="76"/>
      <c r="R49" s="86"/>
      <c r="S49" s="48">
        <v>0</v>
      </c>
      <c r="T49" s="48">
        <v>2</v>
      </c>
      <c r="U49" s="49">
        <v>0</v>
      </c>
      <c r="V49" s="49">
        <v>0.002119</v>
      </c>
      <c r="W49" s="49">
        <v>0.0094</v>
      </c>
      <c r="X49" s="49">
        <v>0.584571</v>
      </c>
      <c r="Y49" s="49">
        <v>1</v>
      </c>
      <c r="Z49" s="49">
        <v>0</v>
      </c>
      <c r="AA49" s="71">
        <v>49</v>
      </c>
      <c r="AB49" s="71"/>
      <c r="AC49" s="72"/>
      <c r="AD49" s="78" t="s">
        <v>1212</v>
      </c>
      <c r="AE49" s="78">
        <v>282</v>
      </c>
      <c r="AF49" s="78">
        <v>307</v>
      </c>
      <c r="AG49" s="78">
        <v>725</v>
      </c>
      <c r="AH49" s="78">
        <v>135</v>
      </c>
      <c r="AI49" s="78"/>
      <c r="AJ49" s="78" t="s">
        <v>1422</v>
      </c>
      <c r="AK49" s="78" t="s">
        <v>1609</v>
      </c>
      <c r="AL49" s="82" t="s">
        <v>1745</v>
      </c>
      <c r="AM49" s="78"/>
      <c r="AN49" s="80">
        <v>42178.87127314815</v>
      </c>
      <c r="AO49" s="82" t="s">
        <v>1921</v>
      </c>
      <c r="AP49" s="78" t="b">
        <v>1</v>
      </c>
      <c r="AQ49" s="78" t="b">
        <v>0</v>
      </c>
      <c r="AR49" s="78" t="b">
        <v>0</v>
      </c>
      <c r="AS49" s="78"/>
      <c r="AT49" s="78">
        <v>7</v>
      </c>
      <c r="AU49" s="82" t="s">
        <v>2074</v>
      </c>
      <c r="AV49" s="78" t="b">
        <v>0</v>
      </c>
      <c r="AW49" s="78" t="s">
        <v>2223</v>
      </c>
      <c r="AX49" s="82" t="s">
        <v>2270</v>
      </c>
      <c r="AY49" s="78" t="s">
        <v>66</v>
      </c>
      <c r="AZ49" s="78" t="str">
        <f>REPLACE(INDEX(GroupVertices[Group],MATCH(Vertices[[#This Row],[Vertex]],GroupVertices[Vertex],0)),1,1,"")</f>
        <v>2</v>
      </c>
      <c r="BA49" s="48"/>
      <c r="BB49" s="48"/>
      <c r="BC49" s="48"/>
      <c r="BD49" s="48"/>
      <c r="BE49" s="48"/>
      <c r="BF49" s="48"/>
      <c r="BG49" s="116" t="s">
        <v>3117</v>
      </c>
      <c r="BH49" s="116" t="s">
        <v>3117</v>
      </c>
      <c r="BI49" s="116" t="s">
        <v>3206</v>
      </c>
      <c r="BJ49" s="116" t="s">
        <v>3206</v>
      </c>
      <c r="BK49" s="116">
        <v>0</v>
      </c>
      <c r="BL49" s="120">
        <v>0</v>
      </c>
      <c r="BM49" s="116">
        <v>0</v>
      </c>
      <c r="BN49" s="120">
        <v>0</v>
      </c>
      <c r="BO49" s="116">
        <v>0</v>
      </c>
      <c r="BP49" s="120">
        <v>0</v>
      </c>
      <c r="BQ49" s="116">
        <v>19</v>
      </c>
      <c r="BR49" s="120">
        <v>100</v>
      </c>
      <c r="BS49" s="116">
        <v>19</v>
      </c>
      <c r="BT49" s="2"/>
      <c r="BU49" s="3"/>
      <c r="BV49" s="3"/>
      <c r="BW49" s="3"/>
      <c r="BX49" s="3"/>
    </row>
    <row r="50" spans="1:76" ht="15">
      <c r="A50" s="64" t="s">
        <v>217</v>
      </c>
      <c r="B50" s="65"/>
      <c r="C50" s="65" t="s">
        <v>64</v>
      </c>
      <c r="D50" s="66">
        <v>162.51663394329694</v>
      </c>
      <c r="E50" s="68"/>
      <c r="F50" s="100" t="s">
        <v>681</v>
      </c>
      <c r="G50" s="65"/>
      <c r="H50" s="69" t="s">
        <v>217</v>
      </c>
      <c r="I50" s="70"/>
      <c r="J50" s="70"/>
      <c r="K50" s="69" t="s">
        <v>2486</v>
      </c>
      <c r="L50" s="73">
        <v>1</v>
      </c>
      <c r="M50" s="74">
        <v>1645.4666748046875</v>
      </c>
      <c r="N50" s="74">
        <v>3302.37109375</v>
      </c>
      <c r="O50" s="75"/>
      <c r="P50" s="76"/>
      <c r="Q50" s="76"/>
      <c r="R50" s="86"/>
      <c r="S50" s="48">
        <v>0</v>
      </c>
      <c r="T50" s="48">
        <v>2</v>
      </c>
      <c r="U50" s="49">
        <v>0</v>
      </c>
      <c r="V50" s="49">
        <v>0.002119</v>
      </c>
      <c r="W50" s="49">
        <v>0.0094</v>
      </c>
      <c r="X50" s="49">
        <v>0.584571</v>
      </c>
      <c r="Y50" s="49">
        <v>1</v>
      </c>
      <c r="Z50" s="49">
        <v>0</v>
      </c>
      <c r="AA50" s="71">
        <v>50</v>
      </c>
      <c r="AB50" s="71"/>
      <c r="AC50" s="72"/>
      <c r="AD50" s="78" t="s">
        <v>1213</v>
      </c>
      <c r="AE50" s="78">
        <v>1045</v>
      </c>
      <c r="AF50" s="78">
        <v>487</v>
      </c>
      <c r="AG50" s="78">
        <v>12424</v>
      </c>
      <c r="AH50" s="78">
        <v>38906</v>
      </c>
      <c r="AI50" s="78"/>
      <c r="AJ50" s="78" t="s">
        <v>1423</v>
      </c>
      <c r="AK50" s="78"/>
      <c r="AL50" s="78"/>
      <c r="AM50" s="78"/>
      <c r="AN50" s="80">
        <v>40046.52880787037</v>
      </c>
      <c r="AO50" s="82" t="s">
        <v>1922</v>
      </c>
      <c r="AP50" s="78" t="b">
        <v>1</v>
      </c>
      <c r="AQ50" s="78" t="b">
        <v>0</v>
      </c>
      <c r="AR50" s="78" t="b">
        <v>0</v>
      </c>
      <c r="AS50" s="78"/>
      <c r="AT50" s="78">
        <v>84</v>
      </c>
      <c r="AU50" s="82" t="s">
        <v>2074</v>
      </c>
      <c r="AV50" s="78" t="b">
        <v>0</v>
      </c>
      <c r="AW50" s="78" t="s">
        <v>2223</v>
      </c>
      <c r="AX50" s="82" t="s">
        <v>2271</v>
      </c>
      <c r="AY50" s="78" t="s">
        <v>66</v>
      </c>
      <c r="AZ50" s="78" t="str">
        <f>REPLACE(INDEX(GroupVertices[Group],MATCH(Vertices[[#This Row],[Vertex]],GroupVertices[Vertex],0)),1,1,"")</f>
        <v>2</v>
      </c>
      <c r="BA50" s="48"/>
      <c r="BB50" s="48"/>
      <c r="BC50" s="48"/>
      <c r="BD50" s="48"/>
      <c r="BE50" s="48"/>
      <c r="BF50" s="48"/>
      <c r="BG50" s="116" t="s">
        <v>3117</v>
      </c>
      <c r="BH50" s="116" t="s">
        <v>3117</v>
      </c>
      <c r="BI50" s="116" t="s">
        <v>3206</v>
      </c>
      <c r="BJ50" s="116" t="s">
        <v>3206</v>
      </c>
      <c r="BK50" s="116">
        <v>0</v>
      </c>
      <c r="BL50" s="120">
        <v>0</v>
      </c>
      <c r="BM50" s="116">
        <v>0</v>
      </c>
      <c r="BN50" s="120">
        <v>0</v>
      </c>
      <c r="BO50" s="116">
        <v>0</v>
      </c>
      <c r="BP50" s="120">
        <v>0</v>
      </c>
      <c r="BQ50" s="116">
        <v>19</v>
      </c>
      <c r="BR50" s="120">
        <v>100</v>
      </c>
      <c r="BS50" s="116">
        <v>19</v>
      </c>
      <c r="BT50" s="2"/>
      <c r="BU50" s="3"/>
      <c r="BV50" s="3"/>
      <c r="BW50" s="3"/>
      <c r="BX50" s="3"/>
    </row>
    <row r="51" spans="1:76" ht="15">
      <c r="A51" s="64" t="s">
        <v>218</v>
      </c>
      <c r="B51" s="65"/>
      <c r="C51" s="65" t="s">
        <v>64</v>
      </c>
      <c r="D51" s="66">
        <v>162.64935731301867</v>
      </c>
      <c r="E51" s="68"/>
      <c r="F51" s="100" t="s">
        <v>682</v>
      </c>
      <c r="G51" s="65"/>
      <c r="H51" s="69" t="s">
        <v>218</v>
      </c>
      <c r="I51" s="70"/>
      <c r="J51" s="70"/>
      <c r="K51" s="69" t="s">
        <v>2487</v>
      </c>
      <c r="L51" s="73">
        <v>1</v>
      </c>
      <c r="M51" s="74">
        <v>3149.11181640625</v>
      </c>
      <c r="N51" s="74">
        <v>3058.23974609375</v>
      </c>
      <c r="O51" s="75"/>
      <c r="P51" s="76"/>
      <c r="Q51" s="76"/>
      <c r="R51" s="86"/>
      <c r="S51" s="48">
        <v>0</v>
      </c>
      <c r="T51" s="48">
        <v>1</v>
      </c>
      <c r="U51" s="49">
        <v>0</v>
      </c>
      <c r="V51" s="49">
        <v>0.002114</v>
      </c>
      <c r="W51" s="49">
        <v>0.008106</v>
      </c>
      <c r="X51" s="49">
        <v>0.35789</v>
      </c>
      <c r="Y51" s="49">
        <v>0</v>
      </c>
      <c r="Z51" s="49">
        <v>0</v>
      </c>
      <c r="AA51" s="71">
        <v>51</v>
      </c>
      <c r="AB51" s="71"/>
      <c r="AC51" s="72"/>
      <c r="AD51" s="78" t="s">
        <v>1214</v>
      </c>
      <c r="AE51" s="78">
        <v>685</v>
      </c>
      <c r="AF51" s="78">
        <v>608</v>
      </c>
      <c r="AG51" s="78">
        <v>2090</v>
      </c>
      <c r="AH51" s="78">
        <v>305</v>
      </c>
      <c r="AI51" s="78"/>
      <c r="AJ51" s="78" t="s">
        <v>1424</v>
      </c>
      <c r="AK51" s="78" t="s">
        <v>1611</v>
      </c>
      <c r="AL51" s="82" t="s">
        <v>1746</v>
      </c>
      <c r="AM51" s="78"/>
      <c r="AN51" s="80">
        <v>40085.742893518516</v>
      </c>
      <c r="AO51" s="82" t="s">
        <v>1923</v>
      </c>
      <c r="AP51" s="78" t="b">
        <v>0</v>
      </c>
      <c r="AQ51" s="78" t="b">
        <v>0</v>
      </c>
      <c r="AR51" s="78" t="b">
        <v>1</v>
      </c>
      <c r="AS51" s="78"/>
      <c r="AT51" s="78">
        <v>68</v>
      </c>
      <c r="AU51" s="82" t="s">
        <v>2083</v>
      </c>
      <c r="AV51" s="78" t="b">
        <v>0</v>
      </c>
      <c r="AW51" s="78" t="s">
        <v>2223</v>
      </c>
      <c r="AX51" s="82" t="s">
        <v>2272</v>
      </c>
      <c r="AY51" s="78" t="s">
        <v>66</v>
      </c>
      <c r="AZ51" s="78" t="str">
        <f>REPLACE(INDEX(GroupVertices[Group],MATCH(Vertices[[#This Row],[Vertex]],GroupVertices[Vertex],0)),1,1,"")</f>
        <v>2</v>
      </c>
      <c r="BA51" s="48" t="s">
        <v>543</v>
      </c>
      <c r="BB51" s="48" t="s">
        <v>543</v>
      </c>
      <c r="BC51" s="48" t="s">
        <v>589</v>
      </c>
      <c r="BD51" s="48" t="s">
        <v>589</v>
      </c>
      <c r="BE51" s="48" t="s">
        <v>615</v>
      </c>
      <c r="BF51" s="48" t="s">
        <v>615</v>
      </c>
      <c r="BG51" s="116" t="s">
        <v>3119</v>
      </c>
      <c r="BH51" s="116" t="s">
        <v>3119</v>
      </c>
      <c r="BI51" s="116" t="s">
        <v>3208</v>
      </c>
      <c r="BJ51" s="116" t="s">
        <v>3208</v>
      </c>
      <c r="BK51" s="116">
        <v>1</v>
      </c>
      <c r="BL51" s="120">
        <v>4.761904761904762</v>
      </c>
      <c r="BM51" s="116">
        <v>0</v>
      </c>
      <c r="BN51" s="120">
        <v>0</v>
      </c>
      <c r="BO51" s="116">
        <v>0</v>
      </c>
      <c r="BP51" s="120">
        <v>0</v>
      </c>
      <c r="BQ51" s="116">
        <v>20</v>
      </c>
      <c r="BR51" s="120">
        <v>95.23809523809524</v>
      </c>
      <c r="BS51" s="116">
        <v>21</v>
      </c>
      <c r="BT51" s="2"/>
      <c r="BU51" s="3"/>
      <c r="BV51" s="3"/>
      <c r="BW51" s="3"/>
      <c r="BX51" s="3"/>
    </row>
    <row r="52" spans="1:76" ht="15">
      <c r="A52" s="64" t="s">
        <v>219</v>
      </c>
      <c r="B52" s="65"/>
      <c r="C52" s="65" t="s">
        <v>64</v>
      </c>
      <c r="D52" s="66">
        <v>162.17111442707923</v>
      </c>
      <c r="E52" s="68"/>
      <c r="F52" s="100" t="s">
        <v>683</v>
      </c>
      <c r="G52" s="65"/>
      <c r="H52" s="69" t="s">
        <v>219</v>
      </c>
      <c r="I52" s="70"/>
      <c r="J52" s="70"/>
      <c r="K52" s="69" t="s">
        <v>2488</v>
      </c>
      <c r="L52" s="73">
        <v>1</v>
      </c>
      <c r="M52" s="74">
        <v>1200.2294921875</v>
      </c>
      <c r="N52" s="74">
        <v>2584.625</v>
      </c>
      <c r="O52" s="75"/>
      <c r="P52" s="76"/>
      <c r="Q52" s="76"/>
      <c r="R52" s="86"/>
      <c r="S52" s="48">
        <v>0</v>
      </c>
      <c r="T52" s="48">
        <v>2</v>
      </c>
      <c r="U52" s="49">
        <v>0</v>
      </c>
      <c r="V52" s="49">
        <v>0.002119</v>
      </c>
      <c r="W52" s="49">
        <v>0.0094</v>
      </c>
      <c r="X52" s="49">
        <v>0.584571</v>
      </c>
      <c r="Y52" s="49">
        <v>1</v>
      </c>
      <c r="Z52" s="49">
        <v>0</v>
      </c>
      <c r="AA52" s="71">
        <v>52</v>
      </c>
      <c r="AB52" s="71"/>
      <c r="AC52" s="72"/>
      <c r="AD52" s="78" t="s">
        <v>1215</v>
      </c>
      <c r="AE52" s="78">
        <v>204</v>
      </c>
      <c r="AF52" s="78">
        <v>172</v>
      </c>
      <c r="AG52" s="78">
        <v>53</v>
      </c>
      <c r="AH52" s="78">
        <v>2093</v>
      </c>
      <c r="AI52" s="78"/>
      <c r="AJ52" s="78" t="s">
        <v>1425</v>
      </c>
      <c r="AK52" s="78" t="s">
        <v>1612</v>
      </c>
      <c r="AL52" s="78"/>
      <c r="AM52" s="78"/>
      <c r="AN52" s="80">
        <v>41041.241319444445</v>
      </c>
      <c r="AO52" s="82" t="s">
        <v>1924</v>
      </c>
      <c r="AP52" s="78" t="b">
        <v>1</v>
      </c>
      <c r="AQ52" s="78" t="b">
        <v>0</v>
      </c>
      <c r="AR52" s="78" t="b">
        <v>1</v>
      </c>
      <c r="AS52" s="78"/>
      <c r="AT52" s="78">
        <v>0</v>
      </c>
      <c r="AU52" s="82" t="s">
        <v>2074</v>
      </c>
      <c r="AV52" s="78" t="b">
        <v>0</v>
      </c>
      <c r="AW52" s="78" t="s">
        <v>2223</v>
      </c>
      <c r="AX52" s="82" t="s">
        <v>2273</v>
      </c>
      <c r="AY52" s="78" t="s">
        <v>66</v>
      </c>
      <c r="AZ52" s="78" t="str">
        <f>REPLACE(INDEX(GroupVertices[Group],MATCH(Vertices[[#This Row],[Vertex]],GroupVertices[Vertex],0)),1,1,"")</f>
        <v>2</v>
      </c>
      <c r="BA52" s="48"/>
      <c r="BB52" s="48"/>
      <c r="BC52" s="48"/>
      <c r="BD52" s="48"/>
      <c r="BE52" s="48"/>
      <c r="BF52" s="48"/>
      <c r="BG52" s="116" t="s">
        <v>3117</v>
      </c>
      <c r="BH52" s="116" t="s">
        <v>3117</v>
      </c>
      <c r="BI52" s="116" t="s">
        <v>3206</v>
      </c>
      <c r="BJ52" s="116" t="s">
        <v>3206</v>
      </c>
      <c r="BK52" s="116">
        <v>0</v>
      </c>
      <c r="BL52" s="120">
        <v>0</v>
      </c>
      <c r="BM52" s="116">
        <v>0</v>
      </c>
      <c r="BN52" s="120">
        <v>0</v>
      </c>
      <c r="BO52" s="116">
        <v>0</v>
      </c>
      <c r="BP52" s="120">
        <v>0</v>
      </c>
      <c r="BQ52" s="116">
        <v>19</v>
      </c>
      <c r="BR52" s="120">
        <v>100</v>
      </c>
      <c r="BS52" s="116">
        <v>19</v>
      </c>
      <c r="BT52" s="2"/>
      <c r="BU52" s="3"/>
      <c r="BV52" s="3"/>
      <c r="BW52" s="3"/>
      <c r="BX52" s="3"/>
    </row>
    <row r="53" spans="1:76" ht="15">
      <c r="A53" s="64" t="s">
        <v>220</v>
      </c>
      <c r="B53" s="65"/>
      <c r="C53" s="65" t="s">
        <v>64</v>
      </c>
      <c r="D53" s="66">
        <v>163.00474881541402</v>
      </c>
      <c r="E53" s="68"/>
      <c r="F53" s="100" t="s">
        <v>684</v>
      </c>
      <c r="G53" s="65"/>
      <c r="H53" s="69" t="s">
        <v>220</v>
      </c>
      <c r="I53" s="70"/>
      <c r="J53" s="70"/>
      <c r="K53" s="69" t="s">
        <v>2489</v>
      </c>
      <c r="L53" s="73">
        <v>1</v>
      </c>
      <c r="M53" s="74">
        <v>1695.2347412109375</v>
      </c>
      <c r="N53" s="74">
        <v>4138.32421875</v>
      </c>
      <c r="O53" s="75"/>
      <c r="P53" s="76"/>
      <c r="Q53" s="76"/>
      <c r="R53" s="86"/>
      <c r="S53" s="48">
        <v>0</v>
      </c>
      <c r="T53" s="48">
        <v>2</v>
      </c>
      <c r="U53" s="49">
        <v>0</v>
      </c>
      <c r="V53" s="49">
        <v>0.002119</v>
      </c>
      <c r="W53" s="49">
        <v>0.009203</v>
      </c>
      <c r="X53" s="49">
        <v>0.595205</v>
      </c>
      <c r="Y53" s="49">
        <v>0.5</v>
      </c>
      <c r="Z53" s="49">
        <v>0</v>
      </c>
      <c r="AA53" s="71">
        <v>53</v>
      </c>
      <c r="AB53" s="71"/>
      <c r="AC53" s="72"/>
      <c r="AD53" s="78" t="s">
        <v>1216</v>
      </c>
      <c r="AE53" s="78">
        <v>3331</v>
      </c>
      <c r="AF53" s="78">
        <v>932</v>
      </c>
      <c r="AG53" s="78">
        <v>48289</v>
      </c>
      <c r="AH53" s="78">
        <v>33989</v>
      </c>
      <c r="AI53" s="78"/>
      <c r="AJ53" s="78" t="s">
        <v>1426</v>
      </c>
      <c r="AK53" s="78" t="s">
        <v>1613</v>
      </c>
      <c r="AL53" s="78"/>
      <c r="AM53" s="78"/>
      <c r="AN53" s="80">
        <v>39847.848807870374</v>
      </c>
      <c r="AO53" s="78"/>
      <c r="AP53" s="78" t="b">
        <v>1</v>
      </c>
      <c r="AQ53" s="78" t="b">
        <v>0</v>
      </c>
      <c r="AR53" s="78" t="b">
        <v>0</v>
      </c>
      <c r="AS53" s="78"/>
      <c r="AT53" s="78">
        <v>60</v>
      </c>
      <c r="AU53" s="82" t="s">
        <v>2074</v>
      </c>
      <c r="AV53" s="78" t="b">
        <v>0</v>
      </c>
      <c r="AW53" s="78" t="s">
        <v>2223</v>
      </c>
      <c r="AX53" s="82" t="s">
        <v>2274</v>
      </c>
      <c r="AY53" s="78" t="s">
        <v>66</v>
      </c>
      <c r="AZ53" s="78" t="str">
        <f>REPLACE(INDEX(GroupVertices[Group],MATCH(Vertices[[#This Row],[Vertex]],GroupVertices[Vertex],0)),1,1,"")</f>
        <v>2</v>
      </c>
      <c r="BA53" s="48" t="s">
        <v>543</v>
      </c>
      <c r="BB53" s="48" t="s">
        <v>543</v>
      </c>
      <c r="BC53" s="48" t="s">
        <v>589</v>
      </c>
      <c r="BD53" s="48" t="s">
        <v>589</v>
      </c>
      <c r="BE53" s="48"/>
      <c r="BF53" s="48"/>
      <c r="BG53" s="116" t="s">
        <v>3120</v>
      </c>
      <c r="BH53" s="116" t="s">
        <v>3120</v>
      </c>
      <c r="BI53" s="116" t="s">
        <v>3209</v>
      </c>
      <c r="BJ53" s="116" t="s">
        <v>3209</v>
      </c>
      <c r="BK53" s="116">
        <v>1</v>
      </c>
      <c r="BL53" s="120">
        <v>5.555555555555555</v>
      </c>
      <c r="BM53" s="116">
        <v>0</v>
      </c>
      <c r="BN53" s="120">
        <v>0</v>
      </c>
      <c r="BO53" s="116">
        <v>0</v>
      </c>
      <c r="BP53" s="120">
        <v>0</v>
      </c>
      <c r="BQ53" s="116">
        <v>17</v>
      </c>
      <c r="BR53" s="120">
        <v>94.44444444444444</v>
      </c>
      <c r="BS53" s="116">
        <v>18</v>
      </c>
      <c r="BT53" s="2"/>
      <c r="BU53" s="3"/>
      <c r="BV53" s="3"/>
      <c r="BW53" s="3"/>
      <c r="BX53" s="3"/>
    </row>
    <row r="54" spans="1:76" ht="15">
      <c r="A54" s="64" t="s">
        <v>222</v>
      </c>
      <c r="B54" s="65"/>
      <c r="C54" s="65" t="s">
        <v>64</v>
      </c>
      <c r="D54" s="66">
        <v>213.06449383491713</v>
      </c>
      <c r="E54" s="68"/>
      <c r="F54" s="100" t="s">
        <v>686</v>
      </c>
      <c r="G54" s="65"/>
      <c r="H54" s="69" t="s">
        <v>222</v>
      </c>
      <c r="I54" s="70"/>
      <c r="J54" s="70"/>
      <c r="K54" s="69" t="s">
        <v>2490</v>
      </c>
      <c r="L54" s="73">
        <v>2.1179138040416685</v>
      </c>
      <c r="M54" s="74">
        <v>1915.2740478515625</v>
      </c>
      <c r="N54" s="74">
        <v>3941.85009765625</v>
      </c>
      <c r="O54" s="75"/>
      <c r="P54" s="76"/>
      <c r="Q54" s="76"/>
      <c r="R54" s="86"/>
      <c r="S54" s="48">
        <v>3</v>
      </c>
      <c r="T54" s="48">
        <v>1</v>
      </c>
      <c r="U54" s="49">
        <v>3</v>
      </c>
      <c r="V54" s="49">
        <v>0.002128</v>
      </c>
      <c r="W54" s="49">
        <v>0.010887</v>
      </c>
      <c r="X54" s="49">
        <v>1.116776</v>
      </c>
      <c r="Y54" s="49">
        <v>0.25</v>
      </c>
      <c r="Z54" s="49">
        <v>0</v>
      </c>
      <c r="AA54" s="71">
        <v>54</v>
      </c>
      <c r="AB54" s="71"/>
      <c r="AC54" s="72"/>
      <c r="AD54" s="78" t="s">
        <v>1217</v>
      </c>
      <c r="AE54" s="78">
        <v>1711</v>
      </c>
      <c r="AF54" s="78">
        <v>46570</v>
      </c>
      <c r="AG54" s="78">
        <v>5303</v>
      </c>
      <c r="AH54" s="78">
        <v>5</v>
      </c>
      <c r="AI54" s="78"/>
      <c r="AJ54" s="78" t="s">
        <v>1427</v>
      </c>
      <c r="AK54" s="78" t="s">
        <v>1614</v>
      </c>
      <c r="AL54" s="82" t="s">
        <v>1747</v>
      </c>
      <c r="AM54" s="78"/>
      <c r="AN54" s="80">
        <v>39225.76704861111</v>
      </c>
      <c r="AO54" s="82" t="s">
        <v>1925</v>
      </c>
      <c r="AP54" s="78" t="b">
        <v>0</v>
      </c>
      <c r="AQ54" s="78" t="b">
        <v>0</v>
      </c>
      <c r="AR54" s="78" t="b">
        <v>0</v>
      </c>
      <c r="AS54" s="78"/>
      <c r="AT54" s="78">
        <v>3616</v>
      </c>
      <c r="AU54" s="82" t="s">
        <v>2074</v>
      </c>
      <c r="AV54" s="78" t="b">
        <v>1</v>
      </c>
      <c r="AW54" s="78" t="s">
        <v>2223</v>
      </c>
      <c r="AX54" s="82" t="s">
        <v>2275</v>
      </c>
      <c r="AY54" s="78" t="s">
        <v>66</v>
      </c>
      <c r="AZ54" s="78" t="str">
        <f>REPLACE(INDEX(GroupVertices[Group],MATCH(Vertices[[#This Row],[Vertex]],GroupVertices[Vertex],0)),1,1,"")</f>
        <v>2</v>
      </c>
      <c r="BA54" s="48" t="s">
        <v>543</v>
      </c>
      <c r="BB54" s="48" t="s">
        <v>543</v>
      </c>
      <c r="BC54" s="48" t="s">
        <v>589</v>
      </c>
      <c r="BD54" s="48" t="s">
        <v>589</v>
      </c>
      <c r="BE54" s="48"/>
      <c r="BF54" s="48"/>
      <c r="BG54" s="116" t="s">
        <v>3121</v>
      </c>
      <c r="BH54" s="116" t="s">
        <v>3121</v>
      </c>
      <c r="BI54" s="116" t="s">
        <v>3210</v>
      </c>
      <c r="BJ54" s="116" t="s">
        <v>3210</v>
      </c>
      <c r="BK54" s="116">
        <v>1</v>
      </c>
      <c r="BL54" s="120">
        <v>6.25</v>
      </c>
      <c r="BM54" s="116">
        <v>0</v>
      </c>
      <c r="BN54" s="120">
        <v>0</v>
      </c>
      <c r="BO54" s="116">
        <v>0</v>
      </c>
      <c r="BP54" s="120">
        <v>0</v>
      </c>
      <c r="BQ54" s="116">
        <v>15</v>
      </c>
      <c r="BR54" s="120">
        <v>93.75</v>
      </c>
      <c r="BS54" s="116">
        <v>16</v>
      </c>
      <c r="BT54" s="2"/>
      <c r="BU54" s="3"/>
      <c r="BV54" s="3"/>
      <c r="BW54" s="3"/>
      <c r="BX54" s="3"/>
    </row>
    <row r="55" spans="1:76" ht="15">
      <c r="A55" s="64" t="s">
        <v>221</v>
      </c>
      <c r="B55" s="65"/>
      <c r="C55" s="65" t="s">
        <v>64</v>
      </c>
      <c r="D55" s="66">
        <v>163.20328542632006</v>
      </c>
      <c r="E55" s="68"/>
      <c r="F55" s="100" t="s">
        <v>685</v>
      </c>
      <c r="G55" s="65"/>
      <c r="H55" s="69" t="s">
        <v>221</v>
      </c>
      <c r="I55" s="70"/>
      <c r="J55" s="70"/>
      <c r="K55" s="69" t="s">
        <v>2491</v>
      </c>
      <c r="L55" s="73">
        <v>1</v>
      </c>
      <c r="M55" s="74">
        <v>2075.426513671875</v>
      </c>
      <c r="N55" s="74">
        <v>3544.760498046875</v>
      </c>
      <c r="O55" s="75"/>
      <c r="P55" s="76"/>
      <c r="Q55" s="76"/>
      <c r="R55" s="86"/>
      <c r="S55" s="48">
        <v>0</v>
      </c>
      <c r="T55" s="48">
        <v>2</v>
      </c>
      <c r="U55" s="49">
        <v>0</v>
      </c>
      <c r="V55" s="49">
        <v>0.002119</v>
      </c>
      <c r="W55" s="49">
        <v>0.009203</v>
      </c>
      <c r="X55" s="49">
        <v>0.595205</v>
      </c>
      <c r="Y55" s="49">
        <v>0.5</v>
      </c>
      <c r="Z55" s="49">
        <v>0</v>
      </c>
      <c r="AA55" s="71">
        <v>55</v>
      </c>
      <c r="AB55" s="71"/>
      <c r="AC55" s="72"/>
      <c r="AD55" s="78" t="s">
        <v>1218</v>
      </c>
      <c r="AE55" s="78">
        <v>816</v>
      </c>
      <c r="AF55" s="78">
        <v>1113</v>
      </c>
      <c r="AG55" s="78">
        <v>17244</v>
      </c>
      <c r="AH55" s="78">
        <v>7031</v>
      </c>
      <c r="AI55" s="78"/>
      <c r="AJ55" s="78" t="s">
        <v>1428</v>
      </c>
      <c r="AK55" s="78" t="s">
        <v>1615</v>
      </c>
      <c r="AL55" s="82" t="s">
        <v>1748</v>
      </c>
      <c r="AM55" s="78"/>
      <c r="AN55" s="80">
        <v>39942.17827546296</v>
      </c>
      <c r="AO55" s="82" t="s">
        <v>1926</v>
      </c>
      <c r="AP55" s="78" t="b">
        <v>0</v>
      </c>
      <c r="AQ55" s="78" t="b">
        <v>0</v>
      </c>
      <c r="AR55" s="78" t="b">
        <v>0</v>
      </c>
      <c r="AS55" s="78"/>
      <c r="AT55" s="78">
        <v>110</v>
      </c>
      <c r="AU55" s="82" t="s">
        <v>2082</v>
      </c>
      <c r="AV55" s="78" t="b">
        <v>0</v>
      </c>
      <c r="AW55" s="78" t="s">
        <v>2223</v>
      </c>
      <c r="AX55" s="82" t="s">
        <v>2276</v>
      </c>
      <c r="AY55" s="78" t="s">
        <v>66</v>
      </c>
      <c r="AZ55" s="78" t="str">
        <f>REPLACE(INDEX(GroupVertices[Group],MATCH(Vertices[[#This Row],[Vertex]],GroupVertices[Vertex],0)),1,1,"")</f>
        <v>2</v>
      </c>
      <c r="BA55" s="48" t="s">
        <v>543</v>
      </c>
      <c r="BB55" s="48" t="s">
        <v>543</v>
      </c>
      <c r="BC55" s="48" t="s">
        <v>589</v>
      </c>
      <c r="BD55" s="48" t="s">
        <v>589</v>
      </c>
      <c r="BE55" s="48"/>
      <c r="BF55" s="48"/>
      <c r="BG55" s="116" t="s">
        <v>3120</v>
      </c>
      <c r="BH55" s="116" t="s">
        <v>3120</v>
      </c>
      <c r="BI55" s="116" t="s">
        <v>3209</v>
      </c>
      <c r="BJ55" s="116" t="s">
        <v>3209</v>
      </c>
      <c r="BK55" s="116">
        <v>1</v>
      </c>
      <c r="BL55" s="120">
        <v>5.555555555555555</v>
      </c>
      <c r="BM55" s="116">
        <v>0</v>
      </c>
      <c r="BN55" s="120">
        <v>0</v>
      </c>
      <c r="BO55" s="116">
        <v>0</v>
      </c>
      <c r="BP55" s="120">
        <v>0</v>
      </c>
      <c r="BQ55" s="116">
        <v>17</v>
      </c>
      <c r="BR55" s="120">
        <v>94.44444444444444</v>
      </c>
      <c r="BS55" s="116">
        <v>18</v>
      </c>
      <c r="BT55" s="2"/>
      <c r="BU55" s="3"/>
      <c r="BV55" s="3"/>
      <c r="BW55" s="3"/>
      <c r="BX55" s="3"/>
    </row>
    <row r="56" spans="1:76" ht="15">
      <c r="A56" s="64" t="s">
        <v>223</v>
      </c>
      <c r="B56" s="65"/>
      <c r="C56" s="65" t="s">
        <v>64</v>
      </c>
      <c r="D56" s="66">
        <v>162.31919421974396</v>
      </c>
      <c r="E56" s="68"/>
      <c r="F56" s="100" t="s">
        <v>687</v>
      </c>
      <c r="G56" s="65"/>
      <c r="H56" s="69" t="s">
        <v>223</v>
      </c>
      <c r="I56" s="70"/>
      <c r="J56" s="70"/>
      <c r="K56" s="69" t="s">
        <v>2492</v>
      </c>
      <c r="L56" s="73">
        <v>1</v>
      </c>
      <c r="M56" s="74">
        <v>2022.08544921875</v>
      </c>
      <c r="N56" s="74">
        <v>4270.1611328125</v>
      </c>
      <c r="O56" s="75"/>
      <c r="P56" s="76"/>
      <c r="Q56" s="76"/>
      <c r="R56" s="86"/>
      <c r="S56" s="48">
        <v>0</v>
      </c>
      <c r="T56" s="48">
        <v>2</v>
      </c>
      <c r="U56" s="49">
        <v>0</v>
      </c>
      <c r="V56" s="49">
        <v>0.002119</v>
      </c>
      <c r="W56" s="49">
        <v>0.009203</v>
      </c>
      <c r="X56" s="49">
        <v>0.595205</v>
      </c>
      <c r="Y56" s="49">
        <v>0.5</v>
      </c>
      <c r="Z56" s="49">
        <v>0</v>
      </c>
      <c r="AA56" s="71">
        <v>56</v>
      </c>
      <c r="AB56" s="71"/>
      <c r="AC56" s="72"/>
      <c r="AD56" s="78" t="s">
        <v>1219</v>
      </c>
      <c r="AE56" s="78">
        <v>323</v>
      </c>
      <c r="AF56" s="78">
        <v>307</v>
      </c>
      <c r="AG56" s="78">
        <v>56183</v>
      </c>
      <c r="AH56" s="78">
        <v>75985</v>
      </c>
      <c r="AI56" s="78"/>
      <c r="AJ56" s="78" t="s">
        <v>1429</v>
      </c>
      <c r="AK56" s="78"/>
      <c r="AL56" s="82" t="s">
        <v>1749</v>
      </c>
      <c r="AM56" s="78"/>
      <c r="AN56" s="80">
        <v>39926.6196412037</v>
      </c>
      <c r="AO56" s="78"/>
      <c r="AP56" s="78" t="b">
        <v>0</v>
      </c>
      <c r="AQ56" s="78" t="b">
        <v>0</v>
      </c>
      <c r="AR56" s="78" t="b">
        <v>0</v>
      </c>
      <c r="AS56" s="78"/>
      <c r="AT56" s="78">
        <v>58</v>
      </c>
      <c r="AU56" s="82" t="s">
        <v>2074</v>
      </c>
      <c r="AV56" s="78" t="b">
        <v>0</v>
      </c>
      <c r="AW56" s="78" t="s">
        <v>2223</v>
      </c>
      <c r="AX56" s="82" t="s">
        <v>2277</v>
      </c>
      <c r="AY56" s="78" t="s">
        <v>66</v>
      </c>
      <c r="AZ56" s="78" t="str">
        <f>REPLACE(INDEX(GroupVertices[Group],MATCH(Vertices[[#This Row],[Vertex]],GroupVertices[Vertex],0)),1,1,"")</f>
        <v>2</v>
      </c>
      <c r="BA56" s="48" t="s">
        <v>543</v>
      </c>
      <c r="BB56" s="48" t="s">
        <v>543</v>
      </c>
      <c r="BC56" s="48" t="s">
        <v>589</v>
      </c>
      <c r="BD56" s="48" t="s">
        <v>589</v>
      </c>
      <c r="BE56" s="48"/>
      <c r="BF56" s="48"/>
      <c r="BG56" s="116" t="s">
        <v>3120</v>
      </c>
      <c r="BH56" s="116" t="s">
        <v>3120</v>
      </c>
      <c r="BI56" s="116" t="s">
        <v>3209</v>
      </c>
      <c r="BJ56" s="116" t="s">
        <v>3209</v>
      </c>
      <c r="BK56" s="116">
        <v>1</v>
      </c>
      <c r="BL56" s="120">
        <v>5.555555555555555</v>
      </c>
      <c r="BM56" s="116">
        <v>0</v>
      </c>
      <c r="BN56" s="120">
        <v>0</v>
      </c>
      <c r="BO56" s="116">
        <v>0</v>
      </c>
      <c r="BP56" s="120">
        <v>0</v>
      </c>
      <c r="BQ56" s="116">
        <v>17</v>
      </c>
      <c r="BR56" s="120">
        <v>94.44444444444444</v>
      </c>
      <c r="BS56" s="116">
        <v>18</v>
      </c>
      <c r="BT56" s="2"/>
      <c r="BU56" s="3"/>
      <c r="BV56" s="3"/>
      <c r="BW56" s="3"/>
      <c r="BX56" s="3"/>
    </row>
    <row r="57" spans="1:76" ht="15">
      <c r="A57" s="64" t="s">
        <v>224</v>
      </c>
      <c r="B57" s="65"/>
      <c r="C57" s="65" t="s">
        <v>64</v>
      </c>
      <c r="D57" s="66">
        <v>162.03400350794524</v>
      </c>
      <c r="E57" s="68"/>
      <c r="F57" s="100" t="s">
        <v>688</v>
      </c>
      <c r="G57" s="65"/>
      <c r="H57" s="69" t="s">
        <v>224</v>
      </c>
      <c r="I57" s="70"/>
      <c r="J57" s="70"/>
      <c r="K57" s="69" t="s">
        <v>2493</v>
      </c>
      <c r="L57" s="73">
        <v>1</v>
      </c>
      <c r="M57" s="74">
        <v>7880.953125</v>
      </c>
      <c r="N57" s="74">
        <v>2812.885009765625</v>
      </c>
      <c r="O57" s="75"/>
      <c r="P57" s="76"/>
      <c r="Q57" s="76"/>
      <c r="R57" s="86"/>
      <c r="S57" s="48">
        <v>0</v>
      </c>
      <c r="T57" s="48">
        <v>1</v>
      </c>
      <c r="U57" s="49">
        <v>0</v>
      </c>
      <c r="V57" s="49">
        <v>0.142857</v>
      </c>
      <c r="W57" s="49">
        <v>0</v>
      </c>
      <c r="X57" s="49">
        <v>0.595237</v>
      </c>
      <c r="Y57" s="49">
        <v>0</v>
      </c>
      <c r="Z57" s="49">
        <v>0</v>
      </c>
      <c r="AA57" s="71">
        <v>57</v>
      </c>
      <c r="AB57" s="71"/>
      <c r="AC57" s="72"/>
      <c r="AD57" s="78" t="s">
        <v>1220</v>
      </c>
      <c r="AE57" s="78">
        <v>84</v>
      </c>
      <c r="AF57" s="78">
        <v>47</v>
      </c>
      <c r="AG57" s="78">
        <v>26561</v>
      </c>
      <c r="AH57" s="78">
        <v>836</v>
      </c>
      <c r="AI57" s="78"/>
      <c r="AJ57" s="78" t="s">
        <v>1430</v>
      </c>
      <c r="AK57" s="78" t="s">
        <v>1616</v>
      </c>
      <c r="AL57" s="78"/>
      <c r="AM57" s="78"/>
      <c r="AN57" s="80">
        <v>42943.423263888886</v>
      </c>
      <c r="AO57" s="82" t="s">
        <v>1927</v>
      </c>
      <c r="AP57" s="78" t="b">
        <v>1</v>
      </c>
      <c r="AQ57" s="78" t="b">
        <v>0</v>
      </c>
      <c r="AR57" s="78" t="b">
        <v>0</v>
      </c>
      <c r="AS57" s="78"/>
      <c r="AT57" s="78">
        <v>1</v>
      </c>
      <c r="AU57" s="78"/>
      <c r="AV57" s="78" t="b">
        <v>0</v>
      </c>
      <c r="AW57" s="78" t="s">
        <v>2223</v>
      </c>
      <c r="AX57" s="82" t="s">
        <v>2278</v>
      </c>
      <c r="AY57" s="78" t="s">
        <v>66</v>
      </c>
      <c r="AZ57" s="78" t="str">
        <f>REPLACE(INDEX(GroupVertices[Group],MATCH(Vertices[[#This Row],[Vertex]],GroupVertices[Vertex],0)),1,1,"")</f>
        <v>9</v>
      </c>
      <c r="BA57" s="48" t="s">
        <v>542</v>
      </c>
      <c r="BB57" s="48" t="s">
        <v>542</v>
      </c>
      <c r="BC57" s="48" t="s">
        <v>588</v>
      </c>
      <c r="BD57" s="48" t="s">
        <v>588</v>
      </c>
      <c r="BE57" s="48"/>
      <c r="BF57" s="48"/>
      <c r="BG57" s="116" t="s">
        <v>3116</v>
      </c>
      <c r="BH57" s="116" t="s">
        <v>3116</v>
      </c>
      <c r="BI57" s="116" t="s">
        <v>3204</v>
      </c>
      <c r="BJ57" s="116" t="s">
        <v>3204</v>
      </c>
      <c r="BK57" s="116">
        <v>0</v>
      </c>
      <c r="BL57" s="120">
        <v>0</v>
      </c>
      <c r="BM57" s="116">
        <v>0</v>
      </c>
      <c r="BN57" s="120">
        <v>0</v>
      </c>
      <c r="BO57" s="116">
        <v>0</v>
      </c>
      <c r="BP57" s="120">
        <v>0</v>
      </c>
      <c r="BQ57" s="116">
        <v>13</v>
      </c>
      <c r="BR57" s="120">
        <v>100</v>
      </c>
      <c r="BS57" s="116">
        <v>13</v>
      </c>
      <c r="BT57" s="2"/>
      <c r="BU57" s="3"/>
      <c r="BV57" s="3"/>
      <c r="BW57" s="3"/>
      <c r="BX57" s="3"/>
    </row>
    <row r="58" spans="1:76" ht="15">
      <c r="A58" s="64" t="s">
        <v>225</v>
      </c>
      <c r="B58" s="65"/>
      <c r="C58" s="65" t="s">
        <v>64</v>
      </c>
      <c r="D58" s="66">
        <v>162.11956072148485</v>
      </c>
      <c r="E58" s="68"/>
      <c r="F58" s="100" t="s">
        <v>689</v>
      </c>
      <c r="G58" s="65"/>
      <c r="H58" s="69" t="s">
        <v>225</v>
      </c>
      <c r="I58" s="70"/>
      <c r="J58" s="70"/>
      <c r="K58" s="69" t="s">
        <v>2494</v>
      </c>
      <c r="L58" s="73">
        <v>3383.061895160727</v>
      </c>
      <c r="M58" s="74">
        <v>5499.1943359375</v>
      </c>
      <c r="N58" s="74">
        <v>7153.21484375</v>
      </c>
      <c r="O58" s="75"/>
      <c r="P58" s="76"/>
      <c r="Q58" s="76"/>
      <c r="R58" s="86"/>
      <c r="S58" s="48">
        <v>1</v>
      </c>
      <c r="T58" s="48">
        <v>34</v>
      </c>
      <c r="U58" s="49">
        <v>9076</v>
      </c>
      <c r="V58" s="49">
        <v>0.002451</v>
      </c>
      <c r="W58" s="49">
        <v>0.015187</v>
      </c>
      <c r="X58" s="49">
        <v>12.63017</v>
      </c>
      <c r="Y58" s="49">
        <v>0.008021390374331552</v>
      </c>
      <c r="Z58" s="49">
        <v>0.029411764705882353</v>
      </c>
      <c r="AA58" s="71">
        <v>58</v>
      </c>
      <c r="AB58" s="71"/>
      <c r="AC58" s="72"/>
      <c r="AD58" s="78" t="s">
        <v>1221</v>
      </c>
      <c r="AE58" s="78">
        <v>1098</v>
      </c>
      <c r="AF58" s="78">
        <v>125</v>
      </c>
      <c r="AG58" s="78">
        <v>39673</v>
      </c>
      <c r="AH58" s="78">
        <v>2695</v>
      </c>
      <c r="AI58" s="78"/>
      <c r="AJ58" s="78" t="s">
        <v>1431</v>
      </c>
      <c r="AK58" s="78" t="s">
        <v>1609</v>
      </c>
      <c r="AL58" s="82" t="s">
        <v>1750</v>
      </c>
      <c r="AM58" s="78"/>
      <c r="AN58" s="80">
        <v>43456.61572916667</v>
      </c>
      <c r="AO58" s="82" t="s">
        <v>1928</v>
      </c>
      <c r="AP58" s="78" t="b">
        <v>1</v>
      </c>
      <c r="AQ58" s="78" t="b">
        <v>0</v>
      </c>
      <c r="AR58" s="78" t="b">
        <v>1</v>
      </c>
      <c r="AS58" s="78"/>
      <c r="AT58" s="78">
        <v>6</v>
      </c>
      <c r="AU58" s="78"/>
      <c r="AV58" s="78" t="b">
        <v>0</v>
      </c>
      <c r="AW58" s="78" t="s">
        <v>2223</v>
      </c>
      <c r="AX58" s="82" t="s">
        <v>2279</v>
      </c>
      <c r="AY58" s="78" t="s">
        <v>66</v>
      </c>
      <c r="AZ58" s="78" t="str">
        <f>REPLACE(INDEX(GroupVertices[Group],MATCH(Vertices[[#This Row],[Vertex]],GroupVertices[Vertex],0)),1,1,"")</f>
        <v>3</v>
      </c>
      <c r="BA58" s="48" t="s">
        <v>544</v>
      </c>
      <c r="BB58" s="48" t="s">
        <v>544</v>
      </c>
      <c r="BC58" s="48" t="s">
        <v>590</v>
      </c>
      <c r="BD58" s="48" t="s">
        <v>590</v>
      </c>
      <c r="BE58" s="48" t="s">
        <v>616</v>
      </c>
      <c r="BF58" s="48" t="s">
        <v>616</v>
      </c>
      <c r="BG58" s="116" t="s">
        <v>3122</v>
      </c>
      <c r="BH58" s="116" t="s">
        <v>3187</v>
      </c>
      <c r="BI58" s="116" t="s">
        <v>3012</v>
      </c>
      <c r="BJ58" s="116" t="s">
        <v>3277</v>
      </c>
      <c r="BK58" s="116">
        <v>0</v>
      </c>
      <c r="BL58" s="120">
        <v>0</v>
      </c>
      <c r="BM58" s="116">
        <v>0</v>
      </c>
      <c r="BN58" s="120">
        <v>0</v>
      </c>
      <c r="BO58" s="116">
        <v>0</v>
      </c>
      <c r="BP58" s="120">
        <v>0</v>
      </c>
      <c r="BQ58" s="116">
        <v>53</v>
      </c>
      <c r="BR58" s="120">
        <v>100</v>
      </c>
      <c r="BS58" s="116">
        <v>53</v>
      </c>
      <c r="BT58" s="2"/>
      <c r="BU58" s="3"/>
      <c r="BV58" s="3"/>
      <c r="BW58" s="3"/>
      <c r="BX58" s="3"/>
    </row>
    <row r="59" spans="1:76" ht="15">
      <c r="A59" s="64" t="s">
        <v>352</v>
      </c>
      <c r="B59" s="65"/>
      <c r="C59" s="65" t="s">
        <v>64</v>
      </c>
      <c r="D59" s="66">
        <v>180.39041336160633</v>
      </c>
      <c r="E59" s="68"/>
      <c r="F59" s="100" t="s">
        <v>2136</v>
      </c>
      <c r="G59" s="65"/>
      <c r="H59" s="69" t="s">
        <v>352</v>
      </c>
      <c r="I59" s="70"/>
      <c r="J59" s="70"/>
      <c r="K59" s="69" t="s">
        <v>2495</v>
      </c>
      <c r="L59" s="73">
        <v>1</v>
      </c>
      <c r="M59" s="74">
        <v>4400.2783203125</v>
      </c>
      <c r="N59" s="74">
        <v>5753.84814453125</v>
      </c>
      <c r="O59" s="75"/>
      <c r="P59" s="76"/>
      <c r="Q59" s="76"/>
      <c r="R59" s="86"/>
      <c r="S59" s="48">
        <v>1</v>
      </c>
      <c r="T59" s="48">
        <v>0</v>
      </c>
      <c r="U59" s="49">
        <v>0</v>
      </c>
      <c r="V59" s="49">
        <v>0.001712</v>
      </c>
      <c r="W59" s="49">
        <v>0.00153</v>
      </c>
      <c r="X59" s="49">
        <v>0.465754</v>
      </c>
      <c r="Y59" s="49">
        <v>0</v>
      </c>
      <c r="Z59" s="49">
        <v>0</v>
      </c>
      <c r="AA59" s="71">
        <v>59</v>
      </c>
      <c r="AB59" s="71"/>
      <c r="AC59" s="72"/>
      <c r="AD59" s="78" t="s">
        <v>1222</v>
      </c>
      <c r="AE59" s="78">
        <v>797</v>
      </c>
      <c r="AF59" s="78">
        <v>16782</v>
      </c>
      <c r="AG59" s="78">
        <v>7230</v>
      </c>
      <c r="AH59" s="78">
        <v>1584</v>
      </c>
      <c r="AI59" s="78"/>
      <c r="AJ59" s="78" t="s">
        <v>1432</v>
      </c>
      <c r="AK59" s="78"/>
      <c r="AL59" s="82" t="s">
        <v>1751</v>
      </c>
      <c r="AM59" s="78"/>
      <c r="AN59" s="80">
        <v>39969.64975694445</v>
      </c>
      <c r="AO59" s="82" t="s">
        <v>1929</v>
      </c>
      <c r="AP59" s="78" t="b">
        <v>0</v>
      </c>
      <c r="AQ59" s="78" t="b">
        <v>0</v>
      </c>
      <c r="AR59" s="78" t="b">
        <v>1</v>
      </c>
      <c r="AS59" s="78" t="s">
        <v>1106</v>
      </c>
      <c r="AT59" s="78">
        <v>377</v>
      </c>
      <c r="AU59" s="82" t="s">
        <v>2075</v>
      </c>
      <c r="AV59" s="78" t="b">
        <v>1</v>
      </c>
      <c r="AW59" s="78" t="s">
        <v>2223</v>
      </c>
      <c r="AX59" s="82" t="s">
        <v>2280</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353</v>
      </c>
      <c r="B60" s="65"/>
      <c r="C60" s="65" t="s">
        <v>64</v>
      </c>
      <c r="D60" s="66">
        <v>165.27749941097935</v>
      </c>
      <c r="E60" s="68"/>
      <c r="F60" s="100" t="s">
        <v>2137</v>
      </c>
      <c r="G60" s="65"/>
      <c r="H60" s="69" t="s">
        <v>353</v>
      </c>
      <c r="I60" s="70"/>
      <c r="J60" s="70"/>
      <c r="K60" s="69" t="s">
        <v>2496</v>
      </c>
      <c r="L60" s="73">
        <v>1</v>
      </c>
      <c r="M60" s="74">
        <v>4210.10546875</v>
      </c>
      <c r="N60" s="74">
        <v>7109.36669921875</v>
      </c>
      <c r="O60" s="75"/>
      <c r="P60" s="76"/>
      <c r="Q60" s="76"/>
      <c r="R60" s="86"/>
      <c r="S60" s="48">
        <v>1</v>
      </c>
      <c r="T60" s="48">
        <v>0</v>
      </c>
      <c r="U60" s="49">
        <v>0</v>
      </c>
      <c r="V60" s="49">
        <v>0.001712</v>
      </c>
      <c r="W60" s="49">
        <v>0.00153</v>
      </c>
      <c r="X60" s="49">
        <v>0.465754</v>
      </c>
      <c r="Y60" s="49">
        <v>0</v>
      </c>
      <c r="Z60" s="49">
        <v>0</v>
      </c>
      <c r="AA60" s="71">
        <v>60</v>
      </c>
      <c r="AB60" s="71"/>
      <c r="AC60" s="72"/>
      <c r="AD60" s="78" t="s">
        <v>1223</v>
      </c>
      <c r="AE60" s="78">
        <v>18</v>
      </c>
      <c r="AF60" s="78">
        <v>3004</v>
      </c>
      <c r="AG60" s="78">
        <v>5699</v>
      </c>
      <c r="AH60" s="78">
        <v>2</v>
      </c>
      <c r="AI60" s="78"/>
      <c r="AJ60" s="78" t="s">
        <v>1433</v>
      </c>
      <c r="AK60" s="78"/>
      <c r="AL60" s="82" t="s">
        <v>1752</v>
      </c>
      <c r="AM60" s="78"/>
      <c r="AN60" s="80">
        <v>41001.99638888889</v>
      </c>
      <c r="AO60" s="82" t="s">
        <v>1930</v>
      </c>
      <c r="AP60" s="78" t="b">
        <v>1</v>
      </c>
      <c r="AQ60" s="78" t="b">
        <v>0</v>
      </c>
      <c r="AR60" s="78" t="b">
        <v>0</v>
      </c>
      <c r="AS60" s="78" t="s">
        <v>1106</v>
      </c>
      <c r="AT60" s="78">
        <v>24</v>
      </c>
      <c r="AU60" s="82" t="s">
        <v>2074</v>
      </c>
      <c r="AV60" s="78" t="b">
        <v>0</v>
      </c>
      <c r="AW60" s="78" t="s">
        <v>2223</v>
      </c>
      <c r="AX60" s="82" t="s">
        <v>2281</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354</v>
      </c>
      <c r="B61" s="65"/>
      <c r="C61" s="65" t="s">
        <v>64</v>
      </c>
      <c r="D61" s="66">
        <v>162.00109688735307</v>
      </c>
      <c r="E61" s="68"/>
      <c r="F61" s="100" t="s">
        <v>2138</v>
      </c>
      <c r="G61" s="65"/>
      <c r="H61" s="69" t="s">
        <v>354</v>
      </c>
      <c r="I61" s="70"/>
      <c r="J61" s="70"/>
      <c r="K61" s="69" t="s">
        <v>2497</v>
      </c>
      <c r="L61" s="73">
        <v>1</v>
      </c>
      <c r="M61" s="74">
        <v>4656.47119140625</v>
      </c>
      <c r="N61" s="74">
        <v>5190.31494140625</v>
      </c>
      <c r="O61" s="75"/>
      <c r="P61" s="76"/>
      <c r="Q61" s="76"/>
      <c r="R61" s="86"/>
      <c r="S61" s="48">
        <v>1</v>
      </c>
      <c r="T61" s="48">
        <v>0</v>
      </c>
      <c r="U61" s="49">
        <v>0</v>
      </c>
      <c r="V61" s="49">
        <v>0.001712</v>
      </c>
      <c r="W61" s="49">
        <v>0.00153</v>
      </c>
      <c r="X61" s="49">
        <v>0.465754</v>
      </c>
      <c r="Y61" s="49">
        <v>0</v>
      </c>
      <c r="Z61" s="49">
        <v>0</v>
      </c>
      <c r="AA61" s="71">
        <v>61</v>
      </c>
      <c r="AB61" s="71"/>
      <c r="AC61" s="72"/>
      <c r="AD61" s="78" t="s">
        <v>1224</v>
      </c>
      <c r="AE61" s="78">
        <v>0</v>
      </c>
      <c r="AF61" s="78">
        <v>17</v>
      </c>
      <c r="AG61" s="78">
        <v>0</v>
      </c>
      <c r="AH61" s="78">
        <v>0</v>
      </c>
      <c r="AI61" s="78"/>
      <c r="AJ61" s="78"/>
      <c r="AK61" s="78"/>
      <c r="AL61" s="78"/>
      <c r="AM61" s="78"/>
      <c r="AN61" s="80">
        <v>40143.41</v>
      </c>
      <c r="AO61" s="78"/>
      <c r="AP61" s="78" t="b">
        <v>1</v>
      </c>
      <c r="AQ61" s="78" t="b">
        <v>1</v>
      </c>
      <c r="AR61" s="78" t="b">
        <v>0</v>
      </c>
      <c r="AS61" s="78" t="s">
        <v>1106</v>
      </c>
      <c r="AT61" s="78">
        <v>2</v>
      </c>
      <c r="AU61" s="82" t="s">
        <v>2074</v>
      </c>
      <c r="AV61" s="78" t="b">
        <v>0</v>
      </c>
      <c r="AW61" s="78" t="s">
        <v>2223</v>
      </c>
      <c r="AX61" s="82" t="s">
        <v>2282</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355</v>
      </c>
      <c r="B62" s="65"/>
      <c r="C62" s="65" t="s">
        <v>64</v>
      </c>
      <c r="D62" s="66">
        <v>165.4639702610016</v>
      </c>
      <c r="E62" s="68"/>
      <c r="F62" s="100" t="s">
        <v>2139</v>
      </c>
      <c r="G62" s="65"/>
      <c r="H62" s="69" t="s">
        <v>355</v>
      </c>
      <c r="I62" s="70"/>
      <c r="J62" s="70"/>
      <c r="K62" s="69" t="s">
        <v>2498</v>
      </c>
      <c r="L62" s="73">
        <v>1</v>
      </c>
      <c r="M62" s="74">
        <v>6194.33203125</v>
      </c>
      <c r="N62" s="74">
        <v>9241.0693359375</v>
      </c>
      <c r="O62" s="75"/>
      <c r="P62" s="76"/>
      <c r="Q62" s="76"/>
      <c r="R62" s="86"/>
      <c r="S62" s="48">
        <v>1</v>
      </c>
      <c r="T62" s="48">
        <v>0</v>
      </c>
      <c r="U62" s="49">
        <v>0</v>
      </c>
      <c r="V62" s="49">
        <v>0.001712</v>
      </c>
      <c r="W62" s="49">
        <v>0.00153</v>
      </c>
      <c r="X62" s="49">
        <v>0.465754</v>
      </c>
      <c r="Y62" s="49">
        <v>0</v>
      </c>
      <c r="Z62" s="49">
        <v>0</v>
      </c>
      <c r="AA62" s="71">
        <v>62</v>
      </c>
      <c r="AB62" s="71"/>
      <c r="AC62" s="72"/>
      <c r="AD62" s="78" t="s">
        <v>1225</v>
      </c>
      <c r="AE62" s="78">
        <v>315</v>
      </c>
      <c r="AF62" s="78">
        <v>3174</v>
      </c>
      <c r="AG62" s="78">
        <v>1784</v>
      </c>
      <c r="AH62" s="78">
        <v>1332</v>
      </c>
      <c r="AI62" s="78"/>
      <c r="AJ62" s="78" t="s">
        <v>1434</v>
      </c>
      <c r="AK62" s="78" t="s">
        <v>1617</v>
      </c>
      <c r="AL62" s="82" t="s">
        <v>1753</v>
      </c>
      <c r="AM62" s="78"/>
      <c r="AN62" s="80">
        <v>40662.86782407408</v>
      </c>
      <c r="AO62" s="82" t="s">
        <v>1931</v>
      </c>
      <c r="AP62" s="78" t="b">
        <v>0</v>
      </c>
      <c r="AQ62" s="78" t="b">
        <v>0</v>
      </c>
      <c r="AR62" s="78" t="b">
        <v>0</v>
      </c>
      <c r="AS62" s="78"/>
      <c r="AT62" s="78">
        <v>23</v>
      </c>
      <c r="AU62" s="82" t="s">
        <v>2074</v>
      </c>
      <c r="AV62" s="78" t="b">
        <v>0</v>
      </c>
      <c r="AW62" s="78" t="s">
        <v>2223</v>
      </c>
      <c r="AX62" s="82" t="s">
        <v>2283</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356</v>
      </c>
      <c r="B63" s="65"/>
      <c r="C63" s="65" t="s">
        <v>64</v>
      </c>
      <c r="D63" s="66">
        <v>164.85629466739968</v>
      </c>
      <c r="E63" s="68"/>
      <c r="F63" s="100" t="s">
        <v>2140</v>
      </c>
      <c r="G63" s="65"/>
      <c r="H63" s="69" t="s">
        <v>356</v>
      </c>
      <c r="I63" s="70"/>
      <c r="J63" s="70"/>
      <c r="K63" s="69" t="s">
        <v>2499</v>
      </c>
      <c r="L63" s="73">
        <v>1</v>
      </c>
      <c r="M63" s="74">
        <v>6187.6162109375</v>
      </c>
      <c r="N63" s="74">
        <v>5029.279296875</v>
      </c>
      <c r="O63" s="75"/>
      <c r="P63" s="76"/>
      <c r="Q63" s="76"/>
      <c r="R63" s="86"/>
      <c r="S63" s="48">
        <v>1</v>
      </c>
      <c r="T63" s="48">
        <v>0</v>
      </c>
      <c r="U63" s="49">
        <v>0</v>
      </c>
      <c r="V63" s="49">
        <v>0.001712</v>
      </c>
      <c r="W63" s="49">
        <v>0.00153</v>
      </c>
      <c r="X63" s="49">
        <v>0.465754</v>
      </c>
      <c r="Y63" s="49">
        <v>0</v>
      </c>
      <c r="Z63" s="49">
        <v>0</v>
      </c>
      <c r="AA63" s="71">
        <v>63</v>
      </c>
      <c r="AB63" s="71"/>
      <c r="AC63" s="72"/>
      <c r="AD63" s="78" t="s">
        <v>1226</v>
      </c>
      <c r="AE63" s="78">
        <v>1015</v>
      </c>
      <c r="AF63" s="78">
        <v>2620</v>
      </c>
      <c r="AG63" s="78">
        <v>1451</v>
      </c>
      <c r="AH63" s="78">
        <v>16</v>
      </c>
      <c r="AI63" s="78"/>
      <c r="AJ63" s="78" t="s">
        <v>1435</v>
      </c>
      <c r="AK63" s="78" t="s">
        <v>1618</v>
      </c>
      <c r="AL63" s="82" t="s">
        <v>1754</v>
      </c>
      <c r="AM63" s="78"/>
      <c r="AN63" s="80">
        <v>39871.88914351852</v>
      </c>
      <c r="AO63" s="82" t="s">
        <v>1932</v>
      </c>
      <c r="AP63" s="78" t="b">
        <v>0</v>
      </c>
      <c r="AQ63" s="78" t="b">
        <v>0</v>
      </c>
      <c r="AR63" s="78" t="b">
        <v>0</v>
      </c>
      <c r="AS63" s="78" t="s">
        <v>1106</v>
      </c>
      <c r="AT63" s="78">
        <v>44</v>
      </c>
      <c r="AU63" s="82" t="s">
        <v>2081</v>
      </c>
      <c r="AV63" s="78" t="b">
        <v>0</v>
      </c>
      <c r="AW63" s="78" t="s">
        <v>2223</v>
      </c>
      <c r="AX63" s="82" t="s">
        <v>2284</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357</v>
      </c>
      <c r="B64" s="65"/>
      <c r="C64" s="65" t="s">
        <v>64</v>
      </c>
      <c r="D64" s="66">
        <v>201.79617005680777</v>
      </c>
      <c r="E64" s="68"/>
      <c r="F64" s="100" t="s">
        <v>2141</v>
      </c>
      <c r="G64" s="65"/>
      <c r="H64" s="69" t="s">
        <v>357</v>
      </c>
      <c r="I64" s="70"/>
      <c r="J64" s="70"/>
      <c r="K64" s="69" t="s">
        <v>2500</v>
      </c>
      <c r="L64" s="73">
        <v>1</v>
      </c>
      <c r="M64" s="74">
        <v>6424.48193359375</v>
      </c>
      <c r="N64" s="74">
        <v>7740.02587890625</v>
      </c>
      <c r="O64" s="75"/>
      <c r="P64" s="76"/>
      <c r="Q64" s="76"/>
      <c r="R64" s="86"/>
      <c r="S64" s="48">
        <v>1</v>
      </c>
      <c r="T64" s="48">
        <v>0</v>
      </c>
      <c r="U64" s="49">
        <v>0</v>
      </c>
      <c r="V64" s="49">
        <v>0.001712</v>
      </c>
      <c r="W64" s="49">
        <v>0.00153</v>
      </c>
      <c r="X64" s="49">
        <v>0.465754</v>
      </c>
      <c r="Y64" s="49">
        <v>0</v>
      </c>
      <c r="Z64" s="49">
        <v>0</v>
      </c>
      <c r="AA64" s="71">
        <v>64</v>
      </c>
      <c r="AB64" s="71"/>
      <c r="AC64" s="72"/>
      <c r="AD64" s="78" t="s">
        <v>1227</v>
      </c>
      <c r="AE64" s="78">
        <v>1284</v>
      </c>
      <c r="AF64" s="78">
        <v>36297</v>
      </c>
      <c r="AG64" s="78">
        <v>8085</v>
      </c>
      <c r="AH64" s="78">
        <v>1531</v>
      </c>
      <c r="AI64" s="78"/>
      <c r="AJ64" s="78" t="s">
        <v>1436</v>
      </c>
      <c r="AK64" s="78" t="s">
        <v>1619</v>
      </c>
      <c r="AL64" s="82" t="s">
        <v>1755</v>
      </c>
      <c r="AM64" s="78"/>
      <c r="AN64" s="80">
        <v>39724.61373842593</v>
      </c>
      <c r="AO64" s="82" t="s">
        <v>1933</v>
      </c>
      <c r="AP64" s="78" t="b">
        <v>0</v>
      </c>
      <c r="AQ64" s="78" t="b">
        <v>0</v>
      </c>
      <c r="AR64" s="78" t="b">
        <v>1</v>
      </c>
      <c r="AS64" s="78"/>
      <c r="AT64" s="78">
        <v>553</v>
      </c>
      <c r="AU64" s="82" t="s">
        <v>2074</v>
      </c>
      <c r="AV64" s="78" t="b">
        <v>1</v>
      </c>
      <c r="AW64" s="78" t="s">
        <v>2223</v>
      </c>
      <c r="AX64" s="82" t="s">
        <v>2285</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358</v>
      </c>
      <c r="B65" s="65"/>
      <c r="C65" s="65" t="s">
        <v>64</v>
      </c>
      <c r="D65" s="66">
        <v>162.00987198617764</v>
      </c>
      <c r="E65" s="68"/>
      <c r="F65" s="100" t="s">
        <v>2142</v>
      </c>
      <c r="G65" s="65"/>
      <c r="H65" s="69" t="s">
        <v>358</v>
      </c>
      <c r="I65" s="70"/>
      <c r="J65" s="70"/>
      <c r="K65" s="69" t="s">
        <v>2501</v>
      </c>
      <c r="L65" s="73">
        <v>1</v>
      </c>
      <c r="M65" s="74">
        <v>5035.47998046875</v>
      </c>
      <c r="N65" s="74">
        <v>9465.9853515625</v>
      </c>
      <c r="O65" s="75"/>
      <c r="P65" s="76"/>
      <c r="Q65" s="76"/>
      <c r="R65" s="86"/>
      <c r="S65" s="48">
        <v>1</v>
      </c>
      <c r="T65" s="48">
        <v>0</v>
      </c>
      <c r="U65" s="49">
        <v>0</v>
      </c>
      <c r="V65" s="49">
        <v>0.001712</v>
      </c>
      <c r="W65" s="49">
        <v>0.00153</v>
      </c>
      <c r="X65" s="49">
        <v>0.465754</v>
      </c>
      <c r="Y65" s="49">
        <v>0</v>
      </c>
      <c r="Z65" s="49">
        <v>0</v>
      </c>
      <c r="AA65" s="71">
        <v>65</v>
      </c>
      <c r="AB65" s="71"/>
      <c r="AC65" s="72"/>
      <c r="AD65" s="78" t="s">
        <v>1228</v>
      </c>
      <c r="AE65" s="78">
        <v>167</v>
      </c>
      <c r="AF65" s="78">
        <v>25</v>
      </c>
      <c r="AG65" s="78">
        <v>2</v>
      </c>
      <c r="AH65" s="78">
        <v>12</v>
      </c>
      <c r="AI65" s="78"/>
      <c r="AJ65" s="78"/>
      <c r="AK65" s="78"/>
      <c r="AL65" s="82" t="s">
        <v>1756</v>
      </c>
      <c r="AM65" s="78"/>
      <c r="AN65" s="80">
        <v>42489.820289351854</v>
      </c>
      <c r="AO65" s="82" t="s">
        <v>1934</v>
      </c>
      <c r="AP65" s="78" t="b">
        <v>0</v>
      </c>
      <c r="AQ65" s="78" t="b">
        <v>0</v>
      </c>
      <c r="AR65" s="78" t="b">
        <v>0</v>
      </c>
      <c r="AS65" s="78" t="s">
        <v>1106</v>
      </c>
      <c r="AT65" s="78">
        <v>0</v>
      </c>
      <c r="AU65" s="82" t="s">
        <v>2074</v>
      </c>
      <c r="AV65" s="78" t="b">
        <v>0</v>
      </c>
      <c r="AW65" s="78" t="s">
        <v>2223</v>
      </c>
      <c r="AX65" s="82" t="s">
        <v>2286</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359</v>
      </c>
      <c r="B66" s="65"/>
      <c r="C66" s="65" t="s">
        <v>64</v>
      </c>
      <c r="D66" s="66">
        <v>162.00548443676536</v>
      </c>
      <c r="E66" s="68"/>
      <c r="F66" s="100" t="s">
        <v>2143</v>
      </c>
      <c r="G66" s="65"/>
      <c r="H66" s="69" t="s">
        <v>359</v>
      </c>
      <c r="I66" s="70"/>
      <c r="J66" s="70"/>
      <c r="K66" s="69" t="s">
        <v>2502</v>
      </c>
      <c r="L66" s="73">
        <v>1</v>
      </c>
      <c r="M66" s="74">
        <v>4654.6201171875</v>
      </c>
      <c r="N66" s="74">
        <v>9090.904296875</v>
      </c>
      <c r="O66" s="75"/>
      <c r="P66" s="76"/>
      <c r="Q66" s="76"/>
      <c r="R66" s="86"/>
      <c r="S66" s="48">
        <v>1</v>
      </c>
      <c r="T66" s="48">
        <v>0</v>
      </c>
      <c r="U66" s="49">
        <v>0</v>
      </c>
      <c r="V66" s="49">
        <v>0.001712</v>
      </c>
      <c r="W66" s="49">
        <v>0.00153</v>
      </c>
      <c r="X66" s="49">
        <v>0.465754</v>
      </c>
      <c r="Y66" s="49">
        <v>0</v>
      </c>
      <c r="Z66" s="49">
        <v>0</v>
      </c>
      <c r="AA66" s="71">
        <v>66</v>
      </c>
      <c r="AB66" s="71"/>
      <c r="AC66" s="72"/>
      <c r="AD66" s="78" t="s">
        <v>1229</v>
      </c>
      <c r="AE66" s="78">
        <v>107</v>
      </c>
      <c r="AF66" s="78">
        <v>21</v>
      </c>
      <c r="AG66" s="78">
        <v>32</v>
      </c>
      <c r="AH66" s="78">
        <v>3</v>
      </c>
      <c r="AI66" s="78">
        <v>-14400</v>
      </c>
      <c r="AJ66" s="78"/>
      <c r="AK66" s="78"/>
      <c r="AL66" s="78"/>
      <c r="AM66" s="78" t="s">
        <v>1879</v>
      </c>
      <c r="AN66" s="80">
        <v>42809.79586805555</v>
      </c>
      <c r="AO66" s="82" t="s">
        <v>1935</v>
      </c>
      <c r="AP66" s="78" t="b">
        <v>1</v>
      </c>
      <c r="AQ66" s="78" t="b">
        <v>0</v>
      </c>
      <c r="AR66" s="78" t="b">
        <v>0</v>
      </c>
      <c r="AS66" s="78" t="s">
        <v>1106</v>
      </c>
      <c r="AT66" s="78">
        <v>1</v>
      </c>
      <c r="AU66" s="78"/>
      <c r="AV66" s="78" t="b">
        <v>0</v>
      </c>
      <c r="AW66" s="78" t="s">
        <v>2223</v>
      </c>
      <c r="AX66" s="82" t="s">
        <v>2287</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360</v>
      </c>
      <c r="B67" s="65"/>
      <c r="C67" s="65" t="s">
        <v>64</v>
      </c>
      <c r="D67" s="66">
        <v>162.80401842980183</v>
      </c>
      <c r="E67" s="68"/>
      <c r="F67" s="100" t="s">
        <v>2144</v>
      </c>
      <c r="G67" s="65"/>
      <c r="H67" s="69" t="s">
        <v>360</v>
      </c>
      <c r="I67" s="70"/>
      <c r="J67" s="70"/>
      <c r="K67" s="69" t="s">
        <v>2503</v>
      </c>
      <c r="L67" s="73">
        <v>1</v>
      </c>
      <c r="M67" s="74">
        <v>4254.84619140625</v>
      </c>
      <c r="N67" s="74">
        <v>7756.22509765625</v>
      </c>
      <c r="O67" s="75"/>
      <c r="P67" s="76"/>
      <c r="Q67" s="76"/>
      <c r="R67" s="86"/>
      <c r="S67" s="48">
        <v>1</v>
      </c>
      <c r="T67" s="48">
        <v>0</v>
      </c>
      <c r="U67" s="49">
        <v>0</v>
      </c>
      <c r="V67" s="49">
        <v>0.001712</v>
      </c>
      <c r="W67" s="49">
        <v>0.00153</v>
      </c>
      <c r="X67" s="49">
        <v>0.465754</v>
      </c>
      <c r="Y67" s="49">
        <v>0</v>
      </c>
      <c r="Z67" s="49">
        <v>0</v>
      </c>
      <c r="AA67" s="71">
        <v>67</v>
      </c>
      <c r="AB67" s="71"/>
      <c r="AC67" s="72"/>
      <c r="AD67" s="78" t="s">
        <v>1230</v>
      </c>
      <c r="AE67" s="78">
        <v>397</v>
      </c>
      <c r="AF67" s="78">
        <v>749</v>
      </c>
      <c r="AG67" s="78">
        <v>619</v>
      </c>
      <c r="AH67" s="78">
        <v>166</v>
      </c>
      <c r="AI67" s="78"/>
      <c r="AJ67" s="78" t="s">
        <v>1437</v>
      </c>
      <c r="AK67" s="78" t="s">
        <v>1609</v>
      </c>
      <c r="AL67" s="82" t="s">
        <v>1757</v>
      </c>
      <c r="AM67" s="78"/>
      <c r="AN67" s="80">
        <v>42948.6365625</v>
      </c>
      <c r="AO67" s="82" t="s">
        <v>1936</v>
      </c>
      <c r="AP67" s="78" t="b">
        <v>0</v>
      </c>
      <c r="AQ67" s="78" t="b">
        <v>0</v>
      </c>
      <c r="AR67" s="78" t="b">
        <v>1</v>
      </c>
      <c r="AS67" s="78"/>
      <c r="AT67" s="78">
        <v>11</v>
      </c>
      <c r="AU67" s="82" t="s">
        <v>2074</v>
      </c>
      <c r="AV67" s="78" t="b">
        <v>0</v>
      </c>
      <c r="AW67" s="78" t="s">
        <v>2223</v>
      </c>
      <c r="AX67" s="82" t="s">
        <v>2288</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361</v>
      </c>
      <c r="B68" s="65"/>
      <c r="C68" s="65" t="s">
        <v>64</v>
      </c>
      <c r="D68" s="66">
        <v>165.17110133773136</v>
      </c>
      <c r="E68" s="68"/>
      <c r="F68" s="100" t="s">
        <v>2145</v>
      </c>
      <c r="G68" s="65"/>
      <c r="H68" s="69" t="s">
        <v>361</v>
      </c>
      <c r="I68" s="70"/>
      <c r="J68" s="70"/>
      <c r="K68" s="69" t="s">
        <v>2504</v>
      </c>
      <c r="L68" s="73">
        <v>1</v>
      </c>
      <c r="M68" s="74">
        <v>6472.49267578125</v>
      </c>
      <c r="N68" s="74">
        <v>5501.14306640625</v>
      </c>
      <c r="O68" s="75"/>
      <c r="P68" s="76"/>
      <c r="Q68" s="76"/>
      <c r="R68" s="86"/>
      <c r="S68" s="48">
        <v>1</v>
      </c>
      <c r="T68" s="48">
        <v>0</v>
      </c>
      <c r="U68" s="49">
        <v>0</v>
      </c>
      <c r="V68" s="49">
        <v>0.001712</v>
      </c>
      <c r="W68" s="49">
        <v>0.00153</v>
      </c>
      <c r="X68" s="49">
        <v>0.465754</v>
      </c>
      <c r="Y68" s="49">
        <v>0</v>
      </c>
      <c r="Z68" s="49">
        <v>0</v>
      </c>
      <c r="AA68" s="71">
        <v>68</v>
      </c>
      <c r="AB68" s="71"/>
      <c r="AC68" s="72"/>
      <c r="AD68" s="78" t="s">
        <v>1231</v>
      </c>
      <c r="AE68" s="78">
        <v>2076</v>
      </c>
      <c r="AF68" s="78">
        <v>2907</v>
      </c>
      <c r="AG68" s="78">
        <v>15868</v>
      </c>
      <c r="AH68" s="78">
        <v>4597</v>
      </c>
      <c r="AI68" s="78"/>
      <c r="AJ68" s="78" t="s">
        <v>1438</v>
      </c>
      <c r="AK68" s="78" t="s">
        <v>1618</v>
      </c>
      <c r="AL68" s="82" t="s">
        <v>1758</v>
      </c>
      <c r="AM68" s="78"/>
      <c r="AN68" s="80">
        <v>39953.082083333335</v>
      </c>
      <c r="AO68" s="82" t="s">
        <v>1937</v>
      </c>
      <c r="AP68" s="78" t="b">
        <v>0</v>
      </c>
      <c r="AQ68" s="78" t="b">
        <v>0</v>
      </c>
      <c r="AR68" s="78" t="b">
        <v>1</v>
      </c>
      <c r="AS68" s="78"/>
      <c r="AT68" s="78">
        <v>183</v>
      </c>
      <c r="AU68" s="82" t="s">
        <v>2077</v>
      </c>
      <c r="AV68" s="78" t="b">
        <v>0</v>
      </c>
      <c r="AW68" s="78" t="s">
        <v>2223</v>
      </c>
      <c r="AX68" s="82" t="s">
        <v>2289</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362</v>
      </c>
      <c r="B69" s="65"/>
      <c r="C69" s="65" t="s">
        <v>64</v>
      </c>
      <c r="D69" s="66">
        <v>185.18381109453128</v>
      </c>
      <c r="E69" s="68"/>
      <c r="F69" s="100" t="s">
        <v>2146</v>
      </c>
      <c r="G69" s="65"/>
      <c r="H69" s="69" t="s">
        <v>362</v>
      </c>
      <c r="I69" s="70"/>
      <c r="J69" s="70"/>
      <c r="K69" s="69" t="s">
        <v>2505</v>
      </c>
      <c r="L69" s="73">
        <v>1</v>
      </c>
      <c r="M69" s="74">
        <v>6795.94140625</v>
      </c>
      <c r="N69" s="74">
        <v>7355.650390625</v>
      </c>
      <c r="O69" s="75"/>
      <c r="P69" s="76"/>
      <c r="Q69" s="76"/>
      <c r="R69" s="86"/>
      <c r="S69" s="48">
        <v>1</v>
      </c>
      <c r="T69" s="48">
        <v>0</v>
      </c>
      <c r="U69" s="49">
        <v>0</v>
      </c>
      <c r="V69" s="49">
        <v>0.001712</v>
      </c>
      <c r="W69" s="49">
        <v>0.00153</v>
      </c>
      <c r="X69" s="49">
        <v>0.465754</v>
      </c>
      <c r="Y69" s="49">
        <v>0</v>
      </c>
      <c r="Z69" s="49">
        <v>0</v>
      </c>
      <c r="AA69" s="71">
        <v>69</v>
      </c>
      <c r="AB69" s="71"/>
      <c r="AC69" s="72"/>
      <c r="AD69" s="78" t="s">
        <v>1232</v>
      </c>
      <c r="AE69" s="78">
        <v>2723</v>
      </c>
      <c r="AF69" s="78">
        <v>21152</v>
      </c>
      <c r="AG69" s="78">
        <v>14638</v>
      </c>
      <c r="AH69" s="78">
        <v>18089</v>
      </c>
      <c r="AI69" s="78"/>
      <c r="AJ69" s="78" t="s">
        <v>1439</v>
      </c>
      <c r="AK69" s="78" t="s">
        <v>1620</v>
      </c>
      <c r="AL69" s="82" t="s">
        <v>1759</v>
      </c>
      <c r="AM69" s="78"/>
      <c r="AN69" s="80">
        <v>39842.11770833333</v>
      </c>
      <c r="AO69" s="82" t="s">
        <v>1938</v>
      </c>
      <c r="AP69" s="78" t="b">
        <v>0</v>
      </c>
      <c r="AQ69" s="78" t="b">
        <v>0</v>
      </c>
      <c r="AR69" s="78" t="b">
        <v>1</v>
      </c>
      <c r="AS69" s="78"/>
      <c r="AT69" s="78">
        <v>639</v>
      </c>
      <c r="AU69" s="82" t="s">
        <v>2074</v>
      </c>
      <c r="AV69" s="78" t="b">
        <v>1</v>
      </c>
      <c r="AW69" s="78" t="s">
        <v>2223</v>
      </c>
      <c r="AX69" s="82" t="s">
        <v>2290</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363</v>
      </c>
      <c r="B70" s="65"/>
      <c r="C70" s="65" t="s">
        <v>64</v>
      </c>
      <c r="D70" s="66">
        <v>929.3450980392157</v>
      </c>
      <c r="E70" s="68"/>
      <c r="F70" s="100" t="s">
        <v>2147</v>
      </c>
      <c r="G70" s="65"/>
      <c r="H70" s="69" t="s">
        <v>363</v>
      </c>
      <c r="I70" s="70"/>
      <c r="J70" s="70"/>
      <c r="K70" s="69" t="s">
        <v>2506</v>
      </c>
      <c r="L70" s="73">
        <v>1</v>
      </c>
      <c r="M70" s="74">
        <v>6648.23583984375</v>
      </c>
      <c r="N70" s="74">
        <v>6071.75537109375</v>
      </c>
      <c r="O70" s="75"/>
      <c r="P70" s="76"/>
      <c r="Q70" s="76"/>
      <c r="R70" s="86"/>
      <c r="S70" s="48">
        <v>1</v>
      </c>
      <c r="T70" s="48">
        <v>0</v>
      </c>
      <c r="U70" s="49">
        <v>0</v>
      </c>
      <c r="V70" s="49">
        <v>0.001712</v>
      </c>
      <c r="W70" s="49">
        <v>0.00153</v>
      </c>
      <c r="X70" s="49">
        <v>0.465754</v>
      </c>
      <c r="Y70" s="49">
        <v>0</v>
      </c>
      <c r="Z70" s="49">
        <v>0</v>
      </c>
      <c r="AA70" s="71">
        <v>70</v>
      </c>
      <c r="AB70" s="71"/>
      <c r="AC70" s="72"/>
      <c r="AD70" s="78" t="s">
        <v>1233</v>
      </c>
      <c r="AE70" s="78">
        <v>6271</v>
      </c>
      <c r="AF70" s="78">
        <v>699582</v>
      </c>
      <c r="AG70" s="78">
        <v>15931</v>
      </c>
      <c r="AH70" s="78">
        <v>1117</v>
      </c>
      <c r="AI70" s="78"/>
      <c r="AJ70" s="78" t="s">
        <v>1440</v>
      </c>
      <c r="AK70" s="78" t="s">
        <v>1621</v>
      </c>
      <c r="AL70" s="82" t="s">
        <v>1760</v>
      </c>
      <c r="AM70" s="78"/>
      <c r="AN70" s="80">
        <v>39420.86351851852</v>
      </c>
      <c r="AO70" s="82" t="s">
        <v>1939</v>
      </c>
      <c r="AP70" s="78" t="b">
        <v>0</v>
      </c>
      <c r="AQ70" s="78" t="b">
        <v>0</v>
      </c>
      <c r="AR70" s="78" t="b">
        <v>1</v>
      </c>
      <c r="AS70" s="78"/>
      <c r="AT70" s="78">
        <v>4367</v>
      </c>
      <c r="AU70" s="82" t="s">
        <v>2074</v>
      </c>
      <c r="AV70" s="78" t="b">
        <v>1</v>
      </c>
      <c r="AW70" s="78" t="s">
        <v>2223</v>
      </c>
      <c r="AX70" s="82" t="s">
        <v>2291</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364</v>
      </c>
      <c r="B71" s="65"/>
      <c r="C71" s="65" t="s">
        <v>64</v>
      </c>
      <c r="D71" s="66">
        <v>167.17182386973482</v>
      </c>
      <c r="E71" s="68"/>
      <c r="F71" s="100" t="s">
        <v>2148</v>
      </c>
      <c r="G71" s="65"/>
      <c r="H71" s="69" t="s">
        <v>364</v>
      </c>
      <c r="I71" s="70"/>
      <c r="J71" s="70"/>
      <c r="K71" s="69" t="s">
        <v>2507</v>
      </c>
      <c r="L71" s="73">
        <v>1</v>
      </c>
      <c r="M71" s="74">
        <v>4380.7060546875</v>
      </c>
      <c r="N71" s="74">
        <v>8381.6875</v>
      </c>
      <c r="O71" s="75"/>
      <c r="P71" s="76"/>
      <c r="Q71" s="76"/>
      <c r="R71" s="86"/>
      <c r="S71" s="48">
        <v>1</v>
      </c>
      <c r="T71" s="48">
        <v>0</v>
      </c>
      <c r="U71" s="49">
        <v>0</v>
      </c>
      <c r="V71" s="49">
        <v>0.001712</v>
      </c>
      <c r="W71" s="49">
        <v>0.00153</v>
      </c>
      <c r="X71" s="49">
        <v>0.465754</v>
      </c>
      <c r="Y71" s="49">
        <v>0</v>
      </c>
      <c r="Z71" s="49">
        <v>0</v>
      </c>
      <c r="AA71" s="71">
        <v>71</v>
      </c>
      <c r="AB71" s="71"/>
      <c r="AC71" s="72"/>
      <c r="AD71" s="78" t="s">
        <v>1234</v>
      </c>
      <c r="AE71" s="78">
        <v>191</v>
      </c>
      <c r="AF71" s="78">
        <v>4731</v>
      </c>
      <c r="AG71" s="78">
        <v>1574</v>
      </c>
      <c r="AH71" s="78">
        <v>1636</v>
      </c>
      <c r="AI71" s="78"/>
      <c r="AJ71" s="78" t="s">
        <v>1441</v>
      </c>
      <c r="AK71" s="78" t="s">
        <v>1622</v>
      </c>
      <c r="AL71" s="82" t="s">
        <v>1761</v>
      </c>
      <c r="AM71" s="78"/>
      <c r="AN71" s="80">
        <v>43343.962546296294</v>
      </c>
      <c r="AO71" s="82" t="s">
        <v>1940</v>
      </c>
      <c r="AP71" s="78" t="b">
        <v>0</v>
      </c>
      <c r="AQ71" s="78" t="b">
        <v>0</v>
      </c>
      <c r="AR71" s="78" t="b">
        <v>0</v>
      </c>
      <c r="AS71" s="78"/>
      <c r="AT71" s="78">
        <v>37</v>
      </c>
      <c r="AU71" s="82" t="s">
        <v>2074</v>
      </c>
      <c r="AV71" s="78" t="b">
        <v>1</v>
      </c>
      <c r="AW71" s="78" t="s">
        <v>2223</v>
      </c>
      <c r="AX71" s="82" t="s">
        <v>2292</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365</v>
      </c>
      <c r="B72" s="65"/>
      <c r="C72" s="65" t="s">
        <v>64</v>
      </c>
      <c r="D72" s="66">
        <v>173.68623785962984</v>
      </c>
      <c r="E72" s="68"/>
      <c r="F72" s="100" t="s">
        <v>2149</v>
      </c>
      <c r="G72" s="65"/>
      <c r="H72" s="69" t="s">
        <v>365</v>
      </c>
      <c r="I72" s="70"/>
      <c r="J72" s="70"/>
      <c r="K72" s="69" t="s">
        <v>2508</v>
      </c>
      <c r="L72" s="73">
        <v>1</v>
      </c>
      <c r="M72" s="74">
        <v>4820.4169921875</v>
      </c>
      <c r="N72" s="74">
        <v>8530.416015625</v>
      </c>
      <c r="O72" s="75"/>
      <c r="P72" s="76"/>
      <c r="Q72" s="76"/>
      <c r="R72" s="86"/>
      <c r="S72" s="48">
        <v>1</v>
      </c>
      <c r="T72" s="48">
        <v>0</v>
      </c>
      <c r="U72" s="49">
        <v>0</v>
      </c>
      <c r="V72" s="49">
        <v>0.001712</v>
      </c>
      <c r="W72" s="49">
        <v>0.00153</v>
      </c>
      <c r="X72" s="49">
        <v>0.465754</v>
      </c>
      <c r="Y72" s="49">
        <v>0</v>
      </c>
      <c r="Z72" s="49">
        <v>0</v>
      </c>
      <c r="AA72" s="71">
        <v>72</v>
      </c>
      <c r="AB72" s="71"/>
      <c r="AC72" s="72"/>
      <c r="AD72" s="78" t="s">
        <v>1235</v>
      </c>
      <c r="AE72" s="78">
        <v>1288</v>
      </c>
      <c r="AF72" s="78">
        <v>10670</v>
      </c>
      <c r="AG72" s="78">
        <v>4568</v>
      </c>
      <c r="AH72" s="78">
        <v>2438</v>
      </c>
      <c r="AI72" s="78">
        <v>-14400</v>
      </c>
      <c r="AJ72" s="78" t="s">
        <v>1442</v>
      </c>
      <c r="AK72" s="78" t="s">
        <v>1623</v>
      </c>
      <c r="AL72" s="82" t="s">
        <v>1762</v>
      </c>
      <c r="AM72" s="78" t="s">
        <v>1879</v>
      </c>
      <c r="AN72" s="80">
        <v>41162.764398148145</v>
      </c>
      <c r="AO72" s="82" t="s">
        <v>1941</v>
      </c>
      <c r="AP72" s="78" t="b">
        <v>0</v>
      </c>
      <c r="AQ72" s="78" t="b">
        <v>0</v>
      </c>
      <c r="AR72" s="78" t="b">
        <v>1</v>
      </c>
      <c r="AS72" s="78" t="s">
        <v>1106</v>
      </c>
      <c r="AT72" s="78">
        <v>261</v>
      </c>
      <c r="AU72" s="82" t="s">
        <v>2084</v>
      </c>
      <c r="AV72" s="78" t="b">
        <v>1</v>
      </c>
      <c r="AW72" s="78" t="s">
        <v>2223</v>
      </c>
      <c r="AX72" s="82" t="s">
        <v>2293</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366</v>
      </c>
      <c r="B73" s="65"/>
      <c r="C73" s="65" t="s">
        <v>64</v>
      </c>
      <c r="D73" s="66">
        <v>162.11846383413177</v>
      </c>
      <c r="E73" s="68"/>
      <c r="F73" s="100" t="s">
        <v>2150</v>
      </c>
      <c r="G73" s="65"/>
      <c r="H73" s="69" t="s">
        <v>366</v>
      </c>
      <c r="I73" s="70"/>
      <c r="J73" s="70"/>
      <c r="K73" s="69" t="s">
        <v>2509</v>
      </c>
      <c r="L73" s="73">
        <v>1</v>
      </c>
      <c r="M73" s="74">
        <v>5837.77978515625</v>
      </c>
      <c r="N73" s="74">
        <v>4708.32861328125</v>
      </c>
      <c r="O73" s="75"/>
      <c r="P73" s="76"/>
      <c r="Q73" s="76"/>
      <c r="R73" s="86"/>
      <c r="S73" s="48">
        <v>1</v>
      </c>
      <c r="T73" s="48">
        <v>0</v>
      </c>
      <c r="U73" s="49">
        <v>0</v>
      </c>
      <c r="V73" s="49">
        <v>0.001712</v>
      </c>
      <c r="W73" s="49">
        <v>0.00153</v>
      </c>
      <c r="X73" s="49">
        <v>0.465754</v>
      </c>
      <c r="Y73" s="49">
        <v>0</v>
      </c>
      <c r="Z73" s="49">
        <v>0</v>
      </c>
      <c r="AA73" s="71">
        <v>73</v>
      </c>
      <c r="AB73" s="71"/>
      <c r="AC73" s="72"/>
      <c r="AD73" s="78" t="s">
        <v>1236</v>
      </c>
      <c r="AE73" s="78">
        <v>277</v>
      </c>
      <c r="AF73" s="78">
        <v>124</v>
      </c>
      <c r="AG73" s="78">
        <v>432</v>
      </c>
      <c r="AH73" s="78">
        <v>1</v>
      </c>
      <c r="AI73" s="78">
        <v>-14400</v>
      </c>
      <c r="AJ73" s="78"/>
      <c r="AK73" s="78"/>
      <c r="AL73" s="78"/>
      <c r="AM73" s="78" t="s">
        <v>1879</v>
      </c>
      <c r="AN73" s="80">
        <v>42121.78065972222</v>
      </c>
      <c r="AO73" s="82" t="s">
        <v>1942</v>
      </c>
      <c r="AP73" s="78" t="b">
        <v>0</v>
      </c>
      <c r="AQ73" s="78" t="b">
        <v>0</v>
      </c>
      <c r="AR73" s="78" t="b">
        <v>0</v>
      </c>
      <c r="AS73" s="78" t="s">
        <v>1106</v>
      </c>
      <c r="AT73" s="78">
        <v>1</v>
      </c>
      <c r="AU73" s="82" t="s">
        <v>2085</v>
      </c>
      <c r="AV73" s="78" t="b">
        <v>0</v>
      </c>
      <c r="AW73" s="78" t="s">
        <v>2223</v>
      </c>
      <c r="AX73" s="82" t="s">
        <v>2294</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367</v>
      </c>
      <c r="B74" s="65"/>
      <c r="C74" s="65" t="s">
        <v>64</v>
      </c>
      <c r="D74" s="66">
        <v>192.72052409748946</v>
      </c>
      <c r="E74" s="68"/>
      <c r="F74" s="100" t="s">
        <v>2151</v>
      </c>
      <c r="G74" s="65"/>
      <c r="H74" s="69" t="s">
        <v>367</v>
      </c>
      <c r="I74" s="70"/>
      <c r="J74" s="70"/>
      <c r="K74" s="69" t="s">
        <v>2510</v>
      </c>
      <c r="L74" s="73">
        <v>1</v>
      </c>
      <c r="M74" s="74">
        <v>5022.80126953125</v>
      </c>
      <c r="N74" s="74">
        <v>4777.70458984375</v>
      </c>
      <c r="O74" s="75"/>
      <c r="P74" s="76"/>
      <c r="Q74" s="76"/>
      <c r="R74" s="86"/>
      <c r="S74" s="48">
        <v>1</v>
      </c>
      <c r="T74" s="48">
        <v>0</v>
      </c>
      <c r="U74" s="49">
        <v>0</v>
      </c>
      <c r="V74" s="49">
        <v>0.001712</v>
      </c>
      <c r="W74" s="49">
        <v>0.00153</v>
      </c>
      <c r="X74" s="49">
        <v>0.465754</v>
      </c>
      <c r="Y74" s="49">
        <v>0</v>
      </c>
      <c r="Z74" s="49">
        <v>0</v>
      </c>
      <c r="AA74" s="71">
        <v>74</v>
      </c>
      <c r="AB74" s="71"/>
      <c r="AC74" s="72"/>
      <c r="AD74" s="78" t="s">
        <v>1237</v>
      </c>
      <c r="AE74" s="78">
        <v>1403</v>
      </c>
      <c r="AF74" s="78">
        <v>28023</v>
      </c>
      <c r="AG74" s="78">
        <v>9137</v>
      </c>
      <c r="AH74" s="78">
        <v>2882</v>
      </c>
      <c r="AI74" s="78">
        <v>-21600</v>
      </c>
      <c r="AJ74" s="78" t="s">
        <v>1443</v>
      </c>
      <c r="AK74" s="78" t="s">
        <v>1624</v>
      </c>
      <c r="AL74" s="82" t="s">
        <v>1763</v>
      </c>
      <c r="AM74" s="78" t="s">
        <v>1880</v>
      </c>
      <c r="AN74" s="80">
        <v>39897.25633101852</v>
      </c>
      <c r="AO74" s="82" t="s">
        <v>1943</v>
      </c>
      <c r="AP74" s="78" t="b">
        <v>0</v>
      </c>
      <c r="AQ74" s="78" t="b">
        <v>0</v>
      </c>
      <c r="AR74" s="78" t="b">
        <v>1</v>
      </c>
      <c r="AS74" s="78" t="s">
        <v>1106</v>
      </c>
      <c r="AT74" s="78">
        <v>907</v>
      </c>
      <c r="AU74" s="82" t="s">
        <v>2086</v>
      </c>
      <c r="AV74" s="78" t="b">
        <v>0</v>
      </c>
      <c r="AW74" s="78" t="s">
        <v>2223</v>
      </c>
      <c r="AX74" s="82" t="s">
        <v>2295</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368</v>
      </c>
      <c r="B75" s="65"/>
      <c r="C75" s="65" t="s">
        <v>64</v>
      </c>
      <c r="D75" s="66">
        <v>173.86283672347443</v>
      </c>
      <c r="E75" s="68"/>
      <c r="F75" s="100" t="s">
        <v>2152</v>
      </c>
      <c r="G75" s="65"/>
      <c r="H75" s="69" t="s">
        <v>368</v>
      </c>
      <c r="I75" s="70"/>
      <c r="J75" s="70"/>
      <c r="K75" s="69" t="s">
        <v>2511</v>
      </c>
      <c r="L75" s="73">
        <v>1</v>
      </c>
      <c r="M75" s="74">
        <v>4242.70166015625</v>
      </c>
      <c r="N75" s="74">
        <v>6426.6845703125</v>
      </c>
      <c r="O75" s="75"/>
      <c r="P75" s="76"/>
      <c r="Q75" s="76"/>
      <c r="R75" s="86"/>
      <c r="S75" s="48">
        <v>1</v>
      </c>
      <c r="T75" s="48">
        <v>0</v>
      </c>
      <c r="U75" s="49">
        <v>0</v>
      </c>
      <c r="V75" s="49">
        <v>0.001712</v>
      </c>
      <c r="W75" s="49">
        <v>0.00153</v>
      </c>
      <c r="X75" s="49">
        <v>0.465754</v>
      </c>
      <c r="Y75" s="49">
        <v>0</v>
      </c>
      <c r="Z75" s="49">
        <v>0</v>
      </c>
      <c r="AA75" s="71">
        <v>75</v>
      </c>
      <c r="AB75" s="71"/>
      <c r="AC75" s="72"/>
      <c r="AD75" s="78" t="s">
        <v>1238</v>
      </c>
      <c r="AE75" s="78">
        <v>2835</v>
      </c>
      <c r="AF75" s="78">
        <v>10831</v>
      </c>
      <c r="AG75" s="78">
        <v>4866</v>
      </c>
      <c r="AH75" s="78">
        <v>1339</v>
      </c>
      <c r="AI75" s="78"/>
      <c r="AJ75" s="78" t="s">
        <v>1444</v>
      </c>
      <c r="AK75" s="78" t="s">
        <v>1625</v>
      </c>
      <c r="AL75" s="82" t="s">
        <v>1764</v>
      </c>
      <c r="AM75" s="78"/>
      <c r="AN75" s="80">
        <v>41172.59097222222</v>
      </c>
      <c r="AO75" s="82" t="s">
        <v>1944</v>
      </c>
      <c r="AP75" s="78" t="b">
        <v>0</v>
      </c>
      <c r="AQ75" s="78" t="b">
        <v>0</v>
      </c>
      <c r="AR75" s="78" t="b">
        <v>1</v>
      </c>
      <c r="AS75" s="78"/>
      <c r="AT75" s="78">
        <v>316</v>
      </c>
      <c r="AU75" s="82" t="s">
        <v>2087</v>
      </c>
      <c r="AV75" s="78" t="b">
        <v>1</v>
      </c>
      <c r="AW75" s="78" t="s">
        <v>2223</v>
      </c>
      <c r="AX75" s="82" t="s">
        <v>2296</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369</v>
      </c>
      <c r="B76" s="65"/>
      <c r="C76" s="65" t="s">
        <v>64</v>
      </c>
      <c r="D76" s="66">
        <v>291.70363883871306</v>
      </c>
      <c r="E76" s="68"/>
      <c r="F76" s="100" t="s">
        <v>2153</v>
      </c>
      <c r="G76" s="65"/>
      <c r="H76" s="69" t="s">
        <v>369</v>
      </c>
      <c r="I76" s="70"/>
      <c r="J76" s="70"/>
      <c r="K76" s="69" t="s">
        <v>2512</v>
      </c>
      <c r="L76" s="73">
        <v>1</v>
      </c>
      <c r="M76" s="74">
        <v>5354.80908203125</v>
      </c>
      <c r="N76" s="74">
        <v>9232.48046875</v>
      </c>
      <c r="O76" s="75"/>
      <c r="P76" s="76"/>
      <c r="Q76" s="76"/>
      <c r="R76" s="86"/>
      <c r="S76" s="48">
        <v>1</v>
      </c>
      <c r="T76" s="48">
        <v>0</v>
      </c>
      <c r="U76" s="49">
        <v>0</v>
      </c>
      <c r="V76" s="49">
        <v>0.001712</v>
      </c>
      <c r="W76" s="49">
        <v>0.00153</v>
      </c>
      <c r="X76" s="49">
        <v>0.465754</v>
      </c>
      <c r="Y76" s="49">
        <v>0</v>
      </c>
      <c r="Z76" s="49">
        <v>0</v>
      </c>
      <c r="AA76" s="71">
        <v>76</v>
      </c>
      <c r="AB76" s="71"/>
      <c r="AC76" s="72"/>
      <c r="AD76" s="78" t="s">
        <v>1239</v>
      </c>
      <c r="AE76" s="78">
        <v>977</v>
      </c>
      <c r="AF76" s="78">
        <v>118263</v>
      </c>
      <c r="AG76" s="78">
        <v>30155</v>
      </c>
      <c r="AH76" s="78">
        <v>8382</v>
      </c>
      <c r="AI76" s="78"/>
      <c r="AJ76" s="78" t="s">
        <v>1445</v>
      </c>
      <c r="AK76" s="78" t="s">
        <v>1585</v>
      </c>
      <c r="AL76" s="82" t="s">
        <v>1765</v>
      </c>
      <c r="AM76" s="78"/>
      <c r="AN76" s="80">
        <v>39937.66033564815</v>
      </c>
      <c r="AO76" s="82" t="s">
        <v>1945</v>
      </c>
      <c r="AP76" s="78" t="b">
        <v>0</v>
      </c>
      <c r="AQ76" s="78" t="b">
        <v>0</v>
      </c>
      <c r="AR76" s="78" t="b">
        <v>1</v>
      </c>
      <c r="AS76" s="78"/>
      <c r="AT76" s="78">
        <v>2250</v>
      </c>
      <c r="AU76" s="82" t="s">
        <v>2074</v>
      </c>
      <c r="AV76" s="78" t="b">
        <v>1</v>
      </c>
      <c r="AW76" s="78" t="s">
        <v>2223</v>
      </c>
      <c r="AX76" s="82" t="s">
        <v>2297</v>
      </c>
      <c r="AY76" s="78" t="s">
        <v>65</v>
      </c>
      <c r="AZ76" s="78" t="str">
        <f>REPLACE(INDEX(GroupVertices[Group],MATCH(Vertices[[#This Row],[Vertex]],GroupVertices[Vertex],0)),1,1,"")</f>
        <v>3</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370</v>
      </c>
      <c r="B77" s="65"/>
      <c r="C77" s="65" t="s">
        <v>64</v>
      </c>
      <c r="D77" s="66">
        <v>167.92538548129534</v>
      </c>
      <c r="E77" s="68"/>
      <c r="F77" s="100" t="s">
        <v>2154</v>
      </c>
      <c r="G77" s="65"/>
      <c r="H77" s="69" t="s">
        <v>370</v>
      </c>
      <c r="I77" s="70"/>
      <c r="J77" s="70"/>
      <c r="K77" s="69" t="s">
        <v>2513</v>
      </c>
      <c r="L77" s="73">
        <v>1</v>
      </c>
      <c r="M77" s="74">
        <v>5424.89990234375</v>
      </c>
      <c r="N77" s="74">
        <v>4623.06689453125</v>
      </c>
      <c r="O77" s="75"/>
      <c r="P77" s="76"/>
      <c r="Q77" s="76"/>
      <c r="R77" s="86"/>
      <c r="S77" s="48">
        <v>1</v>
      </c>
      <c r="T77" s="48">
        <v>0</v>
      </c>
      <c r="U77" s="49">
        <v>0</v>
      </c>
      <c r="V77" s="49">
        <v>0.001712</v>
      </c>
      <c r="W77" s="49">
        <v>0.00153</v>
      </c>
      <c r="X77" s="49">
        <v>0.465754</v>
      </c>
      <c r="Y77" s="49">
        <v>0</v>
      </c>
      <c r="Z77" s="49">
        <v>0</v>
      </c>
      <c r="AA77" s="71">
        <v>77</v>
      </c>
      <c r="AB77" s="71"/>
      <c r="AC77" s="72"/>
      <c r="AD77" s="78" t="s">
        <v>1240</v>
      </c>
      <c r="AE77" s="78">
        <v>278</v>
      </c>
      <c r="AF77" s="78">
        <v>5418</v>
      </c>
      <c r="AG77" s="78">
        <v>5453</v>
      </c>
      <c r="AH77" s="78">
        <v>460</v>
      </c>
      <c r="AI77" s="78"/>
      <c r="AJ77" s="78" t="s">
        <v>1446</v>
      </c>
      <c r="AK77" s="78" t="s">
        <v>1626</v>
      </c>
      <c r="AL77" s="82" t="s">
        <v>1766</v>
      </c>
      <c r="AM77" s="78"/>
      <c r="AN77" s="80">
        <v>40522.057546296295</v>
      </c>
      <c r="AO77" s="82" t="s">
        <v>1946</v>
      </c>
      <c r="AP77" s="78" t="b">
        <v>0</v>
      </c>
      <c r="AQ77" s="78" t="b">
        <v>0</v>
      </c>
      <c r="AR77" s="78" t="b">
        <v>1</v>
      </c>
      <c r="AS77" s="78" t="s">
        <v>1106</v>
      </c>
      <c r="AT77" s="78">
        <v>82</v>
      </c>
      <c r="AU77" s="82" t="s">
        <v>2074</v>
      </c>
      <c r="AV77" s="78" t="b">
        <v>1</v>
      </c>
      <c r="AW77" s="78" t="s">
        <v>2223</v>
      </c>
      <c r="AX77" s="82" t="s">
        <v>2298</v>
      </c>
      <c r="AY77" s="78" t="s">
        <v>65</v>
      </c>
      <c r="AZ77" s="78" t="str">
        <f>REPLACE(INDEX(GroupVertices[Group],MATCH(Vertices[[#This Row],[Vertex]],GroupVertices[Vertex],0)),1,1,"")</f>
        <v>3</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371</v>
      </c>
      <c r="B78" s="65"/>
      <c r="C78" s="65" t="s">
        <v>64</v>
      </c>
      <c r="D78" s="66">
        <v>377.10290059949216</v>
      </c>
      <c r="E78" s="68"/>
      <c r="F78" s="100" t="s">
        <v>2155</v>
      </c>
      <c r="G78" s="65"/>
      <c r="H78" s="69" t="s">
        <v>371</v>
      </c>
      <c r="I78" s="70"/>
      <c r="J78" s="70"/>
      <c r="K78" s="69" t="s">
        <v>2514</v>
      </c>
      <c r="L78" s="73">
        <v>1</v>
      </c>
      <c r="M78" s="74">
        <v>5865.34814453125</v>
      </c>
      <c r="N78" s="74">
        <v>9106.9482421875</v>
      </c>
      <c r="O78" s="75"/>
      <c r="P78" s="76"/>
      <c r="Q78" s="76"/>
      <c r="R78" s="86"/>
      <c r="S78" s="48">
        <v>1</v>
      </c>
      <c r="T78" s="48">
        <v>0</v>
      </c>
      <c r="U78" s="49">
        <v>0</v>
      </c>
      <c r="V78" s="49">
        <v>0.001712</v>
      </c>
      <c r="W78" s="49">
        <v>0.00153</v>
      </c>
      <c r="X78" s="49">
        <v>0.465754</v>
      </c>
      <c r="Y78" s="49">
        <v>0</v>
      </c>
      <c r="Z78" s="49">
        <v>0</v>
      </c>
      <c r="AA78" s="71">
        <v>78</v>
      </c>
      <c r="AB78" s="71"/>
      <c r="AC78" s="72"/>
      <c r="AD78" s="78" t="s">
        <v>1241</v>
      </c>
      <c r="AE78" s="78">
        <v>1208</v>
      </c>
      <c r="AF78" s="78">
        <v>196119</v>
      </c>
      <c r="AG78" s="78">
        <v>7069</v>
      </c>
      <c r="AH78" s="78">
        <v>1357</v>
      </c>
      <c r="AI78" s="78"/>
      <c r="AJ78" s="78" t="s">
        <v>1447</v>
      </c>
      <c r="AK78" s="78" t="s">
        <v>1618</v>
      </c>
      <c r="AL78" s="82" t="s">
        <v>1767</v>
      </c>
      <c r="AM78" s="78"/>
      <c r="AN78" s="80">
        <v>40834.775347222225</v>
      </c>
      <c r="AO78" s="82" t="s">
        <v>1947</v>
      </c>
      <c r="AP78" s="78" t="b">
        <v>0</v>
      </c>
      <c r="AQ78" s="78" t="b">
        <v>0</v>
      </c>
      <c r="AR78" s="78" t="b">
        <v>0</v>
      </c>
      <c r="AS78" s="78"/>
      <c r="AT78" s="78">
        <v>1733</v>
      </c>
      <c r="AU78" s="82" t="s">
        <v>2074</v>
      </c>
      <c r="AV78" s="78" t="b">
        <v>1</v>
      </c>
      <c r="AW78" s="78" t="s">
        <v>2223</v>
      </c>
      <c r="AX78" s="82" t="s">
        <v>2299</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372</v>
      </c>
      <c r="B79" s="65"/>
      <c r="C79" s="65" t="s">
        <v>64</v>
      </c>
      <c r="D79" s="66">
        <v>291.6608602319433</v>
      </c>
      <c r="E79" s="68"/>
      <c r="F79" s="100" t="s">
        <v>2156</v>
      </c>
      <c r="G79" s="65"/>
      <c r="H79" s="69" t="s">
        <v>372</v>
      </c>
      <c r="I79" s="70"/>
      <c r="J79" s="70"/>
      <c r="K79" s="69" t="s">
        <v>2515</v>
      </c>
      <c r="L79" s="73">
        <v>1</v>
      </c>
      <c r="M79" s="74">
        <v>5639.55224609375</v>
      </c>
      <c r="N79" s="74">
        <v>9646.09375</v>
      </c>
      <c r="O79" s="75"/>
      <c r="P79" s="76"/>
      <c r="Q79" s="76"/>
      <c r="R79" s="86"/>
      <c r="S79" s="48">
        <v>1</v>
      </c>
      <c r="T79" s="48">
        <v>0</v>
      </c>
      <c r="U79" s="49">
        <v>0</v>
      </c>
      <c r="V79" s="49">
        <v>0.001712</v>
      </c>
      <c r="W79" s="49">
        <v>0.00153</v>
      </c>
      <c r="X79" s="49">
        <v>0.465754</v>
      </c>
      <c r="Y79" s="49">
        <v>0</v>
      </c>
      <c r="Z79" s="49">
        <v>0</v>
      </c>
      <c r="AA79" s="71">
        <v>79</v>
      </c>
      <c r="AB79" s="71"/>
      <c r="AC79" s="72"/>
      <c r="AD79" s="78" t="s">
        <v>1242</v>
      </c>
      <c r="AE79" s="78">
        <v>1376</v>
      </c>
      <c r="AF79" s="78">
        <v>118224</v>
      </c>
      <c r="AG79" s="78">
        <v>5559</v>
      </c>
      <c r="AH79" s="78">
        <v>89</v>
      </c>
      <c r="AI79" s="78">
        <v>-14400</v>
      </c>
      <c r="AJ79" s="78" t="s">
        <v>1448</v>
      </c>
      <c r="AK79" s="78" t="s">
        <v>1618</v>
      </c>
      <c r="AL79" s="82" t="s">
        <v>1768</v>
      </c>
      <c r="AM79" s="78" t="s">
        <v>1879</v>
      </c>
      <c r="AN79" s="80">
        <v>39965.70559027778</v>
      </c>
      <c r="AO79" s="82" t="s">
        <v>1948</v>
      </c>
      <c r="AP79" s="78" t="b">
        <v>0</v>
      </c>
      <c r="AQ79" s="78" t="b">
        <v>0</v>
      </c>
      <c r="AR79" s="78" t="b">
        <v>0</v>
      </c>
      <c r="AS79" s="78" t="s">
        <v>1106</v>
      </c>
      <c r="AT79" s="78">
        <v>3168</v>
      </c>
      <c r="AU79" s="82" t="s">
        <v>2088</v>
      </c>
      <c r="AV79" s="78" t="b">
        <v>1</v>
      </c>
      <c r="AW79" s="78" t="s">
        <v>2223</v>
      </c>
      <c r="AX79" s="82" t="s">
        <v>2300</v>
      </c>
      <c r="AY79" s="78" t="s">
        <v>65</v>
      </c>
      <c r="AZ79" s="78" t="str">
        <f>REPLACE(INDEX(GroupVertices[Group],MATCH(Vertices[[#This Row],[Vertex]],GroupVertices[Vertex],0)),1,1,"")</f>
        <v>3</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373</v>
      </c>
      <c r="B80" s="65"/>
      <c r="C80" s="65" t="s">
        <v>64</v>
      </c>
      <c r="D80" s="66">
        <v>239.7002094295662</v>
      </c>
      <c r="E80" s="68"/>
      <c r="F80" s="100" t="s">
        <v>2157</v>
      </c>
      <c r="G80" s="65"/>
      <c r="H80" s="69" t="s">
        <v>373</v>
      </c>
      <c r="I80" s="70"/>
      <c r="J80" s="70"/>
      <c r="K80" s="69" t="s">
        <v>2516</v>
      </c>
      <c r="L80" s="73">
        <v>1</v>
      </c>
      <c r="M80" s="74">
        <v>6747.27880859375</v>
      </c>
      <c r="N80" s="74">
        <v>6693.5458984375</v>
      </c>
      <c r="O80" s="75"/>
      <c r="P80" s="76"/>
      <c r="Q80" s="76"/>
      <c r="R80" s="86"/>
      <c r="S80" s="48">
        <v>1</v>
      </c>
      <c r="T80" s="48">
        <v>0</v>
      </c>
      <c r="U80" s="49">
        <v>0</v>
      </c>
      <c r="V80" s="49">
        <v>0.001712</v>
      </c>
      <c r="W80" s="49">
        <v>0.00153</v>
      </c>
      <c r="X80" s="49">
        <v>0.465754</v>
      </c>
      <c r="Y80" s="49">
        <v>0</v>
      </c>
      <c r="Z80" s="49">
        <v>0</v>
      </c>
      <c r="AA80" s="71">
        <v>80</v>
      </c>
      <c r="AB80" s="71"/>
      <c r="AC80" s="72"/>
      <c r="AD80" s="78" t="s">
        <v>1243</v>
      </c>
      <c r="AE80" s="78">
        <v>765</v>
      </c>
      <c r="AF80" s="78">
        <v>70853</v>
      </c>
      <c r="AG80" s="78">
        <v>927</v>
      </c>
      <c r="AH80" s="78">
        <v>14775</v>
      </c>
      <c r="AI80" s="78"/>
      <c r="AJ80" s="78" t="s">
        <v>1449</v>
      </c>
      <c r="AK80" s="78" t="s">
        <v>1609</v>
      </c>
      <c r="AL80" s="82" t="s">
        <v>1769</v>
      </c>
      <c r="AM80" s="78"/>
      <c r="AN80" s="80">
        <v>42398.66556712963</v>
      </c>
      <c r="AO80" s="82" t="s">
        <v>1949</v>
      </c>
      <c r="AP80" s="78" t="b">
        <v>1</v>
      </c>
      <c r="AQ80" s="78" t="b">
        <v>0</v>
      </c>
      <c r="AR80" s="78" t="b">
        <v>1</v>
      </c>
      <c r="AS80" s="78"/>
      <c r="AT80" s="78">
        <v>1115</v>
      </c>
      <c r="AU80" s="78"/>
      <c r="AV80" s="78" t="b">
        <v>1</v>
      </c>
      <c r="AW80" s="78" t="s">
        <v>2223</v>
      </c>
      <c r="AX80" s="82" t="s">
        <v>2301</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374</v>
      </c>
      <c r="B81" s="65"/>
      <c r="C81" s="65" t="s">
        <v>64</v>
      </c>
      <c r="D81" s="66">
        <v>172.46320846095446</v>
      </c>
      <c r="E81" s="68"/>
      <c r="F81" s="100" t="s">
        <v>2158</v>
      </c>
      <c r="G81" s="65"/>
      <c r="H81" s="69" t="s">
        <v>374</v>
      </c>
      <c r="I81" s="70"/>
      <c r="J81" s="70"/>
      <c r="K81" s="69" t="s">
        <v>2517</v>
      </c>
      <c r="L81" s="73">
        <v>1</v>
      </c>
      <c r="M81" s="74">
        <v>6414.3984375</v>
      </c>
      <c r="N81" s="74">
        <v>8723.8134765625</v>
      </c>
      <c r="O81" s="75"/>
      <c r="P81" s="76"/>
      <c r="Q81" s="76"/>
      <c r="R81" s="86"/>
      <c r="S81" s="48">
        <v>1</v>
      </c>
      <c r="T81" s="48">
        <v>0</v>
      </c>
      <c r="U81" s="49">
        <v>0</v>
      </c>
      <c r="V81" s="49">
        <v>0.001712</v>
      </c>
      <c r="W81" s="49">
        <v>0.00153</v>
      </c>
      <c r="X81" s="49">
        <v>0.465754</v>
      </c>
      <c r="Y81" s="49">
        <v>0</v>
      </c>
      <c r="Z81" s="49">
        <v>0</v>
      </c>
      <c r="AA81" s="71">
        <v>81</v>
      </c>
      <c r="AB81" s="71"/>
      <c r="AC81" s="72"/>
      <c r="AD81" s="78" t="s">
        <v>1244</v>
      </c>
      <c r="AE81" s="78">
        <v>1247</v>
      </c>
      <c r="AF81" s="78">
        <v>9555</v>
      </c>
      <c r="AG81" s="78">
        <v>15266</v>
      </c>
      <c r="AH81" s="78">
        <v>4444</v>
      </c>
      <c r="AI81" s="78"/>
      <c r="AJ81" s="78" t="s">
        <v>1450</v>
      </c>
      <c r="AK81" s="78" t="s">
        <v>1627</v>
      </c>
      <c r="AL81" s="78"/>
      <c r="AM81" s="78"/>
      <c r="AN81" s="80">
        <v>41257.941030092596</v>
      </c>
      <c r="AO81" s="82" t="s">
        <v>1950</v>
      </c>
      <c r="AP81" s="78" t="b">
        <v>0</v>
      </c>
      <c r="AQ81" s="78" t="b">
        <v>0</v>
      </c>
      <c r="AR81" s="78" t="b">
        <v>1</v>
      </c>
      <c r="AS81" s="78"/>
      <c r="AT81" s="78">
        <v>417</v>
      </c>
      <c r="AU81" s="82" t="s">
        <v>2075</v>
      </c>
      <c r="AV81" s="78" t="b">
        <v>1</v>
      </c>
      <c r="AW81" s="78" t="s">
        <v>2223</v>
      </c>
      <c r="AX81" s="82" t="s">
        <v>2302</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375</v>
      </c>
      <c r="B82" s="65"/>
      <c r="C82" s="65" t="s">
        <v>64</v>
      </c>
      <c r="D82" s="66">
        <v>521.8986125291237</v>
      </c>
      <c r="E82" s="68"/>
      <c r="F82" s="100" t="s">
        <v>2159</v>
      </c>
      <c r="G82" s="65"/>
      <c r="H82" s="69" t="s">
        <v>375</v>
      </c>
      <c r="I82" s="70"/>
      <c r="J82" s="70"/>
      <c r="K82" s="69" t="s">
        <v>2518</v>
      </c>
      <c r="L82" s="73">
        <v>1</v>
      </c>
      <c r="M82" s="74">
        <v>6694.17724609375</v>
      </c>
      <c r="N82" s="74">
        <v>8213.5771484375</v>
      </c>
      <c r="O82" s="75"/>
      <c r="P82" s="76"/>
      <c r="Q82" s="76"/>
      <c r="R82" s="86"/>
      <c r="S82" s="48">
        <v>1</v>
      </c>
      <c r="T82" s="48">
        <v>0</v>
      </c>
      <c r="U82" s="49">
        <v>0</v>
      </c>
      <c r="V82" s="49">
        <v>0.001712</v>
      </c>
      <c r="W82" s="49">
        <v>0.00153</v>
      </c>
      <c r="X82" s="49">
        <v>0.465754</v>
      </c>
      <c r="Y82" s="49">
        <v>0</v>
      </c>
      <c r="Z82" s="49">
        <v>0</v>
      </c>
      <c r="AA82" s="71">
        <v>82</v>
      </c>
      <c r="AB82" s="71"/>
      <c r="AC82" s="72"/>
      <c r="AD82" s="78" t="s">
        <v>1245</v>
      </c>
      <c r="AE82" s="78">
        <v>10573</v>
      </c>
      <c r="AF82" s="78">
        <v>328125</v>
      </c>
      <c r="AG82" s="78">
        <v>26042</v>
      </c>
      <c r="AH82" s="78">
        <v>3189</v>
      </c>
      <c r="AI82" s="78"/>
      <c r="AJ82" s="78" t="s">
        <v>1451</v>
      </c>
      <c r="AK82" s="78" t="s">
        <v>1622</v>
      </c>
      <c r="AL82" s="82" t="s">
        <v>1770</v>
      </c>
      <c r="AM82" s="78"/>
      <c r="AN82" s="80">
        <v>39576.90741898148</v>
      </c>
      <c r="AO82" s="82" t="s">
        <v>1951</v>
      </c>
      <c r="AP82" s="78" t="b">
        <v>0</v>
      </c>
      <c r="AQ82" s="78" t="b">
        <v>0</v>
      </c>
      <c r="AR82" s="78" t="b">
        <v>1</v>
      </c>
      <c r="AS82" s="78"/>
      <c r="AT82" s="78">
        <v>7672</v>
      </c>
      <c r="AU82" s="82" t="s">
        <v>2074</v>
      </c>
      <c r="AV82" s="78" t="b">
        <v>1</v>
      </c>
      <c r="AW82" s="78" t="s">
        <v>2223</v>
      </c>
      <c r="AX82" s="82" t="s">
        <v>2303</v>
      </c>
      <c r="AY82" s="78" t="s">
        <v>65</v>
      </c>
      <c r="AZ82" s="78" t="str">
        <f>REPLACE(INDEX(GroupVertices[Group],MATCH(Vertices[[#This Row],[Vertex]],GroupVertices[Vertex],0)),1,1,"")</f>
        <v>3</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226</v>
      </c>
      <c r="B83" s="65"/>
      <c r="C83" s="65" t="s">
        <v>64</v>
      </c>
      <c r="D83" s="66">
        <v>162.66800439802088</v>
      </c>
      <c r="E83" s="68"/>
      <c r="F83" s="100" t="s">
        <v>690</v>
      </c>
      <c r="G83" s="65"/>
      <c r="H83" s="69" t="s">
        <v>226</v>
      </c>
      <c r="I83" s="70"/>
      <c r="J83" s="70"/>
      <c r="K83" s="69" t="s">
        <v>2519</v>
      </c>
      <c r="L83" s="73">
        <v>262.59183014575035</v>
      </c>
      <c r="M83" s="74">
        <v>9331.42578125</v>
      </c>
      <c r="N83" s="74">
        <v>2723.257080078125</v>
      </c>
      <c r="O83" s="75"/>
      <c r="P83" s="76"/>
      <c r="Q83" s="76"/>
      <c r="R83" s="86"/>
      <c r="S83" s="48">
        <v>0</v>
      </c>
      <c r="T83" s="48">
        <v>3</v>
      </c>
      <c r="U83" s="49">
        <v>702</v>
      </c>
      <c r="V83" s="49">
        <v>0.002132</v>
      </c>
      <c r="W83" s="49">
        <v>0.008274</v>
      </c>
      <c r="X83" s="49">
        <v>1.182424</v>
      </c>
      <c r="Y83" s="49">
        <v>0</v>
      </c>
      <c r="Z83" s="49">
        <v>0</v>
      </c>
      <c r="AA83" s="71">
        <v>83</v>
      </c>
      <c r="AB83" s="71"/>
      <c r="AC83" s="72"/>
      <c r="AD83" s="78" t="s">
        <v>1246</v>
      </c>
      <c r="AE83" s="78">
        <v>945</v>
      </c>
      <c r="AF83" s="78">
        <v>625</v>
      </c>
      <c r="AG83" s="78">
        <v>12986</v>
      </c>
      <c r="AH83" s="78">
        <v>31673</v>
      </c>
      <c r="AI83" s="78"/>
      <c r="AJ83" s="78" t="s">
        <v>1452</v>
      </c>
      <c r="AK83" s="78" t="s">
        <v>1628</v>
      </c>
      <c r="AL83" s="82" t="s">
        <v>1771</v>
      </c>
      <c r="AM83" s="78"/>
      <c r="AN83" s="80">
        <v>41213.465902777774</v>
      </c>
      <c r="AO83" s="82" t="s">
        <v>1952</v>
      </c>
      <c r="AP83" s="78" t="b">
        <v>0</v>
      </c>
      <c r="AQ83" s="78" t="b">
        <v>0</v>
      </c>
      <c r="AR83" s="78" t="b">
        <v>1</v>
      </c>
      <c r="AS83" s="78"/>
      <c r="AT83" s="78">
        <v>43</v>
      </c>
      <c r="AU83" s="82" t="s">
        <v>2074</v>
      </c>
      <c r="AV83" s="78" t="b">
        <v>0</v>
      </c>
      <c r="AW83" s="78" t="s">
        <v>2223</v>
      </c>
      <c r="AX83" s="82" t="s">
        <v>2304</v>
      </c>
      <c r="AY83" s="78" t="s">
        <v>66</v>
      </c>
      <c r="AZ83" s="78" t="str">
        <f>REPLACE(INDEX(GroupVertices[Group],MATCH(Vertices[[#This Row],[Vertex]],GroupVertices[Vertex],0)),1,1,"")</f>
        <v>13</v>
      </c>
      <c r="BA83" s="48" t="s">
        <v>545</v>
      </c>
      <c r="BB83" s="48" t="s">
        <v>545</v>
      </c>
      <c r="BC83" s="48" t="s">
        <v>2787</v>
      </c>
      <c r="BD83" s="48" t="s">
        <v>2787</v>
      </c>
      <c r="BE83" s="48"/>
      <c r="BF83" s="48"/>
      <c r="BG83" s="116" t="s">
        <v>3123</v>
      </c>
      <c r="BH83" s="116" t="s">
        <v>3123</v>
      </c>
      <c r="BI83" s="116" t="s">
        <v>3211</v>
      </c>
      <c r="BJ83" s="116" t="s">
        <v>3211</v>
      </c>
      <c r="BK83" s="116">
        <v>2</v>
      </c>
      <c r="BL83" s="120">
        <v>6.896551724137931</v>
      </c>
      <c r="BM83" s="116">
        <v>0</v>
      </c>
      <c r="BN83" s="120">
        <v>0</v>
      </c>
      <c r="BO83" s="116">
        <v>0</v>
      </c>
      <c r="BP83" s="120">
        <v>0</v>
      </c>
      <c r="BQ83" s="116">
        <v>27</v>
      </c>
      <c r="BR83" s="120">
        <v>93.10344827586206</v>
      </c>
      <c r="BS83" s="116">
        <v>29</v>
      </c>
      <c r="BT83" s="2"/>
      <c r="BU83" s="3"/>
      <c r="BV83" s="3"/>
      <c r="BW83" s="3"/>
      <c r="BX83" s="3"/>
    </row>
    <row r="84" spans="1:76" ht="15">
      <c r="A84" s="64" t="s">
        <v>376</v>
      </c>
      <c r="B84" s="65"/>
      <c r="C84" s="65" t="s">
        <v>64</v>
      </c>
      <c r="D84" s="66">
        <v>167.24531532239064</v>
      </c>
      <c r="E84" s="68"/>
      <c r="F84" s="100" t="s">
        <v>2160</v>
      </c>
      <c r="G84" s="65"/>
      <c r="H84" s="69" t="s">
        <v>376</v>
      </c>
      <c r="I84" s="70"/>
      <c r="J84" s="70"/>
      <c r="K84" s="69" t="s">
        <v>2520</v>
      </c>
      <c r="L84" s="73">
        <v>1</v>
      </c>
      <c r="M84" s="74">
        <v>9331.42578125</v>
      </c>
      <c r="N84" s="74">
        <v>3346.72412109375</v>
      </c>
      <c r="O84" s="75"/>
      <c r="P84" s="76"/>
      <c r="Q84" s="76"/>
      <c r="R84" s="86"/>
      <c r="S84" s="48">
        <v>1</v>
      </c>
      <c r="T84" s="48">
        <v>0</v>
      </c>
      <c r="U84" s="49">
        <v>0</v>
      </c>
      <c r="V84" s="49">
        <v>0.00155</v>
      </c>
      <c r="W84" s="49">
        <v>0.000833</v>
      </c>
      <c r="X84" s="49">
        <v>0.48502</v>
      </c>
      <c r="Y84" s="49">
        <v>0</v>
      </c>
      <c r="Z84" s="49">
        <v>0</v>
      </c>
      <c r="AA84" s="71">
        <v>84</v>
      </c>
      <c r="AB84" s="71"/>
      <c r="AC84" s="72"/>
      <c r="AD84" s="78" t="s">
        <v>1247</v>
      </c>
      <c r="AE84" s="78">
        <v>108</v>
      </c>
      <c r="AF84" s="78">
        <v>4798</v>
      </c>
      <c r="AG84" s="78">
        <v>14511</v>
      </c>
      <c r="AH84" s="78">
        <v>4854</v>
      </c>
      <c r="AI84" s="78"/>
      <c r="AJ84" s="78" t="s">
        <v>1453</v>
      </c>
      <c r="AK84" s="78" t="s">
        <v>1618</v>
      </c>
      <c r="AL84" s="82" t="s">
        <v>1772</v>
      </c>
      <c r="AM84" s="78"/>
      <c r="AN84" s="80">
        <v>40765.98341435185</v>
      </c>
      <c r="AO84" s="82" t="s">
        <v>1953</v>
      </c>
      <c r="AP84" s="78" t="b">
        <v>0</v>
      </c>
      <c r="AQ84" s="78" t="b">
        <v>0</v>
      </c>
      <c r="AR84" s="78" t="b">
        <v>0</v>
      </c>
      <c r="AS84" s="78"/>
      <c r="AT84" s="78">
        <v>367</v>
      </c>
      <c r="AU84" s="82" t="s">
        <v>2074</v>
      </c>
      <c r="AV84" s="78" t="b">
        <v>0</v>
      </c>
      <c r="AW84" s="78" t="s">
        <v>2223</v>
      </c>
      <c r="AX84" s="82" t="s">
        <v>2305</v>
      </c>
      <c r="AY84" s="78" t="s">
        <v>65</v>
      </c>
      <c r="AZ84" s="78" t="str">
        <f>REPLACE(INDEX(GroupVertices[Group],MATCH(Vertices[[#This Row],[Vertex]],GroupVertices[Vertex],0)),1,1,"")</f>
        <v>13</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377</v>
      </c>
      <c r="B85" s="65"/>
      <c r="C85" s="65" t="s">
        <v>64</v>
      </c>
      <c r="D85" s="66">
        <v>173.0632058430849</v>
      </c>
      <c r="E85" s="68"/>
      <c r="F85" s="100" t="s">
        <v>2161</v>
      </c>
      <c r="G85" s="65"/>
      <c r="H85" s="69" t="s">
        <v>377</v>
      </c>
      <c r="I85" s="70"/>
      <c r="J85" s="70"/>
      <c r="K85" s="69" t="s">
        <v>2521</v>
      </c>
      <c r="L85" s="73">
        <v>1</v>
      </c>
      <c r="M85" s="74">
        <v>9646.533203125</v>
      </c>
      <c r="N85" s="74">
        <v>3346.72412109375</v>
      </c>
      <c r="O85" s="75"/>
      <c r="P85" s="76"/>
      <c r="Q85" s="76"/>
      <c r="R85" s="86"/>
      <c r="S85" s="48">
        <v>1</v>
      </c>
      <c r="T85" s="48">
        <v>0</v>
      </c>
      <c r="U85" s="49">
        <v>0</v>
      </c>
      <c r="V85" s="49">
        <v>0.00155</v>
      </c>
      <c r="W85" s="49">
        <v>0.000833</v>
      </c>
      <c r="X85" s="49">
        <v>0.48502</v>
      </c>
      <c r="Y85" s="49">
        <v>0</v>
      </c>
      <c r="Z85" s="49">
        <v>0</v>
      </c>
      <c r="AA85" s="71">
        <v>85</v>
      </c>
      <c r="AB85" s="71"/>
      <c r="AC85" s="72"/>
      <c r="AD85" s="78" t="s">
        <v>1248</v>
      </c>
      <c r="AE85" s="78">
        <v>7343</v>
      </c>
      <c r="AF85" s="78">
        <v>10102</v>
      </c>
      <c r="AG85" s="78">
        <v>32279</v>
      </c>
      <c r="AH85" s="78">
        <v>65883</v>
      </c>
      <c r="AI85" s="78"/>
      <c r="AJ85" s="78" t="s">
        <v>1454</v>
      </c>
      <c r="AK85" s="78" t="s">
        <v>1615</v>
      </c>
      <c r="AL85" s="78"/>
      <c r="AM85" s="78"/>
      <c r="AN85" s="80">
        <v>39818.842199074075</v>
      </c>
      <c r="AO85" s="78"/>
      <c r="AP85" s="78" t="b">
        <v>1</v>
      </c>
      <c r="AQ85" s="78" t="b">
        <v>0</v>
      </c>
      <c r="AR85" s="78" t="b">
        <v>0</v>
      </c>
      <c r="AS85" s="78"/>
      <c r="AT85" s="78">
        <v>613</v>
      </c>
      <c r="AU85" s="82" t="s">
        <v>2074</v>
      </c>
      <c r="AV85" s="78" t="b">
        <v>0</v>
      </c>
      <c r="AW85" s="78" t="s">
        <v>2223</v>
      </c>
      <c r="AX85" s="82" t="s">
        <v>2306</v>
      </c>
      <c r="AY85" s="78" t="s">
        <v>65</v>
      </c>
      <c r="AZ85" s="78" t="str">
        <f>REPLACE(INDEX(GroupVertices[Group],MATCH(Vertices[[#This Row],[Vertex]],GroupVertices[Vertex],0)),1,1,"")</f>
        <v>13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378</v>
      </c>
      <c r="B86" s="65"/>
      <c r="C86" s="65" t="s">
        <v>64</v>
      </c>
      <c r="D86" s="66">
        <v>1000</v>
      </c>
      <c r="E86" s="68"/>
      <c r="F86" s="100" t="s">
        <v>2162</v>
      </c>
      <c r="G86" s="65"/>
      <c r="H86" s="69" t="s">
        <v>378</v>
      </c>
      <c r="I86" s="70"/>
      <c r="J86" s="70"/>
      <c r="K86" s="69" t="s">
        <v>2522</v>
      </c>
      <c r="L86" s="73">
        <v>1</v>
      </c>
      <c r="M86" s="74">
        <v>5986.1552734375</v>
      </c>
      <c r="N86" s="74">
        <v>5953.01513671875</v>
      </c>
      <c r="O86" s="75"/>
      <c r="P86" s="76"/>
      <c r="Q86" s="76"/>
      <c r="R86" s="86"/>
      <c r="S86" s="48">
        <v>2</v>
      </c>
      <c r="T86" s="48">
        <v>0</v>
      </c>
      <c r="U86" s="49">
        <v>0</v>
      </c>
      <c r="V86" s="49">
        <v>0.001715</v>
      </c>
      <c r="W86" s="49">
        <v>0.002721</v>
      </c>
      <c r="X86" s="49">
        <v>0.735603</v>
      </c>
      <c r="Y86" s="49">
        <v>1</v>
      </c>
      <c r="Z86" s="49">
        <v>0</v>
      </c>
      <c r="AA86" s="71">
        <v>86</v>
      </c>
      <c r="AB86" s="71"/>
      <c r="AC86" s="72"/>
      <c r="AD86" s="78" t="s">
        <v>1249</v>
      </c>
      <c r="AE86" s="78">
        <v>235</v>
      </c>
      <c r="AF86" s="78">
        <v>763996</v>
      </c>
      <c r="AG86" s="78">
        <v>8523</v>
      </c>
      <c r="AH86" s="78">
        <v>7430</v>
      </c>
      <c r="AI86" s="78"/>
      <c r="AJ86" s="78" t="s">
        <v>1455</v>
      </c>
      <c r="AK86" s="78" t="s">
        <v>1629</v>
      </c>
      <c r="AL86" s="82" t="s">
        <v>1773</v>
      </c>
      <c r="AM86" s="78"/>
      <c r="AN86" s="80">
        <v>39589.92652777778</v>
      </c>
      <c r="AO86" s="82" t="s">
        <v>1954</v>
      </c>
      <c r="AP86" s="78" t="b">
        <v>0</v>
      </c>
      <c r="AQ86" s="78" t="b">
        <v>0</v>
      </c>
      <c r="AR86" s="78" t="b">
        <v>1</v>
      </c>
      <c r="AS86" s="78"/>
      <c r="AT86" s="78">
        <v>3206</v>
      </c>
      <c r="AU86" s="82" t="s">
        <v>2074</v>
      </c>
      <c r="AV86" s="78" t="b">
        <v>1</v>
      </c>
      <c r="AW86" s="78" t="s">
        <v>2223</v>
      </c>
      <c r="AX86" s="82" t="s">
        <v>2307</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227</v>
      </c>
      <c r="B87" s="65"/>
      <c r="C87" s="65" t="s">
        <v>64</v>
      </c>
      <c r="D87" s="66">
        <v>162.27531872562108</v>
      </c>
      <c r="E87" s="68"/>
      <c r="F87" s="100" t="s">
        <v>691</v>
      </c>
      <c r="G87" s="65"/>
      <c r="H87" s="69" t="s">
        <v>227</v>
      </c>
      <c r="I87" s="70"/>
      <c r="J87" s="70"/>
      <c r="K87" s="69" t="s">
        <v>2523</v>
      </c>
      <c r="L87" s="73">
        <v>440.7127629230562</v>
      </c>
      <c r="M87" s="74">
        <v>5409.62744140625</v>
      </c>
      <c r="N87" s="74">
        <v>6584.6474609375</v>
      </c>
      <c r="O87" s="75"/>
      <c r="P87" s="76"/>
      <c r="Q87" s="76"/>
      <c r="R87" s="86"/>
      <c r="S87" s="48">
        <v>1</v>
      </c>
      <c r="T87" s="48">
        <v>10</v>
      </c>
      <c r="U87" s="49">
        <v>1180</v>
      </c>
      <c r="V87" s="49">
        <v>0.002315</v>
      </c>
      <c r="W87" s="49">
        <v>0.011828</v>
      </c>
      <c r="X87" s="49">
        <v>3.174693</v>
      </c>
      <c r="Y87" s="49">
        <v>0.1</v>
      </c>
      <c r="Z87" s="49">
        <v>0.1</v>
      </c>
      <c r="AA87" s="71">
        <v>87</v>
      </c>
      <c r="AB87" s="71"/>
      <c r="AC87" s="72"/>
      <c r="AD87" s="78" t="s">
        <v>1250</v>
      </c>
      <c r="AE87" s="78">
        <v>2</v>
      </c>
      <c r="AF87" s="78">
        <v>267</v>
      </c>
      <c r="AG87" s="78">
        <v>19390</v>
      </c>
      <c r="AH87" s="78">
        <v>2</v>
      </c>
      <c r="AI87" s="78"/>
      <c r="AJ87" s="78" t="s">
        <v>1456</v>
      </c>
      <c r="AK87" s="78"/>
      <c r="AL87" s="78"/>
      <c r="AM87" s="78"/>
      <c r="AN87" s="80">
        <v>43375.82991898148</v>
      </c>
      <c r="AO87" s="82" t="s">
        <v>1955</v>
      </c>
      <c r="AP87" s="78" t="b">
        <v>0</v>
      </c>
      <c r="AQ87" s="78" t="b">
        <v>0</v>
      </c>
      <c r="AR87" s="78" t="b">
        <v>0</v>
      </c>
      <c r="AS87" s="78"/>
      <c r="AT87" s="78">
        <v>5</v>
      </c>
      <c r="AU87" s="82" t="s">
        <v>2074</v>
      </c>
      <c r="AV87" s="78" t="b">
        <v>0</v>
      </c>
      <c r="AW87" s="78" t="s">
        <v>2223</v>
      </c>
      <c r="AX87" s="82" t="s">
        <v>2308</v>
      </c>
      <c r="AY87" s="78" t="s">
        <v>66</v>
      </c>
      <c r="AZ87" s="78" t="str">
        <f>REPLACE(INDEX(GroupVertices[Group],MATCH(Vertices[[#This Row],[Vertex]],GroupVertices[Vertex],0)),1,1,"")</f>
        <v>3</v>
      </c>
      <c r="BA87" s="48"/>
      <c r="BB87" s="48"/>
      <c r="BC87" s="48"/>
      <c r="BD87" s="48"/>
      <c r="BE87" s="48"/>
      <c r="BF87" s="48"/>
      <c r="BG87" s="116" t="s">
        <v>3124</v>
      </c>
      <c r="BH87" s="116" t="s">
        <v>3124</v>
      </c>
      <c r="BI87" s="116" t="s">
        <v>3212</v>
      </c>
      <c r="BJ87" s="116" t="s">
        <v>3212</v>
      </c>
      <c r="BK87" s="116">
        <v>0</v>
      </c>
      <c r="BL87" s="120">
        <v>0</v>
      </c>
      <c r="BM87" s="116">
        <v>0</v>
      </c>
      <c r="BN87" s="120">
        <v>0</v>
      </c>
      <c r="BO87" s="116">
        <v>0</v>
      </c>
      <c r="BP87" s="120">
        <v>0</v>
      </c>
      <c r="BQ87" s="116">
        <v>13</v>
      </c>
      <c r="BR87" s="120">
        <v>100</v>
      </c>
      <c r="BS87" s="116">
        <v>13</v>
      </c>
      <c r="BT87" s="2"/>
      <c r="BU87" s="3"/>
      <c r="BV87" s="3"/>
      <c r="BW87" s="3"/>
      <c r="BX87" s="3"/>
    </row>
    <row r="88" spans="1:76" ht="15">
      <c r="A88" s="64" t="s">
        <v>379</v>
      </c>
      <c r="B88" s="65"/>
      <c r="C88" s="65" t="s">
        <v>64</v>
      </c>
      <c r="D88" s="66">
        <v>166.7122280687976</v>
      </c>
      <c r="E88" s="68"/>
      <c r="F88" s="100" t="s">
        <v>2163</v>
      </c>
      <c r="G88" s="65"/>
      <c r="H88" s="69" t="s">
        <v>379</v>
      </c>
      <c r="I88" s="70"/>
      <c r="J88" s="70"/>
      <c r="K88" s="69" t="s">
        <v>2524</v>
      </c>
      <c r="L88" s="73">
        <v>1</v>
      </c>
      <c r="M88" s="74">
        <v>4773.1220703125</v>
      </c>
      <c r="N88" s="74">
        <v>6439.5947265625</v>
      </c>
      <c r="O88" s="75"/>
      <c r="P88" s="76"/>
      <c r="Q88" s="76"/>
      <c r="R88" s="86"/>
      <c r="S88" s="48">
        <v>2</v>
      </c>
      <c r="T88" s="48">
        <v>0</v>
      </c>
      <c r="U88" s="49">
        <v>0</v>
      </c>
      <c r="V88" s="49">
        <v>0.001715</v>
      </c>
      <c r="W88" s="49">
        <v>0.002721</v>
      </c>
      <c r="X88" s="49">
        <v>0.735603</v>
      </c>
      <c r="Y88" s="49">
        <v>1</v>
      </c>
      <c r="Z88" s="49">
        <v>0</v>
      </c>
      <c r="AA88" s="71">
        <v>88</v>
      </c>
      <c r="AB88" s="71"/>
      <c r="AC88" s="72"/>
      <c r="AD88" s="78" t="s">
        <v>1251</v>
      </c>
      <c r="AE88" s="78">
        <v>122</v>
      </c>
      <c r="AF88" s="78">
        <v>4312</v>
      </c>
      <c r="AG88" s="78">
        <v>1351</v>
      </c>
      <c r="AH88" s="78">
        <v>370</v>
      </c>
      <c r="AI88" s="78"/>
      <c r="AJ88" s="78" t="s">
        <v>1457</v>
      </c>
      <c r="AK88" s="78" t="s">
        <v>1603</v>
      </c>
      <c r="AL88" s="82" t="s">
        <v>1774</v>
      </c>
      <c r="AM88" s="78"/>
      <c r="AN88" s="80">
        <v>42292.34716435185</v>
      </c>
      <c r="AO88" s="82" t="s">
        <v>1956</v>
      </c>
      <c r="AP88" s="78" t="b">
        <v>1</v>
      </c>
      <c r="AQ88" s="78" t="b">
        <v>0</v>
      </c>
      <c r="AR88" s="78" t="b">
        <v>1</v>
      </c>
      <c r="AS88" s="78" t="s">
        <v>2072</v>
      </c>
      <c r="AT88" s="78">
        <v>25</v>
      </c>
      <c r="AU88" s="82" t="s">
        <v>2074</v>
      </c>
      <c r="AV88" s="78" t="b">
        <v>1</v>
      </c>
      <c r="AW88" s="78" t="s">
        <v>2223</v>
      </c>
      <c r="AX88" s="82" t="s">
        <v>2309</v>
      </c>
      <c r="AY88" s="78" t="s">
        <v>65</v>
      </c>
      <c r="AZ88" s="78" t="str">
        <f>REPLACE(INDEX(GroupVertices[Group],MATCH(Vertices[[#This Row],[Vertex]],GroupVertices[Vertex],0)),1,1,"")</f>
        <v>3</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380</v>
      </c>
      <c r="B89" s="65"/>
      <c r="C89" s="65" t="s">
        <v>64</v>
      </c>
      <c r="D89" s="66">
        <v>165.59559674337024</v>
      </c>
      <c r="E89" s="68"/>
      <c r="F89" s="100" t="s">
        <v>2164</v>
      </c>
      <c r="G89" s="65"/>
      <c r="H89" s="69" t="s">
        <v>380</v>
      </c>
      <c r="I89" s="70"/>
      <c r="J89" s="70"/>
      <c r="K89" s="69" t="s">
        <v>2525</v>
      </c>
      <c r="L89" s="73">
        <v>1</v>
      </c>
      <c r="M89" s="74">
        <v>5296.98291015625</v>
      </c>
      <c r="N89" s="74">
        <v>8077.21630859375</v>
      </c>
      <c r="O89" s="75"/>
      <c r="P89" s="76"/>
      <c r="Q89" s="76"/>
      <c r="R89" s="86"/>
      <c r="S89" s="48">
        <v>2</v>
      </c>
      <c r="T89" s="48">
        <v>0</v>
      </c>
      <c r="U89" s="49">
        <v>0</v>
      </c>
      <c r="V89" s="49">
        <v>0.001715</v>
      </c>
      <c r="W89" s="49">
        <v>0.002721</v>
      </c>
      <c r="X89" s="49">
        <v>0.735603</v>
      </c>
      <c r="Y89" s="49">
        <v>1</v>
      </c>
      <c r="Z89" s="49">
        <v>0</v>
      </c>
      <c r="AA89" s="71">
        <v>89</v>
      </c>
      <c r="AB89" s="71"/>
      <c r="AC89" s="72"/>
      <c r="AD89" s="78" t="s">
        <v>1252</v>
      </c>
      <c r="AE89" s="78">
        <v>2811</v>
      </c>
      <c r="AF89" s="78">
        <v>3294</v>
      </c>
      <c r="AG89" s="78">
        <v>3708</v>
      </c>
      <c r="AH89" s="78">
        <v>1461</v>
      </c>
      <c r="AI89" s="78">
        <v>-14400</v>
      </c>
      <c r="AJ89" s="78" t="s">
        <v>1458</v>
      </c>
      <c r="AK89" s="78"/>
      <c r="AL89" s="82" t="s">
        <v>1775</v>
      </c>
      <c r="AM89" s="78" t="s">
        <v>1879</v>
      </c>
      <c r="AN89" s="80">
        <v>39994.568923611114</v>
      </c>
      <c r="AO89" s="78"/>
      <c r="AP89" s="78" t="b">
        <v>0</v>
      </c>
      <c r="AQ89" s="78" t="b">
        <v>0</v>
      </c>
      <c r="AR89" s="78" t="b">
        <v>0</v>
      </c>
      <c r="AS89" s="78" t="s">
        <v>1106</v>
      </c>
      <c r="AT89" s="78">
        <v>234</v>
      </c>
      <c r="AU89" s="82" t="s">
        <v>2089</v>
      </c>
      <c r="AV89" s="78" t="b">
        <v>0</v>
      </c>
      <c r="AW89" s="78" t="s">
        <v>2223</v>
      </c>
      <c r="AX89" s="82" t="s">
        <v>2310</v>
      </c>
      <c r="AY89" s="78" t="s">
        <v>65</v>
      </c>
      <c r="AZ89" s="78" t="str">
        <f>REPLACE(INDEX(GroupVertices[Group],MATCH(Vertices[[#This Row],[Vertex]],GroupVertices[Vertex],0)),1,1,"")</f>
        <v>3</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381</v>
      </c>
      <c r="B90" s="65"/>
      <c r="C90" s="65" t="s">
        <v>64</v>
      </c>
      <c r="D90" s="66">
        <v>162.11297939736642</v>
      </c>
      <c r="E90" s="68"/>
      <c r="F90" s="100" t="s">
        <v>2165</v>
      </c>
      <c r="G90" s="65"/>
      <c r="H90" s="69" t="s">
        <v>381</v>
      </c>
      <c r="I90" s="70"/>
      <c r="J90" s="70"/>
      <c r="K90" s="69" t="s">
        <v>2526</v>
      </c>
      <c r="L90" s="73">
        <v>1</v>
      </c>
      <c r="M90" s="74">
        <v>4804.7587890625</v>
      </c>
      <c r="N90" s="74">
        <v>7346.9990234375</v>
      </c>
      <c r="O90" s="75"/>
      <c r="P90" s="76"/>
      <c r="Q90" s="76"/>
      <c r="R90" s="86"/>
      <c r="S90" s="48">
        <v>2</v>
      </c>
      <c r="T90" s="48">
        <v>0</v>
      </c>
      <c r="U90" s="49">
        <v>0</v>
      </c>
      <c r="V90" s="49">
        <v>0.001715</v>
      </c>
      <c r="W90" s="49">
        <v>0.002721</v>
      </c>
      <c r="X90" s="49">
        <v>0.735603</v>
      </c>
      <c r="Y90" s="49">
        <v>1</v>
      </c>
      <c r="Z90" s="49">
        <v>0</v>
      </c>
      <c r="AA90" s="71">
        <v>90</v>
      </c>
      <c r="AB90" s="71"/>
      <c r="AC90" s="72"/>
      <c r="AD90" s="78" t="s">
        <v>1252</v>
      </c>
      <c r="AE90" s="78">
        <v>202</v>
      </c>
      <c r="AF90" s="78">
        <v>119</v>
      </c>
      <c r="AG90" s="78">
        <v>87</v>
      </c>
      <c r="AH90" s="78">
        <v>0</v>
      </c>
      <c r="AI90" s="78"/>
      <c r="AJ90" s="78" t="s">
        <v>1459</v>
      </c>
      <c r="AK90" s="78" t="s">
        <v>1630</v>
      </c>
      <c r="AL90" s="78"/>
      <c r="AM90" s="78"/>
      <c r="AN90" s="80">
        <v>40575.99579861111</v>
      </c>
      <c r="AO90" s="78"/>
      <c r="AP90" s="78" t="b">
        <v>0</v>
      </c>
      <c r="AQ90" s="78" t="b">
        <v>0</v>
      </c>
      <c r="AR90" s="78" t="b">
        <v>0</v>
      </c>
      <c r="AS90" s="78" t="s">
        <v>1106</v>
      </c>
      <c r="AT90" s="78">
        <v>10</v>
      </c>
      <c r="AU90" s="82" t="s">
        <v>2090</v>
      </c>
      <c r="AV90" s="78" t="b">
        <v>0</v>
      </c>
      <c r="AW90" s="78" t="s">
        <v>2223</v>
      </c>
      <c r="AX90" s="82" t="s">
        <v>2311</v>
      </c>
      <c r="AY90" s="78" t="s">
        <v>65</v>
      </c>
      <c r="AZ90" s="78" t="str">
        <f>REPLACE(INDEX(GroupVertices[Group],MATCH(Vertices[[#This Row],[Vertex]],GroupVertices[Vertex],0)),1,1,"")</f>
        <v>3</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382</v>
      </c>
      <c r="B91" s="65"/>
      <c r="C91" s="65" t="s">
        <v>64</v>
      </c>
      <c r="D91" s="66">
        <v>1000</v>
      </c>
      <c r="E91" s="68"/>
      <c r="F91" s="100" t="s">
        <v>2166</v>
      </c>
      <c r="G91" s="65"/>
      <c r="H91" s="69" t="s">
        <v>382</v>
      </c>
      <c r="I91" s="70"/>
      <c r="J91" s="70"/>
      <c r="K91" s="69" t="s">
        <v>2527</v>
      </c>
      <c r="L91" s="73">
        <v>1</v>
      </c>
      <c r="M91" s="74">
        <v>5555.81689453125</v>
      </c>
      <c r="N91" s="74">
        <v>5479.1689453125</v>
      </c>
      <c r="O91" s="75"/>
      <c r="P91" s="76"/>
      <c r="Q91" s="76"/>
      <c r="R91" s="86"/>
      <c r="S91" s="48">
        <v>2</v>
      </c>
      <c r="T91" s="48">
        <v>0</v>
      </c>
      <c r="U91" s="49">
        <v>0</v>
      </c>
      <c r="V91" s="49">
        <v>0.001715</v>
      </c>
      <c r="W91" s="49">
        <v>0.002721</v>
      </c>
      <c r="X91" s="49">
        <v>0.735603</v>
      </c>
      <c r="Y91" s="49">
        <v>1</v>
      </c>
      <c r="Z91" s="49">
        <v>0</v>
      </c>
      <c r="AA91" s="71">
        <v>91</v>
      </c>
      <c r="AB91" s="71"/>
      <c r="AC91" s="72"/>
      <c r="AD91" s="78" t="s">
        <v>1253</v>
      </c>
      <c r="AE91" s="78">
        <v>606</v>
      </c>
      <c r="AF91" s="78">
        <v>1550986</v>
      </c>
      <c r="AG91" s="78">
        <v>10322</v>
      </c>
      <c r="AH91" s="78">
        <v>2673</v>
      </c>
      <c r="AI91" s="78"/>
      <c r="AJ91" s="78" t="s">
        <v>1460</v>
      </c>
      <c r="AK91" s="78" t="s">
        <v>1631</v>
      </c>
      <c r="AL91" s="82" t="s">
        <v>1776</v>
      </c>
      <c r="AM91" s="78"/>
      <c r="AN91" s="80">
        <v>39933.70752314815</v>
      </c>
      <c r="AO91" s="82" t="s">
        <v>1957</v>
      </c>
      <c r="AP91" s="78" t="b">
        <v>0</v>
      </c>
      <c r="AQ91" s="78" t="b">
        <v>0</v>
      </c>
      <c r="AR91" s="78" t="b">
        <v>1</v>
      </c>
      <c r="AS91" s="78"/>
      <c r="AT91" s="78">
        <v>5316</v>
      </c>
      <c r="AU91" s="82" t="s">
        <v>2074</v>
      </c>
      <c r="AV91" s="78" t="b">
        <v>1</v>
      </c>
      <c r="AW91" s="78" t="s">
        <v>2223</v>
      </c>
      <c r="AX91" s="82" t="s">
        <v>2312</v>
      </c>
      <c r="AY91" s="78" t="s">
        <v>65</v>
      </c>
      <c r="AZ91" s="78" t="str">
        <f>REPLACE(INDEX(GroupVertices[Group],MATCH(Vertices[[#This Row],[Vertex]],GroupVertices[Vertex],0)),1,1,"")</f>
        <v>3</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383</v>
      </c>
      <c r="B92" s="65"/>
      <c r="C92" s="65" t="s">
        <v>64</v>
      </c>
      <c r="D92" s="66">
        <v>241.51007356213512</v>
      </c>
      <c r="E92" s="68"/>
      <c r="F92" s="100" t="s">
        <v>2167</v>
      </c>
      <c r="G92" s="65"/>
      <c r="H92" s="69" t="s">
        <v>383</v>
      </c>
      <c r="I92" s="70"/>
      <c r="J92" s="70"/>
      <c r="K92" s="69" t="s">
        <v>2528</v>
      </c>
      <c r="L92" s="73">
        <v>1</v>
      </c>
      <c r="M92" s="74">
        <v>5861.1494140625</v>
      </c>
      <c r="N92" s="74">
        <v>7953.31103515625</v>
      </c>
      <c r="O92" s="75"/>
      <c r="P92" s="76"/>
      <c r="Q92" s="76"/>
      <c r="R92" s="86"/>
      <c r="S92" s="48">
        <v>2</v>
      </c>
      <c r="T92" s="48">
        <v>0</v>
      </c>
      <c r="U92" s="49">
        <v>0</v>
      </c>
      <c r="V92" s="49">
        <v>0.001715</v>
      </c>
      <c r="W92" s="49">
        <v>0.002721</v>
      </c>
      <c r="X92" s="49">
        <v>0.735603</v>
      </c>
      <c r="Y92" s="49">
        <v>1</v>
      </c>
      <c r="Z92" s="49">
        <v>0</v>
      </c>
      <c r="AA92" s="71">
        <v>92</v>
      </c>
      <c r="AB92" s="71"/>
      <c r="AC92" s="72"/>
      <c r="AD92" s="78" t="s">
        <v>1254</v>
      </c>
      <c r="AE92" s="78">
        <v>590</v>
      </c>
      <c r="AF92" s="78">
        <v>72503</v>
      </c>
      <c r="AG92" s="78">
        <v>1852</v>
      </c>
      <c r="AH92" s="78">
        <v>33</v>
      </c>
      <c r="AI92" s="78"/>
      <c r="AJ92" s="78" t="s">
        <v>1461</v>
      </c>
      <c r="AK92" s="78" t="s">
        <v>1592</v>
      </c>
      <c r="AL92" s="82" t="s">
        <v>1777</v>
      </c>
      <c r="AM92" s="78"/>
      <c r="AN92" s="80">
        <v>40380.410844907405</v>
      </c>
      <c r="AO92" s="82" t="s">
        <v>1958</v>
      </c>
      <c r="AP92" s="78" t="b">
        <v>0</v>
      </c>
      <c r="AQ92" s="78" t="b">
        <v>0</v>
      </c>
      <c r="AR92" s="78" t="b">
        <v>1</v>
      </c>
      <c r="AS92" s="78"/>
      <c r="AT92" s="78">
        <v>1279</v>
      </c>
      <c r="AU92" s="82" t="s">
        <v>2074</v>
      </c>
      <c r="AV92" s="78" t="b">
        <v>1</v>
      </c>
      <c r="AW92" s="78" t="s">
        <v>2223</v>
      </c>
      <c r="AX92" s="82" t="s">
        <v>2313</v>
      </c>
      <c r="AY92" s="78" t="s">
        <v>65</v>
      </c>
      <c r="AZ92" s="78" t="str">
        <f>REPLACE(INDEX(GroupVertices[Group],MATCH(Vertices[[#This Row],[Vertex]],GroupVertices[Vertex],0)),1,1,"")</f>
        <v>3</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384</v>
      </c>
      <c r="B93" s="65"/>
      <c r="C93" s="65" t="s">
        <v>64</v>
      </c>
      <c r="D93" s="66">
        <v>533.591431712872</v>
      </c>
      <c r="E93" s="68"/>
      <c r="F93" s="100" t="s">
        <v>2168</v>
      </c>
      <c r="G93" s="65"/>
      <c r="H93" s="69" t="s">
        <v>384</v>
      </c>
      <c r="I93" s="70"/>
      <c r="J93" s="70"/>
      <c r="K93" s="69" t="s">
        <v>2529</v>
      </c>
      <c r="L93" s="73">
        <v>1</v>
      </c>
      <c r="M93" s="74">
        <v>5062.85791015625</v>
      </c>
      <c r="N93" s="74">
        <v>5670.58984375</v>
      </c>
      <c r="O93" s="75"/>
      <c r="P93" s="76"/>
      <c r="Q93" s="76"/>
      <c r="R93" s="86"/>
      <c r="S93" s="48">
        <v>2</v>
      </c>
      <c r="T93" s="48">
        <v>0</v>
      </c>
      <c r="U93" s="49">
        <v>0</v>
      </c>
      <c r="V93" s="49">
        <v>0.001715</v>
      </c>
      <c r="W93" s="49">
        <v>0.002721</v>
      </c>
      <c r="X93" s="49">
        <v>0.735603</v>
      </c>
      <c r="Y93" s="49">
        <v>1</v>
      </c>
      <c r="Z93" s="49">
        <v>0</v>
      </c>
      <c r="AA93" s="71">
        <v>93</v>
      </c>
      <c r="AB93" s="71"/>
      <c r="AC93" s="72"/>
      <c r="AD93" s="78" t="s">
        <v>1255</v>
      </c>
      <c r="AE93" s="78">
        <v>1016</v>
      </c>
      <c r="AF93" s="78">
        <v>338785</v>
      </c>
      <c r="AG93" s="78">
        <v>8950</v>
      </c>
      <c r="AH93" s="78">
        <v>2635</v>
      </c>
      <c r="AI93" s="78"/>
      <c r="AJ93" s="78" t="s">
        <v>1462</v>
      </c>
      <c r="AK93" s="78" t="s">
        <v>1632</v>
      </c>
      <c r="AL93" s="82" t="s">
        <v>1778</v>
      </c>
      <c r="AM93" s="78"/>
      <c r="AN93" s="80">
        <v>39168.533159722225</v>
      </c>
      <c r="AO93" s="82" t="s">
        <v>1959</v>
      </c>
      <c r="AP93" s="78" t="b">
        <v>0</v>
      </c>
      <c r="AQ93" s="78" t="b">
        <v>0</v>
      </c>
      <c r="AR93" s="78" t="b">
        <v>1</v>
      </c>
      <c r="AS93" s="78"/>
      <c r="AT93" s="78">
        <v>5237</v>
      </c>
      <c r="AU93" s="82" t="s">
        <v>2074</v>
      </c>
      <c r="AV93" s="78" t="b">
        <v>1</v>
      </c>
      <c r="AW93" s="78" t="s">
        <v>2223</v>
      </c>
      <c r="AX93" s="82" t="s">
        <v>2314</v>
      </c>
      <c r="AY93" s="78" t="s">
        <v>65</v>
      </c>
      <c r="AZ93" s="78" t="str">
        <f>REPLACE(INDEX(GroupVertices[Group],MATCH(Vertices[[#This Row],[Vertex]],GroupVertices[Vertex],0)),1,1,"")</f>
        <v>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385</v>
      </c>
      <c r="B94" s="65"/>
      <c r="C94" s="65" t="s">
        <v>64</v>
      </c>
      <c r="D94" s="66">
        <v>171.512207125841</v>
      </c>
      <c r="E94" s="68"/>
      <c r="F94" s="100" t="s">
        <v>2169</v>
      </c>
      <c r="G94" s="65"/>
      <c r="H94" s="69" t="s">
        <v>385</v>
      </c>
      <c r="I94" s="70"/>
      <c r="J94" s="70"/>
      <c r="K94" s="69" t="s">
        <v>2530</v>
      </c>
      <c r="L94" s="73">
        <v>1</v>
      </c>
      <c r="M94" s="74">
        <v>6127.88623046875</v>
      </c>
      <c r="N94" s="74">
        <v>6811.11376953125</v>
      </c>
      <c r="O94" s="75"/>
      <c r="P94" s="76"/>
      <c r="Q94" s="76"/>
      <c r="R94" s="86"/>
      <c r="S94" s="48">
        <v>2</v>
      </c>
      <c r="T94" s="48">
        <v>0</v>
      </c>
      <c r="U94" s="49">
        <v>0</v>
      </c>
      <c r="V94" s="49">
        <v>0.001715</v>
      </c>
      <c r="W94" s="49">
        <v>0.002721</v>
      </c>
      <c r="X94" s="49">
        <v>0.735603</v>
      </c>
      <c r="Y94" s="49">
        <v>1</v>
      </c>
      <c r="Z94" s="49">
        <v>0</v>
      </c>
      <c r="AA94" s="71">
        <v>94</v>
      </c>
      <c r="AB94" s="71"/>
      <c r="AC94" s="72"/>
      <c r="AD94" s="78" t="s">
        <v>1256</v>
      </c>
      <c r="AE94" s="78">
        <v>914</v>
      </c>
      <c r="AF94" s="78">
        <v>8688</v>
      </c>
      <c r="AG94" s="78">
        <v>3100</v>
      </c>
      <c r="AH94" s="78">
        <v>1671</v>
      </c>
      <c r="AI94" s="78"/>
      <c r="AJ94" s="78" t="s">
        <v>1463</v>
      </c>
      <c r="AK94" s="78" t="s">
        <v>1630</v>
      </c>
      <c r="AL94" s="82" t="s">
        <v>1779</v>
      </c>
      <c r="AM94" s="78"/>
      <c r="AN94" s="80">
        <v>39993.86524305555</v>
      </c>
      <c r="AO94" s="82" t="s">
        <v>1960</v>
      </c>
      <c r="AP94" s="78" t="b">
        <v>0</v>
      </c>
      <c r="AQ94" s="78" t="b">
        <v>0</v>
      </c>
      <c r="AR94" s="78" t="b">
        <v>1</v>
      </c>
      <c r="AS94" s="78"/>
      <c r="AT94" s="78">
        <v>482</v>
      </c>
      <c r="AU94" s="82" t="s">
        <v>2074</v>
      </c>
      <c r="AV94" s="78" t="b">
        <v>0</v>
      </c>
      <c r="AW94" s="78" t="s">
        <v>2223</v>
      </c>
      <c r="AX94" s="82" t="s">
        <v>2315</v>
      </c>
      <c r="AY94" s="78" t="s">
        <v>65</v>
      </c>
      <c r="AZ94" s="78" t="str">
        <f>REPLACE(INDEX(GroupVertices[Group],MATCH(Vertices[[#This Row],[Vertex]],GroupVertices[Vertex],0)),1,1,"")</f>
        <v>3</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228</v>
      </c>
      <c r="B95" s="65"/>
      <c r="C95" s="65" t="s">
        <v>64</v>
      </c>
      <c r="D95" s="66">
        <v>163.08043404277598</v>
      </c>
      <c r="E95" s="68"/>
      <c r="F95" s="100" t="s">
        <v>692</v>
      </c>
      <c r="G95" s="65"/>
      <c r="H95" s="69" t="s">
        <v>228</v>
      </c>
      <c r="I95" s="70"/>
      <c r="J95" s="70"/>
      <c r="K95" s="69" t="s">
        <v>2531</v>
      </c>
      <c r="L95" s="73">
        <v>1</v>
      </c>
      <c r="M95" s="74">
        <v>6795.94140625</v>
      </c>
      <c r="N95" s="74">
        <v>2161.417724609375</v>
      </c>
      <c r="O95" s="75"/>
      <c r="P95" s="76"/>
      <c r="Q95" s="76"/>
      <c r="R95" s="86"/>
      <c r="S95" s="48">
        <v>0</v>
      </c>
      <c r="T95" s="48">
        <v>2</v>
      </c>
      <c r="U95" s="49">
        <v>0</v>
      </c>
      <c r="V95" s="49">
        <v>0.002132</v>
      </c>
      <c r="W95" s="49">
        <v>0.010515</v>
      </c>
      <c r="X95" s="49">
        <v>0.545186</v>
      </c>
      <c r="Y95" s="49">
        <v>1</v>
      </c>
      <c r="Z95" s="49">
        <v>0</v>
      </c>
      <c r="AA95" s="71">
        <v>95</v>
      </c>
      <c r="AB95" s="71"/>
      <c r="AC95" s="72"/>
      <c r="AD95" s="78" t="s">
        <v>1257</v>
      </c>
      <c r="AE95" s="78">
        <v>11</v>
      </c>
      <c r="AF95" s="78">
        <v>1001</v>
      </c>
      <c r="AG95" s="78">
        <v>2947</v>
      </c>
      <c r="AH95" s="78">
        <v>187</v>
      </c>
      <c r="AI95" s="78"/>
      <c r="AJ95" s="78" t="s">
        <v>1464</v>
      </c>
      <c r="AK95" s="78" t="s">
        <v>1618</v>
      </c>
      <c r="AL95" s="82" t="s">
        <v>1780</v>
      </c>
      <c r="AM95" s="78"/>
      <c r="AN95" s="80">
        <v>43252.017384259256</v>
      </c>
      <c r="AO95" s="82" t="s">
        <v>1961</v>
      </c>
      <c r="AP95" s="78" t="b">
        <v>1</v>
      </c>
      <c r="AQ95" s="78" t="b">
        <v>0</v>
      </c>
      <c r="AR95" s="78" t="b">
        <v>0</v>
      </c>
      <c r="AS95" s="78"/>
      <c r="AT95" s="78">
        <v>14</v>
      </c>
      <c r="AU95" s="78"/>
      <c r="AV95" s="78" t="b">
        <v>0</v>
      </c>
      <c r="AW95" s="78" t="s">
        <v>2223</v>
      </c>
      <c r="AX95" s="82" t="s">
        <v>2316</v>
      </c>
      <c r="AY95" s="78" t="s">
        <v>66</v>
      </c>
      <c r="AZ95" s="78" t="str">
        <f>REPLACE(INDEX(GroupVertices[Group],MATCH(Vertices[[#This Row],[Vertex]],GroupVertices[Vertex],0)),1,1,"")</f>
        <v>4</v>
      </c>
      <c r="BA95" s="48"/>
      <c r="BB95" s="48"/>
      <c r="BC95" s="48"/>
      <c r="BD95" s="48"/>
      <c r="BE95" s="48" t="s">
        <v>617</v>
      </c>
      <c r="BF95" s="48" t="s">
        <v>617</v>
      </c>
      <c r="BG95" s="116" t="s">
        <v>3125</v>
      </c>
      <c r="BH95" s="116" t="s">
        <v>3125</v>
      </c>
      <c r="BI95" s="116" t="s">
        <v>3213</v>
      </c>
      <c r="BJ95" s="116" t="s">
        <v>3213</v>
      </c>
      <c r="BK95" s="116">
        <v>0</v>
      </c>
      <c r="BL95" s="120">
        <v>0</v>
      </c>
      <c r="BM95" s="116">
        <v>0</v>
      </c>
      <c r="BN95" s="120">
        <v>0</v>
      </c>
      <c r="BO95" s="116">
        <v>0</v>
      </c>
      <c r="BP95" s="120">
        <v>0</v>
      </c>
      <c r="BQ95" s="116">
        <v>23</v>
      </c>
      <c r="BR95" s="120">
        <v>100</v>
      </c>
      <c r="BS95" s="116">
        <v>23</v>
      </c>
      <c r="BT95" s="2"/>
      <c r="BU95" s="3"/>
      <c r="BV95" s="3"/>
      <c r="BW95" s="3"/>
      <c r="BX95" s="3"/>
    </row>
    <row r="96" spans="1:76" ht="15">
      <c r="A96" s="64" t="s">
        <v>298</v>
      </c>
      <c r="B96" s="65"/>
      <c r="C96" s="65" t="s">
        <v>64</v>
      </c>
      <c r="D96" s="66">
        <v>219.75879735071598</v>
      </c>
      <c r="E96" s="68"/>
      <c r="F96" s="100" t="s">
        <v>750</v>
      </c>
      <c r="G96" s="65"/>
      <c r="H96" s="69" t="s">
        <v>298</v>
      </c>
      <c r="I96" s="70"/>
      <c r="J96" s="70"/>
      <c r="K96" s="69" t="s">
        <v>2532</v>
      </c>
      <c r="L96" s="73">
        <v>226.5701630024173</v>
      </c>
      <c r="M96" s="74">
        <v>6150.623046875</v>
      </c>
      <c r="N96" s="74">
        <v>1781.687255859375</v>
      </c>
      <c r="O96" s="75"/>
      <c r="P96" s="76"/>
      <c r="Q96" s="76"/>
      <c r="R96" s="86"/>
      <c r="S96" s="48">
        <v>13</v>
      </c>
      <c r="T96" s="48">
        <v>4</v>
      </c>
      <c r="U96" s="49">
        <v>605.333333</v>
      </c>
      <c r="V96" s="49">
        <v>0.002222</v>
      </c>
      <c r="W96" s="49">
        <v>0.02392</v>
      </c>
      <c r="X96" s="49">
        <v>3.08488</v>
      </c>
      <c r="Y96" s="49">
        <v>0.1282051282051282</v>
      </c>
      <c r="Z96" s="49">
        <v>0.15384615384615385</v>
      </c>
      <c r="AA96" s="71">
        <v>96</v>
      </c>
      <c r="AB96" s="71"/>
      <c r="AC96" s="72"/>
      <c r="AD96" s="78" t="s">
        <v>1258</v>
      </c>
      <c r="AE96" s="78">
        <v>1735</v>
      </c>
      <c r="AF96" s="78">
        <v>52673</v>
      </c>
      <c r="AG96" s="78">
        <v>23501</v>
      </c>
      <c r="AH96" s="78">
        <v>10516</v>
      </c>
      <c r="AI96" s="78"/>
      <c r="AJ96" s="78" t="s">
        <v>1465</v>
      </c>
      <c r="AK96" s="78" t="s">
        <v>1633</v>
      </c>
      <c r="AL96" s="82" t="s">
        <v>1781</v>
      </c>
      <c r="AM96" s="78"/>
      <c r="AN96" s="80">
        <v>40035.79130787037</v>
      </c>
      <c r="AO96" s="82" t="s">
        <v>1962</v>
      </c>
      <c r="AP96" s="78" t="b">
        <v>0</v>
      </c>
      <c r="AQ96" s="78" t="b">
        <v>0</v>
      </c>
      <c r="AR96" s="78" t="b">
        <v>1</v>
      </c>
      <c r="AS96" s="78"/>
      <c r="AT96" s="78">
        <v>2701</v>
      </c>
      <c r="AU96" s="82" t="s">
        <v>2091</v>
      </c>
      <c r="AV96" s="78" t="b">
        <v>1</v>
      </c>
      <c r="AW96" s="78" t="s">
        <v>2223</v>
      </c>
      <c r="AX96" s="82" t="s">
        <v>2317</v>
      </c>
      <c r="AY96" s="78" t="s">
        <v>66</v>
      </c>
      <c r="AZ96" s="78" t="str">
        <f>REPLACE(INDEX(GroupVertices[Group],MATCH(Vertices[[#This Row],[Vertex]],GroupVertices[Vertex],0)),1,1,"")</f>
        <v>4</v>
      </c>
      <c r="BA96" s="48" t="s">
        <v>583</v>
      </c>
      <c r="BB96" s="48" t="s">
        <v>583</v>
      </c>
      <c r="BC96" s="48" t="s">
        <v>613</v>
      </c>
      <c r="BD96" s="48" t="s">
        <v>613</v>
      </c>
      <c r="BE96" s="48" t="s">
        <v>3105</v>
      </c>
      <c r="BF96" s="48" t="s">
        <v>3105</v>
      </c>
      <c r="BG96" s="116" t="s">
        <v>3126</v>
      </c>
      <c r="BH96" s="116" t="s">
        <v>3188</v>
      </c>
      <c r="BI96" s="116" t="s">
        <v>3214</v>
      </c>
      <c r="BJ96" s="116" t="s">
        <v>3214</v>
      </c>
      <c r="BK96" s="116">
        <v>1</v>
      </c>
      <c r="BL96" s="120">
        <v>1.408450704225352</v>
      </c>
      <c r="BM96" s="116">
        <v>0</v>
      </c>
      <c r="BN96" s="120">
        <v>0</v>
      </c>
      <c r="BO96" s="116">
        <v>0</v>
      </c>
      <c r="BP96" s="120">
        <v>0</v>
      </c>
      <c r="BQ96" s="116">
        <v>70</v>
      </c>
      <c r="BR96" s="120">
        <v>98.59154929577464</v>
      </c>
      <c r="BS96" s="116">
        <v>71</v>
      </c>
      <c r="BT96" s="2"/>
      <c r="BU96" s="3"/>
      <c r="BV96" s="3"/>
      <c r="BW96" s="3"/>
      <c r="BX96" s="3"/>
    </row>
    <row r="97" spans="1:76" ht="15">
      <c r="A97" s="64" t="s">
        <v>230</v>
      </c>
      <c r="B97" s="65"/>
      <c r="C97" s="65" t="s">
        <v>64</v>
      </c>
      <c r="D97" s="66">
        <v>162.12285138354406</v>
      </c>
      <c r="E97" s="68"/>
      <c r="F97" s="100" t="s">
        <v>694</v>
      </c>
      <c r="G97" s="65"/>
      <c r="H97" s="69" t="s">
        <v>230</v>
      </c>
      <c r="I97" s="70"/>
      <c r="J97" s="70"/>
      <c r="K97" s="69" t="s">
        <v>2533</v>
      </c>
      <c r="L97" s="73">
        <v>1</v>
      </c>
      <c r="M97" s="74">
        <v>6990.85400390625</v>
      </c>
      <c r="N97" s="74">
        <v>2821.845703125</v>
      </c>
      <c r="O97" s="75"/>
      <c r="P97" s="76"/>
      <c r="Q97" s="76"/>
      <c r="R97" s="86"/>
      <c r="S97" s="48">
        <v>0</v>
      </c>
      <c r="T97" s="48">
        <v>1</v>
      </c>
      <c r="U97" s="49">
        <v>0</v>
      </c>
      <c r="V97" s="49">
        <v>0.142857</v>
      </c>
      <c r="W97" s="49">
        <v>0</v>
      </c>
      <c r="X97" s="49">
        <v>0.595237</v>
      </c>
      <c r="Y97" s="49">
        <v>0</v>
      </c>
      <c r="Z97" s="49">
        <v>0</v>
      </c>
      <c r="AA97" s="71">
        <v>97</v>
      </c>
      <c r="AB97" s="71"/>
      <c r="AC97" s="72"/>
      <c r="AD97" s="78" t="s">
        <v>1259</v>
      </c>
      <c r="AE97" s="78">
        <v>361</v>
      </c>
      <c r="AF97" s="78">
        <v>128</v>
      </c>
      <c r="AG97" s="78">
        <v>21785</v>
      </c>
      <c r="AH97" s="78">
        <v>40778</v>
      </c>
      <c r="AI97" s="78"/>
      <c r="AJ97" s="78" t="s">
        <v>1466</v>
      </c>
      <c r="AK97" s="78"/>
      <c r="AL97" s="78"/>
      <c r="AM97" s="78"/>
      <c r="AN97" s="80">
        <v>42920.56</v>
      </c>
      <c r="AO97" s="82" t="s">
        <v>1963</v>
      </c>
      <c r="AP97" s="78" t="b">
        <v>1</v>
      </c>
      <c r="AQ97" s="78" t="b">
        <v>0</v>
      </c>
      <c r="AR97" s="78" t="b">
        <v>0</v>
      </c>
      <c r="AS97" s="78"/>
      <c r="AT97" s="78">
        <v>5</v>
      </c>
      <c r="AU97" s="78"/>
      <c r="AV97" s="78" t="b">
        <v>0</v>
      </c>
      <c r="AW97" s="78" t="s">
        <v>2223</v>
      </c>
      <c r="AX97" s="82" t="s">
        <v>2318</v>
      </c>
      <c r="AY97" s="78" t="s">
        <v>66</v>
      </c>
      <c r="AZ97" s="78" t="str">
        <f>REPLACE(INDEX(GroupVertices[Group],MATCH(Vertices[[#This Row],[Vertex]],GroupVertices[Vertex],0)),1,1,"")</f>
        <v>9</v>
      </c>
      <c r="BA97" s="48" t="s">
        <v>542</v>
      </c>
      <c r="BB97" s="48" t="s">
        <v>542</v>
      </c>
      <c r="BC97" s="48" t="s">
        <v>588</v>
      </c>
      <c r="BD97" s="48" t="s">
        <v>588</v>
      </c>
      <c r="BE97" s="48"/>
      <c r="BF97" s="48"/>
      <c r="BG97" s="116" t="s">
        <v>3127</v>
      </c>
      <c r="BH97" s="116" t="s">
        <v>3189</v>
      </c>
      <c r="BI97" s="116" t="s">
        <v>3215</v>
      </c>
      <c r="BJ97" s="116" t="s">
        <v>3278</v>
      </c>
      <c r="BK97" s="116">
        <v>0</v>
      </c>
      <c r="BL97" s="120">
        <v>0</v>
      </c>
      <c r="BM97" s="116">
        <v>0</v>
      </c>
      <c r="BN97" s="120">
        <v>0</v>
      </c>
      <c r="BO97" s="116">
        <v>0</v>
      </c>
      <c r="BP97" s="120">
        <v>0</v>
      </c>
      <c r="BQ97" s="116">
        <v>27</v>
      </c>
      <c r="BR97" s="120">
        <v>100</v>
      </c>
      <c r="BS97" s="116">
        <v>27</v>
      </c>
      <c r="BT97" s="2"/>
      <c r="BU97" s="3"/>
      <c r="BV97" s="3"/>
      <c r="BW97" s="3"/>
      <c r="BX97" s="3"/>
    </row>
    <row r="98" spans="1:76" ht="15">
      <c r="A98" s="64" t="s">
        <v>231</v>
      </c>
      <c r="B98" s="65"/>
      <c r="C98" s="65" t="s">
        <v>64</v>
      </c>
      <c r="D98" s="66">
        <v>163.65300924107962</v>
      </c>
      <c r="E98" s="68"/>
      <c r="F98" s="100" t="s">
        <v>695</v>
      </c>
      <c r="G98" s="65"/>
      <c r="H98" s="69" t="s">
        <v>231</v>
      </c>
      <c r="I98" s="70"/>
      <c r="J98" s="70"/>
      <c r="K98" s="69" t="s">
        <v>2534</v>
      </c>
      <c r="L98" s="73">
        <v>1</v>
      </c>
      <c r="M98" s="74">
        <v>1104.3223876953125</v>
      </c>
      <c r="N98" s="74">
        <v>2956.220947265625</v>
      </c>
      <c r="O98" s="75"/>
      <c r="P98" s="76"/>
      <c r="Q98" s="76"/>
      <c r="R98" s="86"/>
      <c r="S98" s="48">
        <v>0</v>
      </c>
      <c r="T98" s="48">
        <v>2</v>
      </c>
      <c r="U98" s="49">
        <v>0</v>
      </c>
      <c r="V98" s="49">
        <v>0.002119</v>
      </c>
      <c r="W98" s="49">
        <v>0.0094</v>
      </c>
      <c r="X98" s="49">
        <v>0.584571</v>
      </c>
      <c r="Y98" s="49">
        <v>1</v>
      </c>
      <c r="Z98" s="49">
        <v>0</v>
      </c>
      <c r="AA98" s="71">
        <v>98</v>
      </c>
      <c r="AB98" s="71"/>
      <c r="AC98" s="72"/>
      <c r="AD98" s="78" t="s">
        <v>1260</v>
      </c>
      <c r="AE98" s="78">
        <v>4652</v>
      </c>
      <c r="AF98" s="78">
        <v>1523</v>
      </c>
      <c r="AG98" s="78">
        <v>223959</v>
      </c>
      <c r="AH98" s="78">
        <v>344627</v>
      </c>
      <c r="AI98" s="78"/>
      <c r="AJ98" s="78" t="s">
        <v>1467</v>
      </c>
      <c r="AK98" s="78" t="s">
        <v>1634</v>
      </c>
      <c r="AL98" s="78"/>
      <c r="AM98" s="78"/>
      <c r="AN98" s="80">
        <v>41197.88721064815</v>
      </c>
      <c r="AO98" s="82" t="s">
        <v>1964</v>
      </c>
      <c r="AP98" s="78" t="b">
        <v>1</v>
      </c>
      <c r="AQ98" s="78" t="b">
        <v>0</v>
      </c>
      <c r="AR98" s="78" t="b">
        <v>0</v>
      </c>
      <c r="AS98" s="78"/>
      <c r="AT98" s="78">
        <v>237</v>
      </c>
      <c r="AU98" s="82" t="s">
        <v>2074</v>
      </c>
      <c r="AV98" s="78" t="b">
        <v>0</v>
      </c>
      <c r="AW98" s="78" t="s">
        <v>2223</v>
      </c>
      <c r="AX98" s="82" t="s">
        <v>2319</v>
      </c>
      <c r="AY98" s="78" t="s">
        <v>66</v>
      </c>
      <c r="AZ98" s="78" t="str">
        <f>REPLACE(INDEX(GroupVertices[Group],MATCH(Vertices[[#This Row],[Vertex]],GroupVertices[Vertex],0)),1,1,"")</f>
        <v>2</v>
      </c>
      <c r="BA98" s="48"/>
      <c r="BB98" s="48"/>
      <c r="BC98" s="48"/>
      <c r="BD98" s="48"/>
      <c r="BE98" s="48"/>
      <c r="BF98" s="48"/>
      <c r="BG98" s="116" t="s">
        <v>3117</v>
      </c>
      <c r="BH98" s="116" t="s">
        <v>3117</v>
      </c>
      <c r="BI98" s="116" t="s">
        <v>3206</v>
      </c>
      <c r="BJ98" s="116" t="s">
        <v>3206</v>
      </c>
      <c r="BK98" s="116">
        <v>0</v>
      </c>
      <c r="BL98" s="120">
        <v>0</v>
      </c>
      <c r="BM98" s="116">
        <v>0</v>
      </c>
      <c r="BN98" s="120">
        <v>0</v>
      </c>
      <c r="BO98" s="116">
        <v>0</v>
      </c>
      <c r="BP98" s="120">
        <v>0</v>
      </c>
      <c r="BQ98" s="116">
        <v>19</v>
      </c>
      <c r="BR98" s="120">
        <v>100</v>
      </c>
      <c r="BS98" s="116">
        <v>19</v>
      </c>
      <c r="BT98" s="2"/>
      <c r="BU98" s="3"/>
      <c r="BV98" s="3"/>
      <c r="BW98" s="3"/>
      <c r="BX98" s="3"/>
    </row>
    <row r="99" spans="1:76" ht="15">
      <c r="A99" s="64" t="s">
        <v>232</v>
      </c>
      <c r="B99" s="65"/>
      <c r="C99" s="65" t="s">
        <v>64</v>
      </c>
      <c r="D99" s="66">
        <v>165.8369119610461</v>
      </c>
      <c r="E99" s="68"/>
      <c r="F99" s="100" t="s">
        <v>696</v>
      </c>
      <c r="G99" s="65"/>
      <c r="H99" s="69" t="s">
        <v>232</v>
      </c>
      <c r="I99" s="70"/>
      <c r="J99" s="70"/>
      <c r="K99" s="69" t="s">
        <v>2535</v>
      </c>
      <c r="L99" s="73">
        <v>139.99394963584743</v>
      </c>
      <c r="M99" s="74">
        <v>1262.9058837890625</v>
      </c>
      <c r="N99" s="74">
        <v>7873.5908203125</v>
      </c>
      <c r="O99" s="75"/>
      <c r="P99" s="76"/>
      <c r="Q99" s="76"/>
      <c r="R99" s="86"/>
      <c r="S99" s="48">
        <v>1</v>
      </c>
      <c r="T99" s="48">
        <v>9</v>
      </c>
      <c r="U99" s="49">
        <v>373</v>
      </c>
      <c r="V99" s="49">
        <v>0.001838</v>
      </c>
      <c r="W99" s="49">
        <v>0.003022</v>
      </c>
      <c r="X99" s="49">
        <v>3.27616</v>
      </c>
      <c r="Y99" s="49">
        <v>0.09722222222222222</v>
      </c>
      <c r="Z99" s="49">
        <v>0.1111111111111111</v>
      </c>
      <c r="AA99" s="71">
        <v>99</v>
      </c>
      <c r="AB99" s="71"/>
      <c r="AC99" s="72"/>
      <c r="AD99" s="78" t="s">
        <v>1261</v>
      </c>
      <c r="AE99" s="78">
        <v>4813</v>
      </c>
      <c r="AF99" s="78">
        <v>3514</v>
      </c>
      <c r="AG99" s="78">
        <v>3605</v>
      </c>
      <c r="AH99" s="78">
        <v>5599</v>
      </c>
      <c r="AI99" s="78"/>
      <c r="AJ99" s="78" t="s">
        <v>1468</v>
      </c>
      <c r="AK99" s="78" t="s">
        <v>1635</v>
      </c>
      <c r="AL99" s="82" t="s">
        <v>1782</v>
      </c>
      <c r="AM99" s="78"/>
      <c r="AN99" s="80">
        <v>40597.60953703704</v>
      </c>
      <c r="AO99" s="78"/>
      <c r="AP99" s="78" t="b">
        <v>0</v>
      </c>
      <c r="AQ99" s="78" t="b">
        <v>0</v>
      </c>
      <c r="AR99" s="78" t="b">
        <v>1</v>
      </c>
      <c r="AS99" s="78"/>
      <c r="AT99" s="78">
        <v>37</v>
      </c>
      <c r="AU99" s="82" t="s">
        <v>2092</v>
      </c>
      <c r="AV99" s="78" t="b">
        <v>0</v>
      </c>
      <c r="AW99" s="78" t="s">
        <v>2223</v>
      </c>
      <c r="AX99" s="82" t="s">
        <v>2320</v>
      </c>
      <c r="AY99" s="78" t="s">
        <v>66</v>
      </c>
      <c r="AZ99" s="78" t="str">
        <f>REPLACE(INDEX(GroupVertices[Group],MATCH(Vertices[[#This Row],[Vertex]],GroupVertices[Vertex],0)),1,1,"")</f>
        <v>1</v>
      </c>
      <c r="BA99" s="48"/>
      <c r="BB99" s="48"/>
      <c r="BC99" s="48"/>
      <c r="BD99" s="48"/>
      <c r="BE99" s="48"/>
      <c r="BF99" s="48"/>
      <c r="BG99" s="116" t="s">
        <v>3128</v>
      </c>
      <c r="BH99" s="116" t="s">
        <v>3128</v>
      </c>
      <c r="BI99" s="116" t="s">
        <v>3216</v>
      </c>
      <c r="BJ99" s="116" t="s">
        <v>3216</v>
      </c>
      <c r="BK99" s="116">
        <v>0</v>
      </c>
      <c r="BL99" s="120">
        <v>0</v>
      </c>
      <c r="BM99" s="116">
        <v>0</v>
      </c>
      <c r="BN99" s="120">
        <v>0</v>
      </c>
      <c r="BO99" s="116">
        <v>0</v>
      </c>
      <c r="BP99" s="120">
        <v>0</v>
      </c>
      <c r="BQ99" s="116">
        <v>11</v>
      </c>
      <c r="BR99" s="120">
        <v>100</v>
      </c>
      <c r="BS99" s="116">
        <v>11</v>
      </c>
      <c r="BT99" s="2"/>
      <c r="BU99" s="3"/>
      <c r="BV99" s="3"/>
      <c r="BW99" s="3"/>
      <c r="BX99" s="3"/>
    </row>
    <row r="100" spans="1:76" ht="15">
      <c r="A100" s="64" t="s">
        <v>386</v>
      </c>
      <c r="B100" s="65"/>
      <c r="C100" s="65" t="s">
        <v>64</v>
      </c>
      <c r="D100" s="66">
        <v>165.51442707924292</v>
      </c>
      <c r="E100" s="68"/>
      <c r="F100" s="100" t="s">
        <v>2170</v>
      </c>
      <c r="G100" s="65"/>
      <c r="H100" s="69" t="s">
        <v>386</v>
      </c>
      <c r="I100" s="70"/>
      <c r="J100" s="70"/>
      <c r="K100" s="69" t="s">
        <v>2536</v>
      </c>
      <c r="L100" s="73">
        <v>1</v>
      </c>
      <c r="M100" s="74">
        <v>551.6197509765625</v>
      </c>
      <c r="N100" s="74">
        <v>9646.09375</v>
      </c>
      <c r="O100" s="75"/>
      <c r="P100" s="76"/>
      <c r="Q100" s="76"/>
      <c r="R100" s="86"/>
      <c r="S100" s="48">
        <v>1</v>
      </c>
      <c r="T100" s="48">
        <v>0</v>
      </c>
      <c r="U100" s="49">
        <v>0</v>
      </c>
      <c r="V100" s="49">
        <v>0.001389</v>
      </c>
      <c r="W100" s="49">
        <v>0.000304</v>
      </c>
      <c r="X100" s="49">
        <v>0.459415</v>
      </c>
      <c r="Y100" s="49">
        <v>0</v>
      </c>
      <c r="Z100" s="49">
        <v>0</v>
      </c>
      <c r="AA100" s="71">
        <v>100</v>
      </c>
      <c r="AB100" s="71"/>
      <c r="AC100" s="72"/>
      <c r="AD100" s="78" t="s">
        <v>1262</v>
      </c>
      <c r="AE100" s="78">
        <v>163</v>
      </c>
      <c r="AF100" s="78">
        <v>3220</v>
      </c>
      <c r="AG100" s="78">
        <v>5104</v>
      </c>
      <c r="AH100" s="78">
        <v>1621</v>
      </c>
      <c r="AI100" s="78"/>
      <c r="AJ100" s="78" t="s">
        <v>1469</v>
      </c>
      <c r="AK100" s="78" t="s">
        <v>1137</v>
      </c>
      <c r="AL100" s="82" t="s">
        <v>1783</v>
      </c>
      <c r="AM100" s="78"/>
      <c r="AN100" s="80">
        <v>39164.417337962965</v>
      </c>
      <c r="AO100" s="82" t="s">
        <v>1965</v>
      </c>
      <c r="AP100" s="78" t="b">
        <v>0</v>
      </c>
      <c r="AQ100" s="78" t="b">
        <v>0</v>
      </c>
      <c r="AR100" s="78" t="b">
        <v>1</v>
      </c>
      <c r="AS100" s="78"/>
      <c r="AT100" s="78">
        <v>57</v>
      </c>
      <c r="AU100" s="82" t="s">
        <v>2074</v>
      </c>
      <c r="AV100" s="78" t="b">
        <v>0</v>
      </c>
      <c r="AW100" s="78" t="s">
        <v>2223</v>
      </c>
      <c r="AX100" s="82" t="s">
        <v>2321</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387</v>
      </c>
      <c r="B101" s="65"/>
      <c r="C101" s="65" t="s">
        <v>64</v>
      </c>
      <c r="D101" s="66">
        <v>168.40033770517553</v>
      </c>
      <c r="E101" s="68"/>
      <c r="F101" s="100" t="s">
        <v>2171</v>
      </c>
      <c r="G101" s="65"/>
      <c r="H101" s="69" t="s">
        <v>387</v>
      </c>
      <c r="I101" s="70"/>
      <c r="J101" s="70"/>
      <c r="K101" s="69" t="s">
        <v>2537</v>
      </c>
      <c r="L101" s="73">
        <v>1</v>
      </c>
      <c r="M101" s="74">
        <v>2675.409423828125</v>
      </c>
      <c r="N101" s="74">
        <v>8253.318359375</v>
      </c>
      <c r="O101" s="75"/>
      <c r="P101" s="76"/>
      <c r="Q101" s="76"/>
      <c r="R101" s="86"/>
      <c r="S101" s="48">
        <v>2</v>
      </c>
      <c r="T101" s="48">
        <v>0</v>
      </c>
      <c r="U101" s="49">
        <v>0</v>
      </c>
      <c r="V101" s="49">
        <v>0.001815</v>
      </c>
      <c r="W101" s="49">
        <v>0.001933</v>
      </c>
      <c r="X101" s="49">
        <v>0.803792</v>
      </c>
      <c r="Y101" s="49">
        <v>1</v>
      </c>
      <c r="Z101" s="49">
        <v>0</v>
      </c>
      <c r="AA101" s="71">
        <v>101</v>
      </c>
      <c r="AB101" s="71"/>
      <c r="AC101" s="72"/>
      <c r="AD101" s="78" t="s">
        <v>1263</v>
      </c>
      <c r="AE101" s="78">
        <v>705</v>
      </c>
      <c r="AF101" s="78">
        <v>5851</v>
      </c>
      <c r="AG101" s="78">
        <v>1769</v>
      </c>
      <c r="AH101" s="78">
        <v>285</v>
      </c>
      <c r="AI101" s="78"/>
      <c r="AJ101" s="78" t="s">
        <v>1470</v>
      </c>
      <c r="AK101" s="78" t="s">
        <v>1636</v>
      </c>
      <c r="AL101" s="82" t="s">
        <v>1784</v>
      </c>
      <c r="AM101" s="78"/>
      <c r="AN101" s="80">
        <v>40293.87818287037</v>
      </c>
      <c r="AO101" s="78"/>
      <c r="AP101" s="78" t="b">
        <v>1</v>
      </c>
      <c r="AQ101" s="78" t="b">
        <v>0</v>
      </c>
      <c r="AR101" s="78" t="b">
        <v>0</v>
      </c>
      <c r="AS101" s="78"/>
      <c r="AT101" s="78">
        <v>137</v>
      </c>
      <c r="AU101" s="82" t="s">
        <v>2074</v>
      </c>
      <c r="AV101" s="78" t="b">
        <v>0</v>
      </c>
      <c r="AW101" s="78" t="s">
        <v>2223</v>
      </c>
      <c r="AX101" s="82" t="s">
        <v>2322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388</v>
      </c>
      <c r="B102" s="65"/>
      <c r="C102" s="65" t="s">
        <v>64</v>
      </c>
      <c r="D102" s="66">
        <v>162.65045420037174</v>
      </c>
      <c r="E102" s="68"/>
      <c r="F102" s="100" t="s">
        <v>2172</v>
      </c>
      <c r="G102" s="65"/>
      <c r="H102" s="69" t="s">
        <v>388</v>
      </c>
      <c r="I102" s="70"/>
      <c r="J102" s="70"/>
      <c r="K102" s="69" t="s">
        <v>2538</v>
      </c>
      <c r="L102" s="73">
        <v>1</v>
      </c>
      <c r="M102" s="74">
        <v>1659.602783203125</v>
      </c>
      <c r="N102" s="74">
        <v>7902.7158203125</v>
      </c>
      <c r="O102" s="75"/>
      <c r="P102" s="76"/>
      <c r="Q102" s="76"/>
      <c r="R102" s="86"/>
      <c r="S102" s="48">
        <v>2</v>
      </c>
      <c r="T102" s="48">
        <v>0</v>
      </c>
      <c r="U102" s="49">
        <v>0</v>
      </c>
      <c r="V102" s="49">
        <v>0.001815</v>
      </c>
      <c r="W102" s="49">
        <v>0.001933</v>
      </c>
      <c r="X102" s="49">
        <v>0.803792</v>
      </c>
      <c r="Y102" s="49">
        <v>1</v>
      </c>
      <c r="Z102" s="49">
        <v>0</v>
      </c>
      <c r="AA102" s="71">
        <v>102</v>
      </c>
      <c r="AB102" s="71"/>
      <c r="AC102" s="72"/>
      <c r="AD102" s="78" t="s">
        <v>1264</v>
      </c>
      <c r="AE102" s="78">
        <v>2043</v>
      </c>
      <c r="AF102" s="78">
        <v>609</v>
      </c>
      <c r="AG102" s="78">
        <v>16564</v>
      </c>
      <c r="AH102" s="78">
        <v>43597</v>
      </c>
      <c r="AI102" s="78"/>
      <c r="AJ102" s="78" t="s">
        <v>1471</v>
      </c>
      <c r="AK102" s="78" t="s">
        <v>1637</v>
      </c>
      <c r="AL102" s="82" t="s">
        <v>1785</v>
      </c>
      <c r="AM102" s="78"/>
      <c r="AN102" s="80">
        <v>40814.38224537037</v>
      </c>
      <c r="AO102" s="82" t="s">
        <v>1966</v>
      </c>
      <c r="AP102" s="78" t="b">
        <v>0</v>
      </c>
      <c r="AQ102" s="78" t="b">
        <v>0</v>
      </c>
      <c r="AR102" s="78" t="b">
        <v>0</v>
      </c>
      <c r="AS102" s="78"/>
      <c r="AT102" s="78">
        <v>20</v>
      </c>
      <c r="AU102" s="82" t="s">
        <v>2074</v>
      </c>
      <c r="AV102" s="78" t="b">
        <v>0</v>
      </c>
      <c r="AW102" s="78" t="s">
        <v>2223</v>
      </c>
      <c r="AX102" s="82" t="s">
        <v>2323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389</v>
      </c>
      <c r="B103" s="65"/>
      <c r="C103" s="65" t="s">
        <v>64</v>
      </c>
      <c r="D103" s="66">
        <v>168.1732820230896</v>
      </c>
      <c r="E103" s="68"/>
      <c r="F103" s="100" t="s">
        <v>2173</v>
      </c>
      <c r="G103" s="65"/>
      <c r="H103" s="69" t="s">
        <v>389</v>
      </c>
      <c r="I103" s="70"/>
      <c r="J103" s="70"/>
      <c r="K103" s="69" t="s">
        <v>2539</v>
      </c>
      <c r="L103" s="73">
        <v>1</v>
      </c>
      <c r="M103" s="74">
        <v>652.4176635742188</v>
      </c>
      <c r="N103" s="74">
        <v>7582.0869140625</v>
      </c>
      <c r="O103" s="75"/>
      <c r="P103" s="76"/>
      <c r="Q103" s="76"/>
      <c r="R103" s="86"/>
      <c r="S103" s="48">
        <v>2</v>
      </c>
      <c r="T103" s="48">
        <v>0</v>
      </c>
      <c r="U103" s="49">
        <v>0</v>
      </c>
      <c r="V103" s="49">
        <v>0.001815</v>
      </c>
      <c r="W103" s="49">
        <v>0.001933</v>
      </c>
      <c r="X103" s="49">
        <v>0.803792</v>
      </c>
      <c r="Y103" s="49">
        <v>1</v>
      </c>
      <c r="Z103" s="49">
        <v>0</v>
      </c>
      <c r="AA103" s="71">
        <v>103</v>
      </c>
      <c r="AB103" s="71"/>
      <c r="AC103" s="72"/>
      <c r="AD103" s="78" t="s">
        <v>1265</v>
      </c>
      <c r="AE103" s="78">
        <v>5167</v>
      </c>
      <c r="AF103" s="78">
        <v>5644</v>
      </c>
      <c r="AG103" s="78">
        <v>11634</v>
      </c>
      <c r="AH103" s="78">
        <v>7294</v>
      </c>
      <c r="AI103" s="78"/>
      <c r="AJ103" s="78" t="s">
        <v>1472</v>
      </c>
      <c r="AK103" s="78" t="s">
        <v>1638</v>
      </c>
      <c r="AL103" s="82" t="s">
        <v>1786</v>
      </c>
      <c r="AM103" s="78"/>
      <c r="AN103" s="80">
        <v>40368.626539351855</v>
      </c>
      <c r="AO103" s="82" t="s">
        <v>1967</v>
      </c>
      <c r="AP103" s="78" t="b">
        <v>0</v>
      </c>
      <c r="AQ103" s="78" t="b">
        <v>0</v>
      </c>
      <c r="AR103" s="78" t="b">
        <v>1</v>
      </c>
      <c r="AS103" s="78"/>
      <c r="AT103" s="78">
        <v>214</v>
      </c>
      <c r="AU103" s="82" t="s">
        <v>2078</v>
      </c>
      <c r="AV103" s="78" t="b">
        <v>0</v>
      </c>
      <c r="AW103" s="78" t="s">
        <v>2223</v>
      </c>
      <c r="AX103" s="82" t="s">
        <v>2324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390</v>
      </c>
      <c r="B104" s="65"/>
      <c r="C104" s="65" t="s">
        <v>64</v>
      </c>
      <c r="D104" s="66">
        <v>162.7579491609728</v>
      </c>
      <c r="E104" s="68"/>
      <c r="F104" s="100" t="s">
        <v>2174</v>
      </c>
      <c r="G104" s="65"/>
      <c r="H104" s="69" t="s">
        <v>390</v>
      </c>
      <c r="I104" s="70"/>
      <c r="J104" s="70"/>
      <c r="K104" s="69" t="s">
        <v>2540</v>
      </c>
      <c r="L104" s="73">
        <v>1</v>
      </c>
      <c r="M104" s="74">
        <v>1039.51416015625</v>
      </c>
      <c r="N104" s="74">
        <v>7185.7421875</v>
      </c>
      <c r="O104" s="75"/>
      <c r="P104" s="76"/>
      <c r="Q104" s="76"/>
      <c r="R104" s="86"/>
      <c r="S104" s="48">
        <v>2</v>
      </c>
      <c r="T104" s="48">
        <v>0</v>
      </c>
      <c r="U104" s="49">
        <v>0</v>
      </c>
      <c r="V104" s="49">
        <v>0.001815</v>
      </c>
      <c r="W104" s="49">
        <v>0.001933</v>
      </c>
      <c r="X104" s="49">
        <v>0.803792</v>
      </c>
      <c r="Y104" s="49">
        <v>1</v>
      </c>
      <c r="Z104" s="49">
        <v>0</v>
      </c>
      <c r="AA104" s="71">
        <v>104</v>
      </c>
      <c r="AB104" s="71"/>
      <c r="AC104" s="72"/>
      <c r="AD104" s="78" t="s">
        <v>1266</v>
      </c>
      <c r="AE104" s="78">
        <v>840</v>
      </c>
      <c r="AF104" s="78">
        <v>707</v>
      </c>
      <c r="AG104" s="78">
        <v>1997</v>
      </c>
      <c r="AH104" s="78">
        <v>1380</v>
      </c>
      <c r="AI104" s="78"/>
      <c r="AJ104" s="78" t="s">
        <v>1473</v>
      </c>
      <c r="AK104" s="78" t="s">
        <v>1639</v>
      </c>
      <c r="AL104" s="78"/>
      <c r="AM104" s="78"/>
      <c r="AN104" s="80">
        <v>40910.66915509259</v>
      </c>
      <c r="AO104" s="78"/>
      <c r="AP104" s="78" t="b">
        <v>1</v>
      </c>
      <c r="AQ104" s="78" t="b">
        <v>0</v>
      </c>
      <c r="AR104" s="78" t="b">
        <v>1</v>
      </c>
      <c r="AS104" s="78"/>
      <c r="AT104" s="78">
        <v>30</v>
      </c>
      <c r="AU104" s="82" t="s">
        <v>2074</v>
      </c>
      <c r="AV104" s="78" t="b">
        <v>0</v>
      </c>
      <c r="AW104" s="78" t="s">
        <v>2223</v>
      </c>
      <c r="AX104" s="82" t="s">
        <v>2325</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391</v>
      </c>
      <c r="B105" s="65"/>
      <c r="C105" s="65" t="s">
        <v>64</v>
      </c>
      <c r="D105" s="66">
        <v>172.4895337574282</v>
      </c>
      <c r="E105" s="68"/>
      <c r="F105" s="100" t="s">
        <v>2175</v>
      </c>
      <c r="G105" s="65"/>
      <c r="H105" s="69" t="s">
        <v>391</v>
      </c>
      <c r="I105" s="70"/>
      <c r="J105" s="70"/>
      <c r="K105" s="69" t="s">
        <v>2541</v>
      </c>
      <c r="L105" s="73">
        <v>1</v>
      </c>
      <c r="M105" s="74">
        <v>403.3420715332031</v>
      </c>
      <c r="N105" s="74">
        <v>7234.52099609375</v>
      </c>
      <c r="O105" s="75"/>
      <c r="P105" s="76"/>
      <c r="Q105" s="76"/>
      <c r="R105" s="86"/>
      <c r="S105" s="48">
        <v>2</v>
      </c>
      <c r="T105" s="48">
        <v>0</v>
      </c>
      <c r="U105" s="49">
        <v>0</v>
      </c>
      <c r="V105" s="49">
        <v>0.001815</v>
      </c>
      <c r="W105" s="49">
        <v>0.001933</v>
      </c>
      <c r="X105" s="49">
        <v>0.803792</v>
      </c>
      <c r="Y105" s="49">
        <v>1</v>
      </c>
      <c r="Z105" s="49">
        <v>0</v>
      </c>
      <c r="AA105" s="71">
        <v>105</v>
      </c>
      <c r="AB105" s="71"/>
      <c r="AC105" s="72"/>
      <c r="AD105" s="78" t="s">
        <v>1267</v>
      </c>
      <c r="AE105" s="78">
        <v>2205</v>
      </c>
      <c r="AF105" s="78">
        <v>9579</v>
      </c>
      <c r="AG105" s="78">
        <v>37542</v>
      </c>
      <c r="AH105" s="78">
        <v>25212</v>
      </c>
      <c r="AI105" s="78"/>
      <c r="AJ105" s="78" t="s">
        <v>1474</v>
      </c>
      <c r="AK105" s="78" t="s">
        <v>1640</v>
      </c>
      <c r="AL105" s="82" t="s">
        <v>1787</v>
      </c>
      <c r="AM105" s="78"/>
      <c r="AN105" s="80">
        <v>40227.977685185186</v>
      </c>
      <c r="AO105" s="82" t="s">
        <v>1968</v>
      </c>
      <c r="AP105" s="78" t="b">
        <v>0</v>
      </c>
      <c r="AQ105" s="78" t="b">
        <v>0</v>
      </c>
      <c r="AR105" s="78" t="b">
        <v>1</v>
      </c>
      <c r="AS105" s="78"/>
      <c r="AT105" s="78">
        <v>256</v>
      </c>
      <c r="AU105" s="82" t="s">
        <v>2074</v>
      </c>
      <c r="AV105" s="78" t="b">
        <v>0</v>
      </c>
      <c r="AW105" s="78" t="s">
        <v>2223</v>
      </c>
      <c r="AX105" s="82" t="s">
        <v>2326</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392</v>
      </c>
      <c r="B106" s="65"/>
      <c r="C106" s="65" t="s">
        <v>64</v>
      </c>
      <c r="D106" s="66">
        <v>163.978784784942</v>
      </c>
      <c r="E106" s="68"/>
      <c r="F106" s="100" t="s">
        <v>2176</v>
      </c>
      <c r="G106" s="65"/>
      <c r="H106" s="69" t="s">
        <v>392</v>
      </c>
      <c r="I106" s="70"/>
      <c r="J106" s="70"/>
      <c r="K106" s="69" t="s">
        <v>2542</v>
      </c>
      <c r="L106" s="73">
        <v>1</v>
      </c>
      <c r="M106" s="74">
        <v>2439.70849609375</v>
      </c>
      <c r="N106" s="74">
        <v>8295.1298828125</v>
      </c>
      <c r="O106" s="75"/>
      <c r="P106" s="76"/>
      <c r="Q106" s="76"/>
      <c r="R106" s="86"/>
      <c r="S106" s="48">
        <v>2</v>
      </c>
      <c r="T106" s="48">
        <v>0</v>
      </c>
      <c r="U106" s="49">
        <v>0</v>
      </c>
      <c r="V106" s="49">
        <v>0.001815</v>
      </c>
      <c r="W106" s="49">
        <v>0.001933</v>
      </c>
      <c r="X106" s="49">
        <v>0.803792</v>
      </c>
      <c r="Y106" s="49">
        <v>1</v>
      </c>
      <c r="Z106" s="49">
        <v>0</v>
      </c>
      <c r="AA106" s="71">
        <v>106</v>
      </c>
      <c r="AB106" s="71"/>
      <c r="AC106" s="72"/>
      <c r="AD106" s="78" t="s">
        <v>1268</v>
      </c>
      <c r="AE106" s="78">
        <v>1638</v>
      </c>
      <c r="AF106" s="78">
        <v>1820</v>
      </c>
      <c r="AG106" s="78">
        <v>1358</v>
      </c>
      <c r="AH106" s="78">
        <v>4334</v>
      </c>
      <c r="AI106" s="78"/>
      <c r="AJ106" s="78" t="s">
        <v>1475</v>
      </c>
      <c r="AK106" s="78" t="s">
        <v>1641</v>
      </c>
      <c r="AL106" s="82" t="s">
        <v>1788</v>
      </c>
      <c r="AM106" s="78"/>
      <c r="AN106" s="80">
        <v>43565.41783564815</v>
      </c>
      <c r="AO106" s="82" t="s">
        <v>1969</v>
      </c>
      <c r="AP106" s="78" t="b">
        <v>1</v>
      </c>
      <c r="AQ106" s="78" t="b">
        <v>0</v>
      </c>
      <c r="AR106" s="78" t="b">
        <v>1</v>
      </c>
      <c r="AS106" s="78"/>
      <c r="AT106" s="78">
        <v>23</v>
      </c>
      <c r="AU106" s="78"/>
      <c r="AV106" s="78" t="b">
        <v>0</v>
      </c>
      <c r="AW106" s="78" t="s">
        <v>2223</v>
      </c>
      <c r="AX106" s="82" t="s">
        <v>2327</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393</v>
      </c>
      <c r="B107" s="65"/>
      <c r="C107" s="65" t="s">
        <v>64</v>
      </c>
      <c r="D107" s="66">
        <v>166.55647006466137</v>
      </c>
      <c r="E107" s="68"/>
      <c r="F107" s="100" t="s">
        <v>2177</v>
      </c>
      <c r="G107" s="65"/>
      <c r="H107" s="69" t="s">
        <v>393</v>
      </c>
      <c r="I107" s="70"/>
      <c r="J107" s="70"/>
      <c r="K107" s="69" t="s">
        <v>2543</v>
      </c>
      <c r="L107" s="73">
        <v>1</v>
      </c>
      <c r="M107" s="74">
        <v>2193.14501953125</v>
      </c>
      <c r="N107" s="74">
        <v>7696.744140625</v>
      </c>
      <c r="O107" s="75"/>
      <c r="P107" s="76"/>
      <c r="Q107" s="76"/>
      <c r="R107" s="86"/>
      <c r="S107" s="48">
        <v>2</v>
      </c>
      <c r="T107" s="48">
        <v>0</v>
      </c>
      <c r="U107" s="49">
        <v>0</v>
      </c>
      <c r="V107" s="49">
        <v>0.001815</v>
      </c>
      <c r="W107" s="49">
        <v>0.001933</v>
      </c>
      <c r="X107" s="49">
        <v>0.803792</v>
      </c>
      <c r="Y107" s="49">
        <v>1</v>
      </c>
      <c r="Z107" s="49">
        <v>0</v>
      </c>
      <c r="AA107" s="71">
        <v>107</v>
      </c>
      <c r="AB107" s="71"/>
      <c r="AC107" s="72"/>
      <c r="AD107" s="78" t="s">
        <v>1269</v>
      </c>
      <c r="AE107" s="78">
        <v>4359</v>
      </c>
      <c r="AF107" s="78">
        <v>4170</v>
      </c>
      <c r="AG107" s="78">
        <v>3534</v>
      </c>
      <c r="AH107" s="78">
        <v>1450</v>
      </c>
      <c r="AI107" s="78"/>
      <c r="AJ107" s="78" t="s">
        <v>1476</v>
      </c>
      <c r="AK107" s="78" t="s">
        <v>1642</v>
      </c>
      <c r="AL107" s="78"/>
      <c r="AM107" s="78"/>
      <c r="AN107" s="80">
        <v>41946.54886574074</v>
      </c>
      <c r="AO107" s="82" t="s">
        <v>1970</v>
      </c>
      <c r="AP107" s="78" t="b">
        <v>1</v>
      </c>
      <c r="AQ107" s="78" t="b">
        <v>0</v>
      </c>
      <c r="AR107" s="78" t="b">
        <v>1</v>
      </c>
      <c r="AS107" s="78"/>
      <c r="AT107" s="78">
        <v>38</v>
      </c>
      <c r="AU107" s="82" t="s">
        <v>2074</v>
      </c>
      <c r="AV107" s="78" t="b">
        <v>0</v>
      </c>
      <c r="AW107" s="78" t="s">
        <v>2223</v>
      </c>
      <c r="AX107" s="82" t="s">
        <v>2328</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233</v>
      </c>
      <c r="B108" s="65"/>
      <c r="C108" s="65" t="s">
        <v>64</v>
      </c>
      <c r="D108" s="66">
        <v>163.91077776905155</v>
      </c>
      <c r="E108" s="68"/>
      <c r="F108" s="100" t="s">
        <v>697</v>
      </c>
      <c r="G108" s="65"/>
      <c r="H108" s="69" t="s">
        <v>233</v>
      </c>
      <c r="I108" s="70"/>
      <c r="J108" s="70"/>
      <c r="K108" s="69" t="s">
        <v>2544</v>
      </c>
      <c r="L108" s="73">
        <v>1</v>
      </c>
      <c r="M108" s="74">
        <v>8725.5732421875</v>
      </c>
      <c r="N108" s="74">
        <v>9646.09375</v>
      </c>
      <c r="O108" s="75"/>
      <c r="P108" s="76"/>
      <c r="Q108" s="76"/>
      <c r="R108" s="86"/>
      <c r="S108" s="48">
        <v>0</v>
      </c>
      <c r="T108" s="48">
        <v>2</v>
      </c>
      <c r="U108" s="49">
        <v>0</v>
      </c>
      <c r="V108" s="49">
        <v>0.002119</v>
      </c>
      <c r="W108" s="49">
        <v>0.009546</v>
      </c>
      <c r="X108" s="49">
        <v>0.558368</v>
      </c>
      <c r="Y108" s="49">
        <v>1</v>
      </c>
      <c r="Z108" s="49">
        <v>0</v>
      </c>
      <c r="AA108" s="71">
        <v>108</v>
      </c>
      <c r="AB108" s="71"/>
      <c r="AC108" s="72"/>
      <c r="AD108" s="78" t="s">
        <v>1270</v>
      </c>
      <c r="AE108" s="78">
        <v>5000</v>
      </c>
      <c r="AF108" s="78">
        <v>1758</v>
      </c>
      <c r="AG108" s="78">
        <v>9995</v>
      </c>
      <c r="AH108" s="78">
        <v>20989</v>
      </c>
      <c r="AI108" s="78"/>
      <c r="AJ108" s="78" t="s">
        <v>1477</v>
      </c>
      <c r="AK108" s="78" t="s">
        <v>1643</v>
      </c>
      <c r="AL108" s="82" t="s">
        <v>1789</v>
      </c>
      <c r="AM108" s="78"/>
      <c r="AN108" s="80">
        <v>41490.24712962963</v>
      </c>
      <c r="AO108" s="82" t="s">
        <v>1971</v>
      </c>
      <c r="AP108" s="78" t="b">
        <v>0</v>
      </c>
      <c r="AQ108" s="78" t="b">
        <v>0</v>
      </c>
      <c r="AR108" s="78" t="b">
        <v>1</v>
      </c>
      <c r="AS108" s="78"/>
      <c r="AT108" s="78">
        <v>88</v>
      </c>
      <c r="AU108" s="82" t="s">
        <v>2074</v>
      </c>
      <c r="AV108" s="78" t="b">
        <v>0</v>
      </c>
      <c r="AW108" s="78" t="s">
        <v>2223</v>
      </c>
      <c r="AX108" s="82" t="s">
        <v>2329</v>
      </c>
      <c r="AY108" s="78" t="s">
        <v>66</v>
      </c>
      <c r="AZ108" s="78" t="str">
        <f>REPLACE(INDEX(GroupVertices[Group],MATCH(Vertices[[#This Row],[Vertex]],GroupVertices[Vertex],0)),1,1,"")</f>
        <v>6</v>
      </c>
      <c r="BA108" s="48"/>
      <c r="BB108" s="48"/>
      <c r="BC108" s="48"/>
      <c r="BD108" s="48"/>
      <c r="BE108" s="48" t="s">
        <v>618</v>
      </c>
      <c r="BF108" s="48" t="s">
        <v>618</v>
      </c>
      <c r="BG108" s="116" t="s">
        <v>3129</v>
      </c>
      <c r="BH108" s="116" t="s">
        <v>3129</v>
      </c>
      <c r="BI108" s="116" t="s">
        <v>3217</v>
      </c>
      <c r="BJ108" s="116" t="s">
        <v>3217</v>
      </c>
      <c r="BK108" s="116">
        <v>2</v>
      </c>
      <c r="BL108" s="120">
        <v>9.090909090909092</v>
      </c>
      <c r="BM108" s="116">
        <v>0</v>
      </c>
      <c r="BN108" s="120">
        <v>0</v>
      </c>
      <c r="BO108" s="116">
        <v>0</v>
      </c>
      <c r="BP108" s="120">
        <v>0</v>
      </c>
      <c r="BQ108" s="116">
        <v>20</v>
      </c>
      <c r="BR108" s="120">
        <v>90.9090909090909</v>
      </c>
      <c r="BS108" s="116">
        <v>22</v>
      </c>
      <c r="BT108" s="2"/>
      <c r="BU108" s="3"/>
      <c r="BV108" s="3"/>
      <c r="BW108" s="3"/>
      <c r="BX108" s="3"/>
    </row>
    <row r="109" spans="1:76" ht="15">
      <c r="A109" s="64" t="s">
        <v>306</v>
      </c>
      <c r="B109" s="65"/>
      <c r="C109" s="65" t="s">
        <v>64</v>
      </c>
      <c r="D109" s="66">
        <v>163.08262781748212</v>
      </c>
      <c r="E109" s="68"/>
      <c r="F109" s="100" t="s">
        <v>758</v>
      </c>
      <c r="G109" s="65"/>
      <c r="H109" s="69" t="s">
        <v>306</v>
      </c>
      <c r="I109" s="70"/>
      <c r="J109" s="70"/>
      <c r="K109" s="69" t="s">
        <v>2545</v>
      </c>
      <c r="L109" s="73">
        <v>4.850591867486434</v>
      </c>
      <c r="M109" s="74">
        <v>9079.1484375</v>
      </c>
      <c r="N109" s="74">
        <v>8804.3701171875</v>
      </c>
      <c r="O109" s="75"/>
      <c r="P109" s="76"/>
      <c r="Q109" s="76"/>
      <c r="R109" s="86"/>
      <c r="S109" s="48">
        <v>6</v>
      </c>
      <c r="T109" s="48">
        <v>1</v>
      </c>
      <c r="U109" s="49">
        <v>10.333333</v>
      </c>
      <c r="V109" s="49">
        <v>0.00216</v>
      </c>
      <c r="W109" s="49">
        <v>0.014295</v>
      </c>
      <c r="X109" s="49">
        <v>1.415141</v>
      </c>
      <c r="Y109" s="49">
        <v>0.4</v>
      </c>
      <c r="Z109" s="49">
        <v>0.16666666666666666</v>
      </c>
      <c r="AA109" s="71">
        <v>109</v>
      </c>
      <c r="AB109" s="71"/>
      <c r="AC109" s="72"/>
      <c r="AD109" s="78" t="s">
        <v>1271</v>
      </c>
      <c r="AE109" s="78">
        <v>752</v>
      </c>
      <c r="AF109" s="78">
        <v>1003</v>
      </c>
      <c r="AG109" s="78">
        <v>677</v>
      </c>
      <c r="AH109" s="78">
        <v>403</v>
      </c>
      <c r="AI109" s="78"/>
      <c r="AJ109" s="78" t="s">
        <v>1478</v>
      </c>
      <c r="AK109" s="78" t="s">
        <v>1609</v>
      </c>
      <c r="AL109" s="82" t="s">
        <v>1790</v>
      </c>
      <c r="AM109" s="78"/>
      <c r="AN109" s="80">
        <v>42762.63452546296</v>
      </c>
      <c r="AO109" s="82" t="s">
        <v>1972</v>
      </c>
      <c r="AP109" s="78" t="b">
        <v>0</v>
      </c>
      <c r="AQ109" s="78" t="b">
        <v>0</v>
      </c>
      <c r="AR109" s="78" t="b">
        <v>0</v>
      </c>
      <c r="AS109" s="78"/>
      <c r="AT109" s="78">
        <v>16</v>
      </c>
      <c r="AU109" s="82" t="s">
        <v>2074</v>
      </c>
      <c r="AV109" s="78" t="b">
        <v>0</v>
      </c>
      <c r="AW109" s="78" t="s">
        <v>2223</v>
      </c>
      <c r="AX109" s="82" t="s">
        <v>2330</v>
      </c>
      <c r="AY109" s="78" t="s">
        <v>66</v>
      </c>
      <c r="AZ109" s="78" t="str">
        <f>REPLACE(INDEX(GroupVertices[Group],MATCH(Vertices[[#This Row],[Vertex]],GroupVertices[Vertex],0)),1,1,"")</f>
        <v>6</v>
      </c>
      <c r="BA109" s="48" t="s">
        <v>570</v>
      </c>
      <c r="BB109" s="48" t="s">
        <v>570</v>
      </c>
      <c r="BC109" s="48" t="s">
        <v>606</v>
      </c>
      <c r="BD109" s="48" t="s">
        <v>606</v>
      </c>
      <c r="BE109" s="48" t="s">
        <v>618</v>
      </c>
      <c r="BF109" s="48" t="s">
        <v>618</v>
      </c>
      <c r="BG109" s="116" t="s">
        <v>3130</v>
      </c>
      <c r="BH109" s="116" t="s">
        <v>3190</v>
      </c>
      <c r="BI109" s="116" t="s">
        <v>3218</v>
      </c>
      <c r="BJ109" s="116" t="s">
        <v>3218</v>
      </c>
      <c r="BK109" s="116">
        <v>2</v>
      </c>
      <c r="BL109" s="120">
        <v>3.7037037037037037</v>
      </c>
      <c r="BM109" s="116">
        <v>0</v>
      </c>
      <c r="BN109" s="120">
        <v>0</v>
      </c>
      <c r="BO109" s="116">
        <v>0</v>
      </c>
      <c r="BP109" s="120">
        <v>0</v>
      </c>
      <c r="BQ109" s="116">
        <v>52</v>
      </c>
      <c r="BR109" s="120">
        <v>96.29629629629629</v>
      </c>
      <c r="BS109" s="116">
        <v>54</v>
      </c>
      <c r="BT109" s="2"/>
      <c r="BU109" s="3"/>
      <c r="BV109" s="3"/>
      <c r="BW109" s="3"/>
      <c r="BX109" s="3"/>
    </row>
    <row r="110" spans="1:76" ht="15">
      <c r="A110" s="64" t="s">
        <v>234</v>
      </c>
      <c r="B110" s="65"/>
      <c r="C110" s="65" t="s">
        <v>64</v>
      </c>
      <c r="D110" s="66">
        <v>162.59999738213043</v>
      </c>
      <c r="E110" s="68"/>
      <c r="F110" s="100" t="s">
        <v>698</v>
      </c>
      <c r="G110" s="65"/>
      <c r="H110" s="69" t="s">
        <v>234</v>
      </c>
      <c r="I110" s="70"/>
      <c r="J110" s="70"/>
      <c r="K110" s="69" t="s">
        <v>2546</v>
      </c>
      <c r="L110" s="73">
        <v>1</v>
      </c>
      <c r="M110" s="74">
        <v>8296.765625</v>
      </c>
      <c r="N110" s="74">
        <v>1205.76171875</v>
      </c>
      <c r="O110" s="75"/>
      <c r="P110" s="76"/>
      <c r="Q110" s="76"/>
      <c r="R110" s="86"/>
      <c r="S110" s="48">
        <v>1</v>
      </c>
      <c r="T110" s="48">
        <v>1</v>
      </c>
      <c r="U110" s="49">
        <v>0</v>
      </c>
      <c r="V110" s="49">
        <v>0.5</v>
      </c>
      <c r="W110" s="49">
        <v>0</v>
      </c>
      <c r="X110" s="49">
        <v>0.999998</v>
      </c>
      <c r="Y110" s="49">
        <v>0.5</v>
      </c>
      <c r="Z110" s="49">
        <v>0</v>
      </c>
      <c r="AA110" s="71">
        <v>110</v>
      </c>
      <c r="AB110" s="71"/>
      <c r="AC110" s="72"/>
      <c r="AD110" s="78" t="s">
        <v>234</v>
      </c>
      <c r="AE110" s="78">
        <v>928</v>
      </c>
      <c r="AF110" s="78">
        <v>563</v>
      </c>
      <c r="AG110" s="78">
        <v>4055</v>
      </c>
      <c r="AH110" s="78">
        <v>10793</v>
      </c>
      <c r="AI110" s="78"/>
      <c r="AJ110" s="78" t="s">
        <v>1479</v>
      </c>
      <c r="AK110" s="78" t="s">
        <v>1644</v>
      </c>
      <c r="AL110" s="78"/>
      <c r="AM110" s="78"/>
      <c r="AN110" s="80">
        <v>43166.95627314815</v>
      </c>
      <c r="AO110" s="82" t="s">
        <v>1973</v>
      </c>
      <c r="AP110" s="78" t="b">
        <v>0</v>
      </c>
      <c r="AQ110" s="78" t="b">
        <v>0</v>
      </c>
      <c r="AR110" s="78" t="b">
        <v>0</v>
      </c>
      <c r="AS110" s="78"/>
      <c r="AT110" s="78">
        <v>2</v>
      </c>
      <c r="AU110" s="82" t="s">
        <v>2074</v>
      </c>
      <c r="AV110" s="78" t="b">
        <v>0</v>
      </c>
      <c r="AW110" s="78" t="s">
        <v>2223</v>
      </c>
      <c r="AX110" s="82" t="s">
        <v>2331</v>
      </c>
      <c r="AY110" s="78" t="s">
        <v>66</v>
      </c>
      <c r="AZ110" s="78" t="str">
        <f>REPLACE(INDEX(GroupVertices[Group],MATCH(Vertices[[#This Row],[Vertex]],GroupVertices[Vertex],0)),1,1,"")</f>
        <v>12</v>
      </c>
      <c r="BA110" s="48" t="s">
        <v>547</v>
      </c>
      <c r="BB110" s="48" t="s">
        <v>547</v>
      </c>
      <c r="BC110" s="48" t="s">
        <v>593</v>
      </c>
      <c r="BD110" s="48" t="s">
        <v>593</v>
      </c>
      <c r="BE110" s="48"/>
      <c r="BF110" s="48"/>
      <c r="BG110" s="116" t="s">
        <v>2903</v>
      </c>
      <c r="BH110" s="116" t="s">
        <v>2903</v>
      </c>
      <c r="BI110" s="116" t="s">
        <v>3021</v>
      </c>
      <c r="BJ110" s="116" t="s">
        <v>3021</v>
      </c>
      <c r="BK110" s="116">
        <v>1</v>
      </c>
      <c r="BL110" s="120">
        <v>4.761904761904762</v>
      </c>
      <c r="BM110" s="116">
        <v>0</v>
      </c>
      <c r="BN110" s="120">
        <v>0</v>
      </c>
      <c r="BO110" s="116">
        <v>0</v>
      </c>
      <c r="BP110" s="120">
        <v>0</v>
      </c>
      <c r="BQ110" s="116">
        <v>20</v>
      </c>
      <c r="BR110" s="120">
        <v>95.23809523809524</v>
      </c>
      <c r="BS110" s="116">
        <v>21</v>
      </c>
      <c r="BT110" s="2"/>
      <c r="BU110" s="3"/>
      <c r="BV110" s="3"/>
      <c r="BW110" s="3"/>
      <c r="BX110" s="3"/>
    </row>
    <row r="111" spans="1:76" ht="15">
      <c r="A111" s="64" t="s">
        <v>394</v>
      </c>
      <c r="B111" s="65"/>
      <c r="C111" s="65" t="s">
        <v>64</v>
      </c>
      <c r="D111" s="66">
        <v>165.0394748553627</v>
      </c>
      <c r="E111" s="68"/>
      <c r="F111" s="100" t="s">
        <v>2178</v>
      </c>
      <c r="G111" s="65"/>
      <c r="H111" s="69" t="s">
        <v>394</v>
      </c>
      <c r="I111" s="70"/>
      <c r="J111" s="70"/>
      <c r="K111" s="69" t="s">
        <v>2547</v>
      </c>
      <c r="L111" s="73">
        <v>1</v>
      </c>
      <c r="M111" s="74">
        <v>8296.765625</v>
      </c>
      <c r="N111" s="74">
        <v>1774.33203125</v>
      </c>
      <c r="O111" s="75"/>
      <c r="P111" s="76"/>
      <c r="Q111" s="76"/>
      <c r="R111" s="86"/>
      <c r="S111" s="48">
        <v>2</v>
      </c>
      <c r="T111" s="48">
        <v>0</v>
      </c>
      <c r="U111" s="49">
        <v>0</v>
      </c>
      <c r="V111" s="49">
        <v>0.5</v>
      </c>
      <c r="W111" s="49">
        <v>0</v>
      </c>
      <c r="X111" s="49">
        <v>0.999998</v>
      </c>
      <c r="Y111" s="49">
        <v>0.5</v>
      </c>
      <c r="Z111" s="49">
        <v>0</v>
      </c>
      <c r="AA111" s="71">
        <v>111</v>
      </c>
      <c r="AB111" s="71"/>
      <c r="AC111" s="72"/>
      <c r="AD111" s="78" t="s">
        <v>1272</v>
      </c>
      <c r="AE111" s="78">
        <v>393</v>
      </c>
      <c r="AF111" s="78">
        <v>2787</v>
      </c>
      <c r="AG111" s="78">
        <v>17233</v>
      </c>
      <c r="AH111" s="78">
        <v>9661</v>
      </c>
      <c r="AI111" s="78"/>
      <c r="AJ111" s="78" t="s">
        <v>1480</v>
      </c>
      <c r="AK111" s="78" t="s">
        <v>1615</v>
      </c>
      <c r="AL111" s="82" t="s">
        <v>1791</v>
      </c>
      <c r="AM111" s="78"/>
      <c r="AN111" s="80">
        <v>39814.945752314816</v>
      </c>
      <c r="AO111" s="82" t="s">
        <v>1974</v>
      </c>
      <c r="AP111" s="78" t="b">
        <v>0</v>
      </c>
      <c r="AQ111" s="78" t="b">
        <v>0</v>
      </c>
      <c r="AR111" s="78" t="b">
        <v>0</v>
      </c>
      <c r="AS111" s="78"/>
      <c r="AT111" s="78">
        <v>80</v>
      </c>
      <c r="AU111" s="82" t="s">
        <v>2081</v>
      </c>
      <c r="AV111" s="78" t="b">
        <v>0</v>
      </c>
      <c r="AW111" s="78" t="s">
        <v>2223</v>
      </c>
      <c r="AX111" s="82" t="s">
        <v>2332</v>
      </c>
      <c r="AY111" s="78" t="s">
        <v>65</v>
      </c>
      <c r="AZ111" s="78" t="str">
        <f>REPLACE(INDEX(GroupVertices[Group],MATCH(Vertices[[#This Row],[Vertex]],GroupVertices[Vertex],0)),1,1,"")</f>
        <v>12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235</v>
      </c>
      <c r="B112" s="65"/>
      <c r="C112" s="65" t="s">
        <v>64</v>
      </c>
      <c r="D112" s="66">
        <v>162.13601403178095</v>
      </c>
      <c r="E112" s="68"/>
      <c r="F112" s="100" t="s">
        <v>699</v>
      </c>
      <c r="G112" s="65"/>
      <c r="H112" s="69" t="s">
        <v>235</v>
      </c>
      <c r="I112" s="70"/>
      <c r="J112" s="70"/>
      <c r="K112" s="69" t="s">
        <v>2548</v>
      </c>
      <c r="L112" s="73">
        <v>1</v>
      </c>
      <c r="M112" s="74">
        <v>8296.765625</v>
      </c>
      <c r="N112" s="74">
        <v>637.19140625</v>
      </c>
      <c r="O112" s="75"/>
      <c r="P112" s="76"/>
      <c r="Q112" s="76"/>
      <c r="R112" s="86"/>
      <c r="S112" s="48">
        <v>0</v>
      </c>
      <c r="T112" s="48">
        <v>2</v>
      </c>
      <c r="U112" s="49">
        <v>0</v>
      </c>
      <c r="V112" s="49">
        <v>0.5</v>
      </c>
      <c r="W112" s="49">
        <v>0</v>
      </c>
      <c r="X112" s="49">
        <v>0.999998</v>
      </c>
      <c r="Y112" s="49">
        <v>0.5</v>
      </c>
      <c r="Z112" s="49">
        <v>0</v>
      </c>
      <c r="AA112" s="71">
        <v>112</v>
      </c>
      <c r="AB112" s="71"/>
      <c r="AC112" s="72"/>
      <c r="AD112" s="78" t="s">
        <v>1273</v>
      </c>
      <c r="AE112" s="78">
        <v>744</v>
      </c>
      <c r="AF112" s="78">
        <v>140</v>
      </c>
      <c r="AG112" s="78">
        <v>19460</v>
      </c>
      <c r="AH112" s="78">
        <v>6554</v>
      </c>
      <c r="AI112" s="78"/>
      <c r="AJ112" s="78" t="s">
        <v>1481</v>
      </c>
      <c r="AK112" s="78" t="s">
        <v>1645</v>
      </c>
      <c r="AL112" s="82" t="s">
        <v>1792</v>
      </c>
      <c r="AM112" s="78"/>
      <c r="AN112" s="80">
        <v>39941.96502314815</v>
      </c>
      <c r="AO112" s="82" t="s">
        <v>1975</v>
      </c>
      <c r="AP112" s="78" t="b">
        <v>1</v>
      </c>
      <c r="AQ112" s="78" t="b">
        <v>0</v>
      </c>
      <c r="AR112" s="78" t="b">
        <v>1</v>
      </c>
      <c r="AS112" s="78"/>
      <c r="AT112" s="78">
        <v>8</v>
      </c>
      <c r="AU112" s="82" t="s">
        <v>2074</v>
      </c>
      <c r="AV112" s="78" t="b">
        <v>0</v>
      </c>
      <c r="AW112" s="78" t="s">
        <v>2223</v>
      </c>
      <c r="AX112" s="82" t="s">
        <v>2333</v>
      </c>
      <c r="AY112" s="78" t="s">
        <v>66</v>
      </c>
      <c r="AZ112" s="78" t="str">
        <f>REPLACE(INDEX(GroupVertices[Group],MATCH(Vertices[[#This Row],[Vertex]],GroupVertices[Vertex],0)),1,1,"")</f>
        <v>12</v>
      </c>
      <c r="BA112" s="48"/>
      <c r="BB112" s="48"/>
      <c r="BC112" s="48"/>
      <c r="BD112" s="48"/>
      <c r="BE112" s="48"/>
      <c r="BF112" s="48"/>
      <c r="BG112" s="116" t="s">
        <v>3131</v>
      </c>
      <c r="BH112" s="116" t="s">
        <v>3131</v>
      </c>
      <c r="BI112" s="116" t="s">
        <v>3219</v>
      </c>
      <c r="BJ112" s="116" t="s">
        <v>3219</v>
      </c>
      <c r="BK112" s="116">
        <v>1</v>
      </c>
      <c r="BL112" s="120">
        <v>5</v>
      </c>
      <c r="BM112" s="116">
        <v>0</v>
      </c>
      <c r="BN112" s="120">
        <v>0</v>
      </c>
      <c r="BO112" s="116">
        <v>0</v>
      </c>
      <c r="BP112" s="120">
        <v>0</v>
      </c>
      <c r="BQ112" s="116">
        <v>19</v>
      </c>
      <c r="BR112" s="120">
        <v>95</v>
      </c>
      <c r="BS112" s="116">
        <v>20</v>
      </c>
      <c r="BT112" s="2"/>
      <c r="BU112" s="3"/>
      <c r="BV112" s="3"/>
      <c r="BW112" s="3"/>
      <c r="BX112" s="3"/>
    </row>
    <row r="113" spans="1:76" ht="15">
      <c r="A113" s="64" t="s">
        <v>236</v>
      </c>
      <c r="B113" s="65"/>
      <c r="C113" s="65" t="s">
        <v>64</v>
      </c>
      <c r="D113" s="66">
        <v>162.06581324118432</v>
      </c>
      <c r="E113" s="68"/>
      <c r="F113" s="100" t="s">
        <v>700</v>
      </c>
      <c r="G113" s="65"/>
      <c r="H113" s="69" t="s">
        <v>236</v>
      </c>
      <c r="I113" s="70"/>
      <c r="J113" s="70"/>
      <c r="K113" s="69" t="s">
        <v>2549</v>
      </c>
      <c r="L113" s="73">
        <v>1</v>
      </c>
      <c r="M113" s="74">
        <v>8165.7421875</v>
      </c>
      <c r="N113" s="74">
        <v>4928.9189453125</v>
      </c>
      <c r="O113" s="75"/>
      <c r="P113" s="76"/>
      <c r="Q113" s="76"/>
      <c r="R113" s="86"/>
      <c r="S113" s="48">
        <v>1</v>
      </c>
      <c r="T113" s="48">
        <v>1</v>
      </c>
      <c r="U113" s="49">
        <v>0</v>
      </c>
      <c r="V113" s="49">
        <v>0</v>
      </c>
      <c r="W113" s="49">
        <v>0</v>
      </c>
      <c r="X113" s="49">
        <v>0.999998</v>
      </c>
      <c r="Y113" s="49">
        <v>0</v>
      </c>
      <c r="Z113" s="49" t="s">
        <v>2724</v>
      </c>
      <c r="AA113" s="71">
        <v>113</v>
      </c>
      <c r="AB113" s="71"/>
      <c r="AC113" s="72"/>
      <c r="AD113" s="78" t="s">
        <v>1274</v>
      </c>
      <c r="AE113" s="78">
        <v>55</v>
      </c>
      <c r="AF113" s="78">
        <v>76</v>
      </c>
      <c r="AG113" s="78">
        <v>313</v>
      </c>
      <c r="AH113" s="78">
        <v>59</v>
      </c>
      <c r="AI113" s="78"/>
      <c r="AJ113" s="78" t="s">
        <v>1482</v>
      </c>
      <c r="AK113" s="78" t="s">
        <v>1646</v>
      </c>
      <c r="AL113" s="82" t="s">
        <v>1793</v>
      </c>
      <c r="AM113" s="78"/>
      <c r="AN113" s="80">
        <v>42940.20395833333</v>
      </c>
      <c r="AO113" s="82" t="s">
        <v>1976</v>
      </c>
      <c r="AP113" s="78" t="b">
        <v>0</v>
      </c>
      <c r="AQ113" s="78" t="b">
        <v>0</v>
      </c>
      <c r="AR113" s="78" t="b">
        <v>0</v>
      </c>
      <c r="AS113" s="78"/>
      <c r="AT113" s="78">
        <v>1</v>
      </c>
      <c r="AU113" s="82" t="s">
        <v>2074</v>
      </c>
      <c r="AV113" s="78" t="b">
        <v>0</v>
      </c>
      <c r="AW113" s="78" t="s">
        <v>2223</v>
      </c>
      <c r="AX113" s="82" t="s">
        <v>2334</v>
      </c>
      <c r="AY113" s="78" t="s">
        <v>66</v>
      </c>
      <c r="AZ113" s="78" t="str">
        <f>REPLACE(INDEX(GroupVertices[Group],MATCH(Vertices[[#This Row],[Vertex]],GroupVertices[Vertex],0)),1,1,"")</f>
        <v>7</v>
      </c>
      <c r="BA113" s="48" t="s">
        <v>3091</v>
      </c>
      <c r="BB113" s="48" t="s">
        <v>3091</v>
      </c>
      <c r="BC113" s="48" t="s">
        <v>3098</v>
      </c>
      <c r="BD113" s="48" t="s">
        <v>3098</v>
      </c>
      <c r="BE113" s="48" t="s">
        <v>3106</v>
      </c>
      <c r="BF113" s="48" t="s">
        <v>3112</v>
      </c>
      <c r="BG113" s="116" t="s">
        <v>3132</v>
      </c>
      <c r="BH113" s="116" t="s">
        <v>3191</v>
      </c>
      <c r="BI113" s="116" t="s">
        <v>3220</v>
      </c>
      <c r="BJ113" s="116" t="s">
        <v>3279</v>
      </c>
      <c r="BK113" s="116">
        <v>0</v>
      </c>
      <c r="BL113" s="120">
        <v>0</v>
      </c>
      <c r="BM113" s="116">
        <v>0</v>
      </c>
      <c r="BN113" s="120">
        <v>0</v>
      </c>
      <c r="BO113" s="116">
        <v>0</v>
      </c>
      <c r="BP113" s="120">
        <v>0</v>
      </c>
      <c r="BQ113" s="116">
        <v>74</v>
      </c>
      <c r="BR113" s="120">
        <v>100</v>
      </c>
      <c r="BS113" s="116">
        <v>74</v>
      </c>
      <c r="BT113" s="2"/>
      <c r="BU113" s="3"/>
      <c r="BV113" s="3"/>
      <c r="BW113" s="3"/>
      <c r="BX113" s="3"/>
    </row>
    <row r="114" spans="1:76" ht="15">
      <c r="A114" s="64" t="s">
        <v>237</v>
      </c>
      <c r="B114" s="65"/>
      <c r="C114" s="65" t="s">
        <v>64</v>
      </c>
      <c r="D114" s="66">
        <v>164.81461294798294</v>
      </c>
      <c r="E114" s="68"/>
      <c r="F114" s="100" t="s">
        <v>2179</v>
      </c>
      <c r="G114" s="65"/>
      <c r="H114" s="69" t="s">
        <v>237</v>
      </c>
      <c r="I114" s="70"/>
      <c r="J114" s="70"/>
      <c r="K114" s="69" t="s">
        <v>2550</v>
      </c>
      <c r="L114" s="73">
        <v>1</v>
      </c>
      <c r="M114" s="74">
        <v>7695.787109375</v>
      </c>
      <c r="N114" s="74">
        <v>4928.9189453125</v>
      </c>
      <c r="O114" s="75"/>
      <c r="P114" s="76"/>
      <c r="Q114" s="76"/>
      <c r="R114" s="86"/>
      <c r="S114" s="48">
        <v>1</v>
      </c>
      <c r="T114" s="48">
        <v>1</v>
      </c>
      <c r="U114" s="49">
        <v>0</v>
      </c>
      <c r="V114" s="49">
        <v>0</v>
      </c>
      <c r="W114" s="49">
        <v>0</v>
      </c>
      <c r="X114" s="49">
        <v>0.999998</v>
      </c>
      <c r="Y114" s="49">
        <v>0</v>
      </c>
      <c r="Z114" s="49" t="s">
        <v>2724</v>
      </c>
      <c r="AA114" s="71">
        <v>114</v>
      </c>
      <c r="AB114" s="71"/>
      <c r="AC114" s="72"/>
      <c r="AD114" s="78" t="s">
        <v>1275</v>
      </c>
      <c r="AE114" s="78">
        <v>2031</v>
      </c>
      <c r="AF114" s="78">
        <v>2582</v>
      </c>
      <c r="AG114" s="78">
        <v>1954</v>
      </c>
      <c r="AH114" s="78">
        <v>2956</v>
      </c>
      <c r="AI114" s="78"/>
      <c r="AJ114" s="78" t="s">
        <v>1483</v>
      </c>
      <c r="AK114" s="78" t="s">
        <v>1647</v>
      </c>
      <c r="AL114" s="82" t="s">
        <v>1794</v>
      </c>
      <c r="AM114" s="78"/>
      <c r="AN114" s="80">
        <v>39823.63243055555</v>
      </c>
      <c r="AO114" s="78"/>
      <c r="AP114" s="78" t="b">
        <v>0</v>
      </c>
      <c r="AQ114" s="78" t="b">
        <v>0</v>
      </c>
      <c r="AR114" s="78" t="b">
        <v>0</v>
      </c>
      <c r="AS114" s="78"/>
      <c r="AT114" s="78">
        <v>84</v>
      </c>
      <c r="AU114" s="82" t="s">
        <v>2077</v>
      </c>
      <c r="AV114" s="78" t="b">
        <v>0</v>
      </c>
      <c r="AW114" s="78" t="s">
        <v>2223</v>
      </c>
      <c r="AX114" s="82" t="s">
        <v>2335</v>
      </c>
      <c r="AY114" s="78" t="s">
        <v>66</v>
      </c>
      <c r="AZ114" s="78" t="str">
        <f>REPLACE(INDEX(GroupVertices[Group],MATCH(Vertices[[#This Row],[Vertex]],GroupVertices[Vertex],0)),1,1,"")</f>
        <v>7</v>
      </c>
      <c r="BA114" s="48" t="s">
        <v>550</v>
      </c>
      <c r="BB114" s="48" t="s">
        <v>550</v>
      </c>
      <c r="BC114" s="48" t="s">
        <v>593</v>
      </c>
      <c r="BD114" s="48" t="s">
        <v>593</v>
      </c>
      <c r="BE114" s="48" t="s">
        <v>621</v>
      </c>
      <c r="BF114" s="48" t="s">
        <v>621</v>
      </c>
      <c r="BG114" s="116" t="s">
        <v>3133</v>
      </c>
      <c r="BH114" s="116" t="s">
        <v>3133</v>
      </c>
      <c r="BI114" s="116" t="s">
        <v>3221</v>
      </c>
      <c r="BJ114" s="116" t="s">
        <v>3221</v>
      </c>
      <c r="BK114" s="116">
        <v>0</v>
      </c>
      <c r="BL114" s="120">
        <v>0</v>
      </c>
      <c r="BM114" s="116">
        <v>0</v>
      </c>
      <c r="BN114" s="120">
        <v>0</v>
      </c>
      <c r="BO114" s="116">
        <v>0</v>
      </c>
      <c r="BP114" s="120">
        <v>0</v>
      </c>
      <c r="BQ114" s="116">
        <v>34</v>
      </c>
      <c r="BR114" s="120">
        <v>100</v>
      </c>
      <c r="BS114" s="116">
        <v>34</v>
      </c>
      <c r="BT114" s="2"/>
      <c r="BU114" s="3"/>
      <c r="BV114" s="3"/>
      <c r="BW114" s="3"/>
      <c r="BX114" s="3"/>
    </row>
    <row r="115" spans="1:76" ht="15">
      <c r="A115" s="64" t="s">
        <v>238</v>
      </c>
      <c r="B115" s="65"/>
      <c r="C115" s="65" t="s">
        <v>64</v>
      </c>
      <c r="D115" s="66">
        <v>163.445697531349</v>
      </c>
      <c r="E115" s="68"/>
      <c r="F115" s="100" t="s">
        <v>701</v>
      </c>
      <c r="G115" s="65"/>
      <c r="H115" s="69" t="s">
        <v>238</v>
      </c>
      <c r="I115" s="70"/>
      <c r="J115" s="70"/>
      <c r="K115" s="69" t="s">
        <v>2551</v>
      </c>
      <c r="L115" s="73">
        <v>1</v>
      </c>
      <c r="M115" s="74">
        <v>2366.2138671875</v>
      </c>
      <c r="N115" s="74">
        <v>4264.46337890625</v>
      </c>
      <c r="O115" s="75"/>
      <c r="P115" s="76"/>
      <c r="Q115" s="76"/>
      <c r="R115" s="86"/>
      <c r="S115" s="48">
        <v>0</v>
      </c>
      <c r="T115" s="48">
        <v>2</v>
      </c>
      <c r="U115" s="49">
        <v>0</v>
      </c>
      <c r="V115" s="49">
        <v>0.002119</v>
      </c>
      <c r="W115" s="49">
        <v>0.009014</v>
      </c>
      <c r="X115" s="49">
        <v>0.622417</v>
      </c>
      <c r="Y115" s="49">
        <v>1</v>
      </c>
      <c r="Z115" s="49">
        <v>0</v>
      </c>
      <c r="AA115" s="71">
        <v>115</v>
      </c>
      <c r="AB115" s="71"/>
      <c r="AC115" s="72"/>
      <c r="AD115" s="78" t="s">
        <v>1276</v>
      </c>
      <c r="AE115" s="78">
        <v>2685</v>
      </c>
      <c r="AF115" s="78">
        <v>1334</v>
      </c>
      <c r="AG115" s="78">
        <v>12951</v>
      </c>
      <c r="AH115" s="78">
        <v>8033</v>
      </c>
      <c r="AI115" s="78"/>
      <c r="AJ115" s="78" t="s">
        <v>1484</v>
      </c>
      <c r="AK115" s="78" t="s">
        <v>1648</v>
      </c>
      <c r="AL115" s="82" t="s">
        <v>1795</v>
      </c>
      <c r="AM115" s="78"/>
      <c r="AN115" s="80">
        <v>40044.53019675926</v>
      </c>
      <c r="AO115" s="82" t="s">
        <v>1977</v>
      </c>
      <c r="AP115" s="78" t="b">
        <v>0</v>
      </c>
      <c r="AQ115" s="78" t="b">
        <v>0</v>
      </c>
      <c r="AR115" s="78" t="b">
        <v>1</v>
      </c>
      <c r="AS115" s="78"/>
      <c r="AT115" s="78">
        <v>32</v>
      </c>
      <c r="AU115" s="82" t="s">
        <v>2087</v>
      </c>
      <c r="AV115" s="78" t="b">
        <v>0</v>
      </c>
      <c r="AW115" s="78" t="s">
        <v>2223</v>
      </c>
      <c r="AX115" s="82" t="s">
        <v>2336</v>
      </c>
      <c r="AY115" s="78" t="s">
        <v>66</v>
      </c>
      <c r="AZ115" s="78" t="str">
        <f>REPLACE(INDEX(GroupVertices[Group],MATCH(Vertices[[#This Row],[Vertex]],GroupVertices[Vertex],0)),1,1,"")</f>
        <v>2</v>
      </c>
      <c r="BA115" s="48"/>
      <c r="BB115" s="48"/>
      <c r="BC115" s="48"/>
      <c r="BD115" s="48"/>
      <c r="BE115" s="48"/>
      <c r="BF115" s="48"/>
      <c r="BG115" s="116" t="s">
        <v>3134</v>
      </c>
      <c r="BH115" s="116" t="s">
        <v>3134</v>
      </c>
      <c r="BI115" s="116" t="s">
        <v>3222</v>
      </c>
      <c r="BJ115" s="116" t="s">
        <v>3222</v>
      </c>
      <c r="BK115" s="116">
        <v>1</v>
      </c>
      <c r="BL115" s="120">
        <v>4.545454545454546</v>
      </c>
      <c r="BM115" s="116">
        <v>0</v>
      </c>
      <c r="BN115" s="120">
        <v>0</v>
      </c>
      <c r="BO115" s="116">
        <v>0</v>
      </c>
      <c r="BP115" s="120">
        <v>0</v>
      </c>
      <c r="BQ115" s="116">
        <v>21</v>
      </c>
      <c r="BR115" s="120">
        <v>95.45454545454545</v>
      </c>
      <c r="BS115" s="116">
        <v>22</v>
      </c>
      <c r="BT115" s="2"/>
      <c r="BU115" s="3"/>
      <c r="BV115" s="3"/>
      <c r="BW115" s="3"/>
      <c r="BX115" s="3"/>
    </row>
    <row r="116" spans="1:76" ht="15">
      <c r="A116" s="64" t="s">
        <v>299</v>
      </c>
      <c r="B116" s="65"/>
      <c r="C116" s="65" t="s">
        <v>64</v>
      </c>
      <c r="D116" s="66">
        <v>162.07129767794967</v>
      </c>
      <c r="E116" s="68"/>
      <c r="F116" s="100" t="s">
        <v>751</v>
      </c>
      <c r="G116" s="65"/>
      <c r="H116" s="69" t="s">
        <v>299</v>
      </c>
      <c r="I116" s="70"/>
      <c r="J116" s="70"/>
      <c r="K116" s="69" t="s">
        <v>2552</v>
      </c>
      <c r="L116" s="73">
        <v>1</v>
      </c>
      <c r="M116" s="74">
        <v>2400.3037109375</v>
      </c>
      <c r="N116" s="74">
        <v>3955.21875</v>
      </c>
      <c r="O116" s="75"/>
      <c r="P116" s="76"/>
      <c r="Q116" s="76"/>
      <c r="R116" s="86"/>
      <c r="S116" s="48">
        <v>2</v>
      </c>
      <c r="T116" s="48">
        <v>1</v>
      </c>
      <c r="U116" s="49">
        <v>0</v>
      </c>
      <c r="V116" s="49">
        <v>0.002119</v>
      </c>
      <c r="W116" s="49">
        <v>0.009014</v>
      </c>
      <c r="X116" s="49">
        <v>0.622417</v>
      </c>
      <c r="Y116" s="49">
        <v>0.5</v>
      </c>
      <c r="Z116" s="49">
        <v>0.5</v>
      </c>
      <c r="AA116" s="71">
        <v>116</v>
      </c>
      <c r="AB116" s="71"/>
      <c r="AC116" s="72"/>
      <c r="AD116" s="78" t="s">
        <v>1277</v>
      </c>
      <c r="AE116" s="78">
        <v>77</v>
      </c>
      <c r="AF116" s="78">
        <v>81</v>
      </c>
      <c r="AG116" s="78">
        <v>108</v>
      </c>
      <c r="AH116" s="78">
        <v>112</v>
      </c>
      <c r="AI116" s="78"/>
      <c r="AJ116" s="78" t="s">
        <v>1485</v>
      </c>
      <c r="AK116" s="78" t="s">
        <v>1618</v>
      </c>
      <c r="AL116" s="82" t="s">
        <v>1796</v>
      </c>
      <c r="AM116" s="78"/>
      <c r="AN116" s="80">
        <v>43707.82619212963</v>
      </c>
      <c r="AO116" s="82" t="s">
        <v>1978</v>
      </c>
      <c r="AP116" s="78" t="b">
        <v>1</v>
      </c>
      <c r="AQ116" s="78" t="b">
        <v>0</v>
      </c>
      <c r="AR116" s="78" t="b">
        <v>0</v>
      </c>
      <c r="AS116" s="78"/>
      <c r="AT116" s="78">
        <v>0</v>
      </c>
      <c r="AU116" s="78"/>
      <c r="AV116" s="78" t="b">
        <v>0</v>
      </c>
      <c r="AW116" s="78" t="s">
        <v>2223</v>
      </c>
      <c r="AX116" s="82" t="s">
        <v>2337</v>
      </c>
      <c r="AY116" s="78" t="s">
        <v>66</v>
      </c>
      <c r="AZ116" s="78" t="str">
        <f>REPLACE(INDEX(GroupVertices[Group],MATCH(Vertices[[#This Row],[Vertex]],GroupVertices[Vertex],0)),1,1,"")</f>
        <v>2</v>
      </c>
      <c r="BA116" s="48"/>
      <c r="BB116" s="48"/>
      <c r="BC116" s="48"/>
      <c r="BD116" s="48"/>
      <c r="BE116" s="48" t="s">
        <v>639</v>
      </c>
      <c r="BF116" s="48" t="s">
        <v>639</v>
      </c>
      <c r="BG116" s="116" t="s">
        <v>3135</v>
      </c>
      <c r="BH116" s="116" t="s">
        <v>3192</v>
      </c>
      <c r="BI116" s="116" t="s">
        <v>3223</v>
      </c>
      <c r="BJ116" s="116" t="s">
        <v>3223</v>
      </c>
      <c r="BK116" s="116">
        <v>1</v>
      </c>
      <c r="BL116" s="120">
        <v>2.1739130434782608</v>
      </c>
      <c r="BM116" s="116">
        <v>0</v>
      </c>
      <c r="BN116" s="120">
        <v>0</v>
      </c>
      <c r="BO116" s="116">
        <v>0</v>
      </c>
      <c r="BP116" s="120">
        <v>0</v>
      </c>
      <c r="BQ116" s="116">
        <v>45</v>
      </c>
      <c r="BR116" s="120">
        <v>97.82608695652173</v>
      </c>
      <c r="BS116" s="116">
        <v>46</v>
      </c>
      <c r="BT116" s="2"/>
      <c r="BU116" s="3"/>
      <c r="BV116" s="3"/>
      <c r="BW116" s="3"/>
      <c r="BX116" s="3"/>
    </row>
    <row r="117" spans="1:76" ht="15">
      <c r="A117" s="64" t="s">
        <v>239</v>
      </c>
      <c r="B117" s="65"/>
      <c r="C117" s="65" t="s">
        <v>64</v>
      </c>
      <c r="D117" s="66">
        <v>162.10530118589492</v>
      </c>
      <c r="E117" s="68"/>
      <c r="F117" s="100" t="s">
        <v>2180</v>
      </c>
      <c r="G117" s="65"/>
      <c r="H117" s="69" t="s">
        <v>239</v>
      </c>
      <c r="I117" s="70"/>
      <c r="J117" s="70"/>
      <c r="K117" s="69" t="s">
        <v>2553</v>
      </c>
      <c r="L117" s="73">
        <v>1</v>
      </c>
      <c r="M117" s="74">
        <v>7695.787109375</v>
      </c>
      <c r="N117" s="74">
        <v>4317.21533203125</v>
      </c>
      <c r="O117" s="75"/>
      <c r="P117" s="76"/>
      <c r="Q117" s="76"/>
      <c r="R117" s="86"/>
      <c r="S117" s="48">
        <v>1</v>
      </c>
      <c r="T117" s="48">
        <v>1</v>
      </c>
      <c r="U117" s="49">
        <v>0</v>
      </c>
      <c r="V117" s="49">
        <v>0</v>
      </c>
      <c r="W117" s="49">
        <v>0</v>
      </c>
      <c r="X117" s="49">
        <v>0.999998</v>
      </c>
      <c r="Y117" s="49">
        <v>0</v>
      </c>
      <c r="Z117" s="49" t="s">
        <v>2724</v>
      </c>
      <c r="AA117" s="71">
        <v>117</v>
      </c>
      <c r="AB117" s="71"/>
      <c r="AC117" s="72"/>
      <c r="AD117" s="78" t="s">
        <v>1278</v>
      </c>
      <c r="AE117" s="78">
        <v>2477</v>
      </c>
      <c r="AF117" s="78">
        <v>112</v>
      </c>
      <c r="AG117" s="78">
        <v>253</v>
      </c>
      <c r="AH117" s="78">
        <v>149</v>
      </c>
      <c r="AI117" s="78"/>
      <c r="AJ117" s="78" t="s">
        <v>1486</v>
      </c>
      <c r="AK117" s="78" t="s">
        <v>1649</v>
      </c>
      <c r="AL117" s="82" t="s">
        <v>1797</v>
      </c>
      <c r="AM117" s="78"/>
      <c r="AN117" s="80">
        <v>43078.53618055556</v>
      </c>
      <c r="AO117" s="82" t="s">
        <v>1979</v>
      </c>
      <c r="AP117" s="78" t="b">
        <v>0</v>
      </c>
      <c r="AQ117" s="78" t="b">
        <v>0</v>
      </c>
      <c r="AR117" s="78" t="b">
        <v>0</v>
      </c>
      <c r="AS117" s="78"/>
      <c r="AT117" s="78">
        <v>0</v>
      </c>
      <c r="AU117" s="82" t="s">
        <v>2074</v>
      </c>
      <c r="AV117" s="78" t="b">
        <v>0</v>
      </c>
      <c r="AW117" s="78" t="s">
        <v>2223</v>
      </c>
      <c r="AX117" s="82" t="s">
        <v>2338</v>
      </c>
      <c r="AY117" s="78" t="s">
        <v>66</v>
      </c>
      <c r="AZ117" s="78" t="str">
        <f>REPLACE(INDEX(GroupVertices[Group],MATCH(Vertices[[#This Row],[Vertex]],GroupVertices[Vertex],0)),1,1,"")</f>
        <v>7</v>
      </c>
      <c r="BA117" s="48" t="s">
        <v>551</v>
      </c>
      <c r="BB117" s="48" t="s">
        <v>551</v>
      </c>
      <c r="BC117" s="48" t="s">
        <v>596</v>
      </c>
      <c r="BD117" s="48" t="s">
        <v>596</v>
      </c>
      <c r="BE117" s="48" t="s">
        <v>3107</v>
      </c>
      <c r="BF117" s="48" t="s">
        <v>3107</v>
      </c>
      <c r="BG117" s="116" t="s">
        <v>3136</v>
      </c>
      <c r="BH117" s="116" t="s">
        <v>3136</v>
      </c>
      <c r="BI117" s="116" t="s">
        <v>3224</v>
      </c>
      <c r="BJ117" s="116" t="s">
        <v>3224</v>
      </c>
      <c r="BK117" s="116">
        <v>1</v>
      </c>
      <c r="BL117" s="120">
        <v>3.225806451612903</v>
      </c>
      <c r="BM117" s="116">
        <v>0</v>
      </c>
      <c r="BN117" s="120">
        <v>0</v>
      </c>
      <c r="BO117" s="116">
        <v>0</v>
      </c>
      <c r="BP117" s="120">
        <v>0</v>
      </c>
      <c r="BQ117" s="116">
        <v>30</v>
      </c>
      <c r="BR117" s="120">
        <v>96.7741935483871</v>
      </c>
      <c r="BS117" s="116">
        <v>31</v>
      </c>
      <c r="BT117" s="2"/>
      <c r="BU117" s="3"/>
      <c r="BV117" s="3"/>
      <c r="BW117" s="3"/>
      <c r="BX117" s="3"/>
    </row>
    <row r="118" spans="1:76" ht="15">
      <c r="A118" s="64" t="s">
        <v>240</v>
      </c>
      <c r="B118" s="65"/>
      <c r="C118" s="65" t="s">
        <v>64</v>
      </c>
      <c r="D118" s="66">
        <v>163.69469096049636</v>
      </c>
      <c r="E118" s="68"/>
      <c r="F118" s="100" t="s">
        <v>702</v>
      </c>
      <c r="G118" s="65"/>
      <c r="H118" s="69" t="s">
        <v>240</v>
      </c>
      <c r="I118" s="70"/>
      <c r="J118" s="70"/>
      <c r="K118" s="69" t="s">
        <v>2554</v>
      </c>
      <c r="L118" s="73">
        <v>1</v>
      </c>
      <c r="M118" s="74">
        <v>6789.33056640625</v>
      </c>
      <c r="N118" s="74">
        <v>1857.513916015625</v>
      </c>
      <c r="O118" s="75"/>
      <c r="P118" s="76"/>
      <c r="Q118" s="76"/>
      <c r="R118" s="86"/>
      <c r="S118" s="48">
        <v>0</v>
      </c>
      <c r="T118" s="48">
        <v>2</v>
      </c>
      <c r="U118" s="49">
        <v>0</v>
      </c>
      <c r="V118" s="49">
        <v>0.002132</v>
      </c>
      <c r="W118" s="49">
        <v>0.010515</v>
      </c>
      <c r="X118" s="49">
        <v>0.545186</v>
      </c>
      <c r="Y118" s="49">
        <v>1</v>
      </c>
      <c r="Z118" s="49">
        <v>0</v>
      </c>
      <c r="AA118" s="71">
        <v>118</v>
      </c>
      <c r="AB118" s="71"/>
      <c r="AC118" s="72"/>
      <c r="AD118" s="78" t="s">
        <v>1279</v>
      </c>
      <c r="AE118" s="78">
        <v>281</v>
      </c>
      <c r="AF118" s="78">
        <v>1561</v>
      </c>
      <c r="AG118" s="78">
        <v>1043</v>
      </c>
      <c r="AH118" s="78">
        <v>743</v>
      </c>
      <c r="AI118" s="78"/>
      <c r="AJ118" s="78" t="s">
        <v>1487</v>
      </c>
      <c r="AK118" s="78" t="s">
        <v>1650</v>
      </c>
      <c r="AL118" s="82" t="s">
        <v>1798</v>
      </c>
      <c r="AM118" s="78"/>
      <c r="AN118" s="80">
        <v>41397.886666666665</v>
      </c>
      <c r="AO118" s="82" t="s">
        <v>1980</v>
      </c>
      <c r="AP118" s="78" t="b">
        <v>1</v>
      </c>
      <c r="AQ118" s="78" t="b">
        <v>0</v>
      </c>
      <c r="AR118" s="78" t="b">
        <v>0</v>
      </c>
      <c r="AS118" s="78"/>
      <c r="AT118" s="78">
        <v>85</v>
      </c>
      <c r="AU118" s="82" t="s">
        <v>2074</v>
      </c>
      <c r="AV118" s="78" t="b">
        <v>0</v>
      </c>
      <c r="AW118" s="78" t="s">
        <v>2223</v>
      </c>
      <c r="AX118" s="82" t="s">
        <v>2339</v>
      </c>
      <c r="AY118" s="78" t="s">
        <v>66</v>
      </c>
      <c r="AZ118" s="78" t="str">
        <f>REPLACE(INDEX(GroupVertices[Group],MATCH(Vertices[[#This Row],[Vertex]],GroupVertices[Vertex],0)),1,1,"")</f>
        <v>4</v>
      </c>
      <c r="BA118" s="48"/>
      <c r="BB118" s="48"/>
      <c r="BC118" s="48"/>
      <c r="BD118" s="48"/>
      <c r="BE118" s="48" t="s">
        <v>617</v>
      </c>
      <c r="BF118" s="48" t="s">
        <v>617</v>
      </c>
      <c r="BG118" s="116" t="s">
        <v>3125</v>
      </c>
      <c r="BH118" s="116" t="s">
        <v>3125</v>
      </c>
      <c r="BI118" s="116" t="s">
        <v>3213</v>
      </c>
      <c r="BJ118" s="116" t="s">
        <v>3213</v>
      </c>
      <c r="BK118" s="116">
        <v>0</v>
      </c>
      <c r="BL118" s="120">
        <v>0</v>
      </c>
      <c r="BM118" s="116">
        <v>0</v>
      </c>
      <c r="BN118" s="120">
        <v>0</v>
      </c>
      <c r="BO118" s="116">
        <v>0</v>
      </c>
      <c r="BP118" s="120">
        <v>0</v>
      </c>
      <c r="BQ118" s="116">
        <v>23</v>
      </c>
      <c r="BR118" s="120">
        <v>100</v>
      </c>
      <c r="BS118" s="116">
        <v>23</v>
      </c>
      <c r="BT118" s="2"/>
      <c r="BU118" s="3"/>
      <c r="BV118" s="3"/>
      <c r="BW118" s="3"/>
      <c r="BX118" s="3"/>
    </row>
    <row r="119" spans="1:76" ht="15">
      <c r="A119" s="64" t="s">
        <v>241</v>
      </c>
      <c r="B119" s="65"/>
      <c r="C119" s="65" t="s">
        <v>64</v>
      </c>
      <c r="D119" s="66">
        <v>162.243508992382</v>
      </c>
      <c r="E119" s="68"/>
      <c r="F119" s="100" t="s">
        <v>2181</v>
      </c>
      <c r="G119" s="65"/>
      <c r="H119" s="69" t="s">
        <v>241</v>
      </c>
      <c r="I119" s="70"/>
      <c r="J119" s="70"/>
      <c r="K119" s="69" t="s">
        <v>2555</v>
      </c>
      <c r="L119" s="73">
        <v>1</v>
      </c>
      <c r="M119" s="74">
        <v>7225.8310546875</v>
      </c>
      <c r="N119" s="74">
        <v>4317.21533203125</v>
      </c>
      <c r="O119" s="75"/>
      <c r="P119" s="76"/>
      <c r="Q119" s="76"/>
      <c r="R119" s="86"/>
      <c r="S119" s="48">
        <v>1</v>
      </c>
      <c r="T119" s="48">
        <v>1</v>
      </c>
      <c r="U119" s="49">
        <v>0</v>
      </c>
      <c r="V119" s="49">
        <v>0</v>
      </c>
      <c r="W119" s="49">
        <v>0</v>
      </c>
      <c r="X119" s="49">
        <v>0.999998</v>
      </c>
      <c r="Y119" s="49">
        <v>0</v>
      </c>
      <c r="Z119" s="49" t="s">
        <v>2724</v>
      </c>
      <c r="AA119" s="71">
        <v>119</v>
      </c>
      <c r="AB119" s="71"/>
      <c r="AC119" s="72"/>
      <c r="AD119" s="78" t="s">
        <v>1280</v>
      </c>
      <c r="AE119" s="78">
        <v>199</v>
      </c>
      <c r="AF119" s="78">
        <v>238</v>
      </c>
      <c r="AG119" s="78">
        <v>385</v>
      </c>
      <c r="AH119" s="78">
        <v>303</v>
      </c>
      <c r="AI119" s="78"/>
      <c r="AJ119" s="78" t="s">
        <v>1488</v>
      </c>
      <c r="AK119" s="78" t="s">
        <v>1651</v>
      </c>
      <c r="AL119" s="82" t="s">
        <v>1799</v>
      </c>
      <c r="AM119" s="78"/>
      <c r="AN119" s="80">
        <v>43369.26200231481</v>
      </c>
      <c r="AO119" s="82" t="s">
        <v>1981</v>
      </c>
      <c r="AP119" s="78" t="b">
        <v>0</v>
      </c>
      <c r="AQ119" s="78" t="b">
        <v>0</v>
      </c>
      <c r="AR119" s="78" t="b">
        <v>1</v>
      </c>
      <c r="AS119" s="78"/>
      <c r="AT119" s="78">
        <v>0</v>
      </c>
      <c r="AU119" s="82" t="s">
        <v>2074</v>
      </c>
      <c r="AV119" s="78" t="b">
        <v>0</v>
      </c>
      <c r="AW119" s="78" t="s">
        <v>2223</v>
      </c>
      <c r="AX119" s="82" t="s">
        <v>2340</v>
      </c>
      <c r="AY119" s="78" t="s">
        <v>66</v>
      </c>
      <c r="AZ119" s="78" t="str">
        <f>REPLACE(INDEX(GroupVertices[Group],MATCH(Vertices[[#This Row],[Vertex]],GroupVertices[Vertex],0)),1,1,"")</f>
        <v>7</v>
      </c>
      <c r="BA119" s="48"/>
      <c r="BB119" s="48"/>
      <c r="BC119" s="48"/>
      <c r="BD119" s="48"/>
      <c r="BE119" s="48" t="s">
        <v>623</v>
      </c>
      <c r="BF119" s="48" t="s">
        <v>623</v>
      </c>
      <c r="BG119" s="116" t="s">
        <v>3137</v>
      </c>
      <c r="BH119" s="116" t="s">
        <v>3137</v>
      </c>
      <c r="BI119" s="116" t="s">
        <v>3225</v>
      </c>
      <c r="BJ119" s="116" t="s">
        <v>3225</v>
      </c>
      <c r="BK119" s="116">
        <v>0</v>
      </c>
      <c r="BL119" s="120">
        <v>0</v>
      </c>
      <c r="BM119" s="116">
        <v>0</v>
      </c>
      <c r="BN119" s="120">
        <v>0</v>
      </c>
      <c r="BO119" s="116">
        <v>0</v>
      </c>
      <c r="BP119" s="120">
        <v>0</v>
      </c>
      <c r="BQ119" s="116">
        <v>37</v>
      </c>
      <c r="BR119" s="120">
        <v>100</v>
      </c>
      <c r="BS119" s="116">
        <v>37</v>
      </c>
      <c r="BT119" s="2"/>
      <c r="BU119" s="3"/>
      <c r="BV119" s="3"/>
      <c r="BW119" s="3"/>
      <c r="BX119" s="3"/>
    </row>
    <row r="120" spans="1:76" ht="15">
      <c r="A120" s="64" t="s">
        <v>242</v>
      </c>
      <c r="B120" s="65"/>
      <c r="C120" s="65" t="s">
        <v>64</v>
      </c>
      <c r="D120" s="66">
        <v>162.01425953558993</v>
      </c>
      <c r="E120" s="68"/>
      <c r="F120" s="100" t="s">
        <v>703</v>
      </c>
      <c r="G120" s="65"/>
      <c r="H120" s="69" t="s">
        <v>242</v>
      </c>
      <c r="I120" s="70"/>
      <c r="J120" s="70"/>
      <c r="K120" s="69" t="s">
        <v>2556</v>
      </c>
      <c r="L120" s="73">
        <v>1</v>
      </c>
      <c r="M120" s="74">
        <v>6745.1572265625</v>
      </c>
      <c r="N120" s="74">
        <v>1564.1480712890625</v>
      </c>
      <c r="O120" s="75"/>
      <c r="P120" s="76"/>
      <c r="Q120" s="76"/>
      <c r="R120" s="86"/>
      <c r="S120" s="48">
        <v>0</v>
      </c>
      <c r="T120" s="48">
        <v>2</v>
      </c>
      <c r="U120" s="49">
        <v>0</v>
      </c>
      <c r="V120" s="49">
        <v>0.002132</v>
      </c>
      <c r="W120" s="49">
        <v>0.010515</v>
      </c>
      <c r="X120" s="49">
        <v>0.545186</v>
      </c>
      <c r="Y120" s="49">
        <v>1</v>
      </c>
      <c r="Z120" s="49">
        <v>0</v>
      </c>
      <c r="AA120" s="71">
        <v>120</v>
      </c>
      <c r="AB120" s="71"/>
      <c r="AC120" s="72"/>
      <c r="AD120" s="78" t="s">
        <v>1281</v>
      </c>
      <c r="AE120" s="78">
        <v>136</v>
      </c>
      <c r="AF120" s="78">
        <v>29</v>
      </c>
      <c r="AG120" s="78">
        <v>39</v>
      </c>
      <c r="AH120" s="78">
        <v>19</v>
      </c>
      <c r="AI120" s="78"/>
      <c r="AJ120" s="78" t="s">
        <v>1489</v>
      </c>
      <c r="AK120" s="78"/>
      <c r="AL120" s="78"/>
      <c r="AM120" s="78"/>
      <c r="AN120" s="80">
        <v>41950.81471064815</v>
      </c>
      <c r="AO120" s="78"/>
      <c r="AP120" s="78" t="b">
        <v>0</v>
      </c>
      <c r="AQ120" s="78" t="b">
        <v>0</v>
      </c>
      <c r="AR120" s="78" t="b">
        <v>0</v>
      </c>
      <c r="AS120" s="78"/>
      <c r="AT120" s="78">
        <v>0</v>
      </c>
      <c r="AU120" s="82" t="s">
        <v>2082</v>
      </c>
      <c r="AV120" s="78" t="b">
        <v>0</v>
      </c>
      <c r="AW120" s="78" t="s">
        <v>2223</v>
      </c>
      <c r="AX120" s="82" t="s">
        <v>2341</v>
      </c>
      <c r="AY120" s="78" t="s">
        <v>66</v>
      </c>
      <c r="AZ120" s="78" t="str">
        <f>REPLACE(INDEX(GroupVertices[Group],MATCH(Vertices[[#This Row],[Vertex]],GroupVertices[Vertex],0)),1,1,"")</f>
        <v>4</v>
      </c>
      <c r="BA120" s="48"/>
      <c r="BB120" s="48"/>
      <c r="BC120" s="48"/>
      <c r="BD120" s="48"/>
      <c r="BE120" s="48" t="s">
        <v>617</v>
      </c>
      <c r="BF120" s="48" t="s">
        <v>617</v>
      </c>
      <c r="BG120" s="116" t="s">
        <v>3125</v>
      </c>
      <c r="BH120" s="116" t="s">
        <v>3125</v>
      </c>
      <c r="BI120" s="116" t="s">
        <v>3213</v>
      </c>
      <c r="BJ120" s="116" t="s">
        <v>3213</v>
      </c>
      <c r="BK120" s="116">
        <v>0</v>
      </c>
      <c r="BL120" s="120">
        <v>0</v>
      </c>
      <c r="BM120" s="116">
        <v>0</v>
      </c>
      <c r="BN120" s="120">
        <v>0</v>
      </c>
      <c r="BO120" s="116">
        <v>0</v>
      </c>
      <c r="BP120" s="120">
        <v>0</v>
      </c>
      <c r="BQ120" s="116">
        <v>23</v>
      </c>
      <c r="BR120" s="120">
        <v>100</v>
      </c>
      <c r="BS120" s="116">
        <v>23</v>
      </c>
      <c r="BT120" s="2"/>
      <c r="BU120" s="3"/>
      <c r="BV120" s="3"/>
      <c r="BW120" s="3"/>
      <c r="BX120" s="3"/>
    </row>
    <row r="121" spans="1:76" ht="15">
      <c r="A121" s="64" t="s">
        <v>243</v>
      </c>
      <c r="B121" s="65"/>
      <c r="C121" s="65" t="s">
        <v>64</v>
      </c>
      <c r="D121" s="66">
        <v>162.53528102829918</v>
      </c>
      <c r="E121" s="68"/>
      <c r="F121" s="100" t="s">
        <v>704</v>
      </c>
      <c r="G121" s="65"/>
      <c r="H121" s="69" t="s">
        <v>243</v>
      </c>
      <c r="I121" s="70"/>
      <c r="J121" s="70"/>
      <c r="K121" s="69" t="s">
        <v>2557</v>
      </c>
      <c r="L121" s="73">
        <v>1</v>
      </c>
      <c r="M121" s="74">
        <v>7695.787109375</v>
      </c>
      <c r="N121" s="74">
        <v>5540.62255859375</v>
      </c>
      <c r="O121" s="75"/>
      <c r="P121" s="76"/>
      <c r="Q121" s="76"/>
      <c r="R121" s="86"/>
      <c r="S121" s="48">
        <v>1</v>
      </c>
      <c r="T121" s="48">
        <v>1</v>
      </c>
      <c r="U121" s="49">
        <v>0</v>
      </c>
      <c r="V121" s="49">
        <v>0</v>
      </c>
      <c r="W121" s="49">
        <v>0</v>
      </c>
      <c r="X121" s="49">
        <v>0.999998</v>
      </c>
      <c r="Y121" s="49">
        <v>0</v>
      </c>
      <c r="Z121" s="49" t="s">
        <v>2724</v>
      </c>
      <c r="AA121" s="71">
        <v>121</v>
      </c>
      <c r="AB121" s="71"/>
      <c r="AC121" s="72"/>
      <c r="AD121" s="78" t="s">
        <v>1282</v>
      </c>
      <c r="AE121" s="78">
        <v>145</v>
      </c>
      <c r="AF121" s="78">
        <v>504</v>
      </c>
      <c r="AG121" s="78">
        <v>121656</v>
      </c>
      <c r="AH121" s="78">
        <v>1</v>
      </c>
      <c r="AI121" s="78"/>
      <c r="AJ121" s="78" t="s">
        <v>1490</v>
      </c>
      <c r="AK121" s="78"/>
      <c r="AL121" s="78"/>
      <c r="AM121" s="78"/>
      <c r="AN121" s="80">
        <v>41470.57069444445</v>
      </c>
      <c r="AO121" s="82" t="s">
        <v>1982</v>
      </c>
      <c r="AP121" s="78" t="b">
        <v>0</v>
      </c>
      <c r="AQ121" s="78" t="b">
        <v>0</v>
      </c>
      <c r="AR121" s="78" t="b">
        <v>0</v>
      </c>
      <c r="AS121" s="78"/>
      <c r="AT121" s="78">
        <v>76</v>
      </c>
      <c r="AU121" s="82" t="s">
        <v>2074</v>
      </c>
      <c r="AV121" s="78" t="b">
        <v>0</v>
      </c>
      <c r="AW121" s="78" t="s">
        <v>2223</v>
      </c>
      <c r="AX121" s="82" t="s">
        <v>2342</v>
      </c>
      <c r="AY121" s="78" t="s">
        <v>66</v>
      </c>
      <c r="AZ121" s="78" t="str">
        <f>REPLACE(INDEX(GroupVertices[Group],MATCH(Vertices[[#This Row],[Vertex]],GroupVertices[Vertex],0)),1,1,"")</f>
        <v>7</v>
      </c>
      <c r="BA121" s="48" t="s">
        <v>552</v>
      </c>
      <c r="BB121" s="48" t="s">
        <v>552</v>
      </c>
      <c r="BC121" s="48" t="s">
        <v>593</v>
      </c>
      <c r="BD121" s="48" t="s">
        <v>593</v>
      </c>
      <c r="BE121" s="48"/>
      <c r="BF121" s="48"/>
      <c r="BG121" s="116" t="s">
        <v>3138</v>
      </c>
      <c r="BH121" s="116" t="s">
        <v>3138</v>
      </c>
      <c r="BI121" s="116" t="s">
        <v>3226</v>
      </c>
      <c r="BJ121" s="116" t="s">
        <v>3226</v>
      </c>
      <c r="BK121" s="116">
        <v>0</v>
      </c>
      <c r="BL121" s="120">
        <v>0</v>
      </c>
      <c r="BM121" s="116">
        <v>0</v>
      </c>
      <c r="BN121" s="120">
        <v>0</v>
      </c>
      <c r="BO121" s="116">
        <v>0</v>
      </c>
      <c r="BP121" s="120">
        <v>0</v>
      </c>
      <c r="BQ121" s="116">
        <v>6</v>
      </c>
      <c r="BR121" s="120">
        <v>100</v>
      </c>
      <c r="BS121" s="116">
        <v>6</v>
      </c>
      <c r="BT121" s="2"/>
      <c r="BU121" s="3"/>
      <c r="BV121" s="3"/>
      <c r="BW121" s="3"/>
      <c r="BX121" s="3"/>
    </row>
    <row r="122" spans="1:76" ht="15">
      <c r="A122" s="64" t="s">
        <v>244</v>
      </c>
      <c r="B122" s="65"/>
      <c r="C122" s="65" t="s">
        <v>64</v>
      </c>
      <c r="D122" s="66">
        <v>169.07602031466791</v>
      </c>
      <c r="E122" s="68"/>
      <c r="F122" s="100" t="s">
        <v>705</v>
      </c>
      <c r="G122" s="65"/>
      <c r="H122" s="69" t="s">
        <v>244</v>
      </c>
      <c r="I122" s="70"/>
      <c r="J122" s="70"/>
      <c r="K122" s="69" t="s">
        <v>2558</v>
      </c>
      <c r="L122" s="73">
        <v>1</v>
      </c>
      <c r="M122" s="74">
        <v>5550.9150390625</v>
      </c>
      <c r="N122" s="74">
        <v>702.30078125</v>
      </c>
      <c r="O122" s="75"/>
      <c r="P122" s="76"/>
      <c r="Q122" s="76"/>
      <c r="R122" s="86"/>
      <c r="S122" s="48">
        <v>0</v>
      </c>
      <c r="T122" s="48">
        <v>2</v>
      </c>
      <c r="U122" s="49">
        <v>0</v>
      </c>
      <c r="V122" s="49">
        <v>0.002119</v>
      </c>
      <c r="W122" s="49">
        <v>0.01022</v>
      </c>
      <c r="X122" s="49">
        <v>0.553267</v>
      </c>
      <c r="Y122" s="49">
        <v>1</v>
      </c>
      <c r="Z122" s="49">
        <v>0</v>
      </c>
      <c r="AA122" s="71">
        <v>122</v>
      </c>
      <c r="AB122" s="71"/>
      <c r="AC122" s="72"/>
      <c r="AD122" s="78" t="s">
        <v>1283</v>
      </c>
      <c r="AE122" s="78">
        <v>2534</v>
      </c>
      <c r="AF122" s="78">
        <v>6467</v>
      </c>
      <c r="AG122" s="78">
        <v>24387</v>
      </c>
      <c r="AH122" s="78">
        <v>6407</v>
      </c>
      <c r="AI122" s="78"/>
      <c r="AJ122" s="78" t="s">
        <v>1491</v>
      </c>
      <c r="AK122" s="78" t="s">
        <v>1137</v>
      </c>
      <c r="AL122" s="82" t="s">
        <v>1800</v>
      </c>
      <c r="AM122" s="78"/>
      <c r="AN122" s="80">
        <v>39161.637291666666</v>
      </c>
      <c r="AO122" s="82" t="s">
        <v>1983</v>
      </c>
      <c r="AP122" s="78" t="b">
        <v>0</v>
      </c>
      <c r="AQ122" s="78" t="b">
        <v>0</v>
      </c>
      <c r="AR122" s="78" t="b">
        <v>0</v>
      </c>
      <c r="AS122" s="78"/>
      <c r="AT122" s="78">
        <v>396</v>
      </c>
      <c r="AU122" s="82" t="s">
        <v>2080</v>
      </c>
      <c r="AV122" s="78" t="b">
        <v>1</v>
      </c>
      <c r="AW122" s="78" t="s">
        <v>2223</v>
      </c>
      <c r="AX122" s="82" t="s">
        <v>2343</v>
      </c>
      <c r="AY122" s="78" t="s">
        <v>66</v>
      </c>
      <c r="AZ122" s="78" t="str">
        <f>REPLACE(INDEX(GroupVertices[Group],MATCH(Vertices[[#This Row],[Vertex]],GroupVertices[Vertex],0)),1,1,"")</f>
        <v>4</v>
      </c>
      <c r="BA122" s="48" t="s">
        <v>553</v>
      </c>
      <c r="BB122" s="48" t="s">
        <v>553</v>
      </c>
      <c r="BC122" s="48" t="s">
        <v>589</v>
      </c>
      <c r="BD122" s="48" t="s">
        <v>589</v>
      </c>
      <c r="BE122" s="48"/>
      <c r="BF122" s="48"/>
      <c r="BG122" s="116" t="s">
        <v>3139</v>
      </c>
      <c r="BH122" s="116" t="s">
        <v>3139</v>
      </c>
      <c r="BI122" s="116" t="s">
        <v>3227</v>
      </c>
      <c r="BJ122" s="116" t="s">
        <v>3227</v>
      </c>
      <c r="BK122" s="116">
        <v>0</v>
      </c>
      <c r="BL122" s="120">
        <v>0</v>
      </c>
      <c r="BM122" s="116">
        <v>0</v>
      </c>
      <c r="BN122" s="120">
        <v>0</v>
      </c>
      <c r="BO122" s="116">
        <v>0</v>
      </c>
      <c r="BP122" s="120">
        <v>0</v>
      </c>
      <c r="BQ122" s="116">
        <v>13</v>
      </c>
      <c r="BR122" s="120">
        <v>100</v>
      </c>
      <c r="BS122" s="116">
        <v>13</v>
      </c>
      <c r="BT122" s="2"/>
      <c r="BU122" s="3"/>
      <c r="BV122" s="3"/>
      <c r="BW122" s="3"/>
      <c r="BX122" s="3"/>
    </row>
    <row r="123" spans="1:76" ht="15">
      <c r="A123" s="64" t="s">
        <v>308</v>
      </c>
      <c r="B123" s="65"/>
      <c r="C123" s="65" t="s">
        <v>64</v>
      </c>
      <c r="D123" s="66">
        <v>162.63400089007567</v>
      </c>
      <c r="E123" s="68"/>
      <c r="F123" s="100" t="s">
        <v>760</v>
      </c>
      <c r="G123" s="65"/>
      <c r="H123" s="69" t="s">
        <v>308</v>
      </c>
      <c r="I123" s="70"/>
      <c r="J123" s="70"/>
      <c r="K123" s="69" t="s">
        <v>2559</v>
      </c>
      <c r="L123" s="73">
        <v>30.189971425764245</v>
      </c>
      <c r="M123" s="74">
        <v>5611.8408203125</v>
      </c>
      <c r="N123" s="74">
        <v>1471.863525390625</v>
      </c>
      <c r="O123" s="75"/>
      <c r="P123" s="76"/>
      <c r="Q123" s="76"/>
      <c r="R123" s="86"/>
      <c r="S123" s="48">
        <v>8</v>
      </c>
      <c r="T123" s="48">
        <v>4</v>
      </c>
      <c r="U123" s="49">
        <v>78.333333</v>
      </c>
      <c r="V123" s="49">
        <v>0.002203</v>
      </c>
      <c r="W123" s="49">
        <v>0.020988</v>
      </c>
      <c r="X123" s="49">
        <v>2.298554</v>
      </c>
      <c r="Y123" s="49">
        <v>0.18055555555555555</v>
      </c>
      <c r="Z123" s="49">
        <v>0.1111111111111111</v>
      </c>
      <c r="AA123" s="71">
        <v>123</v>
      </c>
      <c r="AB123" s="71"/>
      <c r="AC123" s="72"/>
      <c r="AD123" s="78" t="s">
        <v>1284</v>
      </c>
      <c r="AE123" s="78">
        <v>546</v>
      </c>
      <c r="AF123" s="78">
        <v>594</v>
      </c>
      <c r="AG123" s="78">
        <v>332</v>
      </c>
      <c r="AH123" s="78">
        <v>107</v>
      </c>
      <c r="AI123" s="78"/>
      <c r="AJ123" s="78" t="s">
        <v>1492</v>
      </c>
      <c r="AK123" s="78" t="s">
        <v>1627</v>
      </c>
      <c r="AL123" s="82" t="s">
        <v>1801</v>
      </c>
      <c r="AM123" s="78"/>
      <c r="AN123" s="80">
        <v>43137.76322916667</v>
      </c>
      <c r="AO123" s="82" t="s">
        <v>1984</v>
      </c>
      <c r="AP123" s="78" t="b">
        <v>1</v>
      </c>
      <c r="AQ123" s="78" t="b">
        <v>0</v>
      </c>
      <c r="AR123" s="78" t="b">
        <v>0</v>
      </c>
      <c r="AS123" s="78"/>
      <c r="AT123" s="78">
        <v>14</v>
      </c>
      <c r="AU123" s="78"/>
      <c r="AV123" s="78" t="b">
        <v>0</v>
      </c>
      <c r="AW123" s="78" t="s">
        <v>2223</v>
      </c>
      <c r="AX123" s="82" t="s">
        <v>2344</v>
      </c>
      <c r="AY123" s="78" t="s">
        <v>66</v>
      </c>
      <c r="AZ123" s="78" t="str">
        <f>REPLACE(INDEX(GroupVertices[Group],MATCH(Vertices[[#This Row],[Vertex]],GroupVertices[Vertex],0)),1,1,"")</f>
        <v>4</v>
      </c>
      <c r="BA123" s="48" t="s">
        <v>3092</v>
      </c>
      <c r="BB123" s="48" t="s">
        <v>3092</v>
      </c>
      <c r="BC123" s="48" t="s">
        <v>3099</v>
      </c>
      <c r="BD123" s="48" t="s">
        <v>3102</v>
      </c>
      <c r="BE123" s="48" t="s">
        <v>639</v>
      </c>
      <c r="BF123" s="48" t="s">
        <v>639</v>
      </c>
      <c r="BG123" s="116" t="s">
        <v>3140</v>
      </c>
      <c r="BH123" s="116" t="s">
        <v>3193</v>
      </c>
      <c r="BI123" s="116" t="s">
        <v>3228</v>
      </c>
      <c r="BJ123" s="116" t="s">
        <v>3228</v>
      </c>
      <c r="BK123" s="116">
        <v>1</v>
      </c>
      <c r="BL123" s="120">
        <v>1.2658227848101267</v>
      </c>
      <c r="BM123" s="116">
        <v>0</v>
      </c>
      <c r="BN123" s="120">
        <v>0</v>
      </c>
      <c r="BO123" s="116">
        <v>0</v>
      </c>
      <c r="BP123" s="120">
        <v>0</v>
      </c>
      <c r="BQ123" s="116">
        <v>78</v>
      </c>
      <c r="BR123" s="120">
        <v>98.73417721518987</v>
      </c>
      <c r="BS123" s="116">
        <v>79</v>
      </c>
      <c r="BT123" s="2"/>
      <c r="BU123" s="3"/>
      <c r="BV123" s="3"/>
      <c r="BW123" s="3"/>
      <c r="BX123" s="3"/>
    </row>
    <row r="124" spans="1:76" ht="15">
      <c r="A124" s="64" t="s">
        <v>245</v>
      </c>
      <c r="B124" s="65"/>
      <c r="C124" s="65" t="s">
        <v>64</v>
      </c>
      <c r="D124" s="66">
        <v>162.974035969528</v>
      </c>
      <c r="E124" s="68"/>
      <c r="F124" s="100" t="s">
        <v>706</v>
      </c>
      <c r="G124" s="65"/>
      <c r="H124" s="69" t="s">
        <v>245</v>
      </c>
      <c r="I124" s="70"/>
      <c r="J124" s="70"/>
      <c r="K124" s="69" t="s">
        <v>2560</v>
      </c>
      <c r="L124" s="73">
        <v>1</v>
      </c>
      <c r="M124" s="74">
        <v>1467.5059814453125</v>
      </c>
      <c r="N124" s="74">
        <v>3883.017822265625</v>
      </c>
      <c r="O124" s="75"/>
      <c r="P124" s="76"/>
      <c r="Q124" s="76"/>
      <c r="R124" s="86"/>
      <c r="S124" s="48">
        <v>0</v>
      </c>
      <c r="T124" s="48">
        <v>2</v>
      </c>
      <c r="U124" s="49">
        <v>0</v>
      </c>
      <c r="V124" s="49">
        <v>0.002119</v>
      </c>
      <c r="W124" s="49">
        <v>0.009014</v>
      </c>
      <c r="X124" s="49">
        <v>0.622417</v>
      </c>
      <c r="Y124" s="49">
        <v>0.5</v>
      </c>
      <c r="Z124" s="49">
        <v>0</v>
      </c>
      <c r="AA124" s="71">
        <v>124</v>
      </c>
      <c r="AB124" s="71"/>
      <c r="AC124" s="72"/>
      <c r="AD124" s="78" t="s">
        <v>1285</v>
      </c>
      <c r="AE124" s="78">
        <v>1447</v>
      </c>
      <c r="AF124" s="78">
        <v>904</v>
      </c>
      <c r="AG124" s="78">
        <v>73826</v>
      </c>
      <c r="AH124" s="78">
        <v>10137</v>
      </c>
      <c r="AI124" s="78"/>
      <c r="AJ124" s="78" t="s">
        <v>1493</v>
      </c>
      <c r="AK124" s="78" t="s">
        <v>1609</v>
      </c>
      <c r="AL124" s="78"/>
      <c r="AM124" s="78"/>
      <c r="AN124" s="80">
        <v>40427.53108796296</v>
      </c>
      <c r="AO124" s="82" t="s">
        <v>1985</v>
      </c>
      <c r="AP124" s="78" t="b">
        <v>1</v>
      </c>
      <c r="AQ124" s="78" t="b">
        <v>0</v>
      </c>
      <c r="AR124" s="78" t="b">
        <v>1</v>
      </c>
      <c r="AS124" s="78"/>
      <c r="AT124" s="78">
        <v>383</v>
      </c>
      <c r="AU124" s="82" t="s">
        <v>2074</v>
      </c>
      <c r="AV124" s="78" t="b">
        <v>0</v>
      </c>
      <c r="AW124" s="78" t="s">
        <v>2223</v>
      </c>
      <c r="AX124" s="82" t="s">
        <v>2345</v>
      </c>
      <c r="AY124" s="78" t="s">
        <v>66</v>
      </c>
      <c r="AZ124" s="78" t="str">
        <f>REPLACE(INDEX(GroupVertices[Group],MATCH(Vertices[[#This Row],[Vertex]],GroupVertices[Vertex],0)),1,1,"")</f>
        <v>2</v>
      </c>
      <c r="BA124" s="48" t="s">
        <v>554</v>
      </c>
      <c r="BB124" s="48" t="s">
        <v>554</v>
      </c>
      <c r="BC124" s="48" t="s">
        <v>597</v>
      </c>
      <c r="BD124" s="48" t="s">
        <v>597</v>
      </c>
      <c r="BE124" s="48" t="s">
        <v>624</v>
      </c>
      <c r="BF124" s="48" t="s">
        <v>624</v>
      </c>
      <c r="BG124" s="116" t="s">
        <v>3141</v>
      </c>
      <c r="BH124" s="116" t="s">
        <v>3141</v>
      </c>
      <c r="BI124" s="116" t="s">
        <v>3229</v>
      </c>
      <c r="BJ124" s="116" t="s">
        <v>3229</v>
      </c>
      <c r="BK124" s="116">
        <v>0</v>
      </c>
      <c r="BL124" s="120">
        <v>0</v>
      </c>
      <c r="BM124" s="116">
        <v>0</v>
      </c>
      <c r="BN124" s="120">
        <v>0</v>
      </c>
      <c r="BO124" s="116">
        <v>0</v>
      </c>
      <c r="BP124" s="120">
        <v>0</v>
      </c>
      <c r="BQ124" s="116">
        <v>15</v>
      </c>
      <c r="BR124" s="120">
        <v>100</v>
      </c>
      <c r="BS124" s="116">
        <v>15</v>
      </c>
      <c r="BT124" s="2"/>
      <c r="BU124" s="3"/>
      <c r="BV124" s="3"/>
      <c r="BW124" s="3"/>
      <c r="BX124" s="3"/>
    </row>
    <row r="125" spans="1:76" ht="15">
      <c r="A125" s="64" t="s">
        <v>395</v>
      </c>
      <c r="B125" s="65"/>
      <c r="C125" s="65" t="s">
        <v>64</v>
      </c>
      <c r="D125" s="66">
        <v>557.3390429068824</v>
      </c>
      <c r="E125" s="68"/>
      <c r="F125" s="100" t="s">
        <v>2182</v>
      </c>
      <c r="G125" s="65"/>
      <c r="H125" s="69" t="s">
        <v>395</v>
      </c>
      <c r="I125" s="70"/>
      <c r="J125" s="70"/>
      <c r="K125" s="69" t="s">
        <v>2561</v>
      </c>
      <c r="L125" s="73">
        <v>1</v>
      </c>
      <c r="M125" s="74">
        <v>1297.6319580078125</v>
      </c>
      <c r="N125" s="74">
        <v>3705.99951171875</v>
      </c>
      <c r="O125" s="75"/>
      <c r="P125" s="76"/>
      <c r="Q125" s="76"/>
      <c r="R125" s="86"/>
      <c r="S125" s="48">
        <v>2</v>
      </c>
      <c r="T125" s="48">
        <v>0</v>
      </c>
      <c r="U125" s="49">
        <v>0</v>
      </c>
      <c r="V125" s="49">
        <v>0.002119</v>
      </c>
      <c r="W125" s="49">
        <v>0.009014</v>
      </c>
      <c r="X125" s="49">
        <v>0.622417</v>
      </c>
      <c r="Y125" s="49">
        <v>0.5</v>
      </c>
      <c r="Z125" s="49">
        <v>0</v>
      </c>
      <c r="AA125" s="71">
        <v>125</v>
      </c>
      <c r="AB125" s="71"/>
      <c r="AC125" s="72"/>
      <c r="AD125" s="78" t="s">
        <v>1286</v>
      </c>
      <c r="AE125" s="78">
        <v>5035</v>
      </c>
      <c r="AF125" s="78">
        <v>360435</v>
      </c>
      <c r="AG125" s="78">
        <v>126925</v>
      </c>
      <c r="AH125" s="78">
        <v>7366</v>
      </c>
      <c r="AI125" s="78"/>
      <c r="AJ125" s="78" t="s">
        <v>1494</v>
      </c>
      <c r="AK125" s="78"/>
      <c r="AL125" s="78"/>
      <c r="AM125" s="78"/>
      <c r="AN125" s="80">
        <v>39925.029375</v>
      </c>
      <c r="AO125" s="82" t="s">
        <v>1986</v>
      </c>
      <c r="AP125" s="78" t="b">
        <v>0</v>
      </c>
      <c r="AQ125" s="78" t="b">
        <v>0</v>
      </c>
      <c r="AR125" s="78" t="b">
        <v>1</v>
      </c>
      <c r="AS125" s="78"/>
      <c r="AT125" s="78">
        <v>7042</v>
      </c>
      <c r="AU125" s="82" t="s">
        <v>2074</v>
      </c>
      <c r="AV125" s="78" t="b">
        <v>1</v>
      </c>
      <c r="AW125" s="78" t="s">
        <v>2223</v>
      </c>
      <c r="AX125" s="82" t="s">
        <v>2346</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246</v>
      </c>
      <c r="B126" s="65"/>
      <c r="C126" s="65" t="s">
        <v>64</v>
      </c>
      <c r="D126" s="66">
        <v>181.64634938087386</v>
      </c>
      <c r="E126" s="68"/>
      <c r="F126" s="100" t="s">
        <v>707</v>
      </c>
      <c r="G126" s="65"/>
      <c r="H126" s="69" t="s">
        <v>246</v>
      </c>
      <c r="I126" s="70"/>
      <c r="J126" s="70"/>
      <c r="K126" s="69" t="s">
        <v>2562</v>
      </c>
      <c r="L126" s="73">
        <v>1</v>
      </c>
      <c r="M126" s="74">
        <v>5309.0625</v>
      </c>
      <c r="N126" s="74">
        <v>834.2413330078125</v>
      </c>
      <c r="O126" s="75"/>
      <c r="P126" s="76"/>
      <c r="Q126" s="76"/>
      <c r="R126" s="86"/>
      <c r="S126" s="48">
        <v>0</v>
      </c>
      <c r="T126" s="48">
        <v>2</v>
      </c>
      <c r="U126" s="49">
        <v>0</v>
      </c>
      <c r="V126" s="49">
        <v>0.002119</v>
      </c>
      <c r="W126" s="49">
        <v>0.01022</v>
      </c>
      <c r="X126" s="49">
        <v>0.553267</v>
      </c>
      <c r="Y126" s="49">
        <v>1</v>
      </c>
      <c r="Z126" s="49">
        <v>0</v>
      </c>
      <c r="AA126" s="71">
        <v>126</v>
      </c>
      <c r="AB126" s="71"/>
      <c r="AC126" s="72"/>
      <c r="AD126" s="78" t="s">
        <v>1287</v>
      </c>
      <c r="AE126" s="78">
        <v>5436</v>
      </c>
      <c r="AF126" s="78">
        <v>17927</v>
      </c>
      <c r="AG126" s="78">
        <v>41470</v>
      </c>
      <c r="AH126" s="78">
        <v>25722</v>
      </c>
      <c r="AI126" s="78"/>
      <c r="AJ126" s="78" t="s">
        <v>1495</v>
      </c>
      <c r="AK126" s="78" t="s">
        <v>1652</v>
      </c>
      <c r="AL126" s="82" t="s">
        <v>1802</v>
      </c>
      <c r="AM126" s="78"/>
      <c r="AN126" s="80">
        <v>39734.95417824074</v>
      </c>
      <c r="AO126" s="82" t="s">
        <v>1987</v>
      </c>
      <c r="AP126" s="78" t="b">
        <v>0</v>
      </c>
      <c r="AQ126" s="78" t="b">
        <v>0</v>
      </c>
      <c r="AR126" s="78" t="b">
        <v>0</v>
      </c>
      <c r="AS126" s="78"/>
      <c r="AT126" s="78">
        <v>1221</v>
      </c>
      <c r="AU126" s="82" t="s">
        <v>2093</v>
      </c>
      <c r="AV126" s="78" t="b">
        <v>0</v>
      </c>
      <c r="AW126" s="78" t="s">
        <v>2223</v>
      </c>
      <c r="AX126" s="82" t="s">
        <v>2347</v>
      </c>
      <c r="AY126" s="78" t="s">
        <v>66</v>
      </c>
      <c r="AZ126" s="78" t="str">
        <f>REPLACE(INDEX(GroupVertices[Group],MATCH(Vertices[[#This Row],[Vertex]],GroupVertices[Vertex],0)),1,1,"")</f>
        <v>4</v>
      </c>
      <c r="BA126" s="48" t="s">
        <v>553</v>
      </c>
      <c r="BB126" s="48" t="s">
        <v>553</v>
      </c>
      <c r="BC126" s="48" t="s">
        <v>589</v>
      </c>
      <c r="BD126" s="48" t="s">
        <v>589</v>
      </c>
      <c r="BE126" s="48"/>
      <c r="BF126" s="48"/>
      <c r="BG126" s="116" t="s">
        <v>3139</v>
      </c>
      <c r="BH126" s="116" t="s">
        <v>3139</v>
      </c>
      <c r="BI126" s="116" t="s">
        <v>3227</v>
      </c>
      <c r="BJ126" s="116" t="s">
        <v>3227</v>
      </c>
      <c r="BK126" s="116">
        <v>0</v>
      </c>
      <c r="BL126" s="120">
        <v>0</v>
      </c>
      <c r="BM126" s="116">
        <v>0</v>
      </c>
      <c r="BN126" s="120">
        <v>0</v>
      </c>
      <c r="BO126" s="116">
        <v>0</v>
      </c>
      <c r="BP126" s="120">
        <v>0</v>
      </c>
      <c r="BQ126" s="116">
        <v>13</v>
      </c>
      <c r="BR126" s="120">
        <v>100</v>
      </c>
      <c r="BS126" s="116">
        <v>13</v>
      </c>
      <c r="BT126" s="2"/>
      <c r="BU126" s="3"/>
      <c r="BV126" s="3"/>
      <c r="BW126" s="3"/>
      <c r="BX126" s="3"/>
    </row>
    <row r="127" spans="1:76" ht="15">
      <c r="A127" s="64" t="s">
        <v>247</v>
      </c>
      <c r="B127" s="65"/>
      <c r="C127" s="65" t="s">
        <v>64</v>
      </c>
      <c r="D127" s="66">
        <v>162.30164402209482</v>
      </c>
      <c r="E127" s="68"/>
      <c r="F127" s="100" t="s">
        <v>708</v>
      </c>
      <c r="G127" s="65"/>
      <c r="H127" s="69" t="s">
        <v>247</v>
      </c>
      <c r="I127" s="70"/>
      <c r="J127" s="70"/>
      <c r="K127" s="69" t="s">
        <v>2563</v>
      </c>
      <c r="L127" s="73">
        <v>1</v>
      </c>
      <c r="M127" s="74">
        <v>5113.85888671875</v>
      </c>
      <c r="N127" s="74">
        <v>1043.5091552734375</v>
      </c>
      <c r="O127" s="75"/>
      <c r="P127" s="76"/>
      <c r="Q127" s="76"/>
      <c r="R127" s="86"/>
      <c r="S127" s="48">
        <v>0</v>
      </c>
      <c r="T127" s="48">
        <v>2</v>
      </c>
      <c r="U127" s="49">
        <v>0</v>
      </c>
      <c r="V127" s="49">
        <v>0.002119</v>
      </c>
      <c r="W127" s="49">
        <v>0.01022</v>
      </c>
      <c r="X127" s="49">
        <v>0.553267</v>
      </c>
      <c r="Y127" s="49">
        <v>1</v>
      </c>
      <c r="Z127" s="49">
        <v>0</v>
      </c>
      <c r="AA127" s="71">
        <v>127</v>
      </c>
      <c r="AB127" s="71"/>
      <c r="AC127" s="72"/>
      <c r="AD127" s="78" t="s">
        <v>1288</v>
      </c>
      <c r="AE127" s="78">
        <v>336</v>
      </c>
      <c r="AF127" s="78">
        <v>291</v>
      </c>
      <c r="AG127" s="78">
        <v>1521</v>
      </c>
      <c r="AH127" s="78">
        <v>505</v>
      </c>
      <c r="AI127" s="78"/>
      <c r="AJ127" s="78" t="s">
        <v>1496</v>
      </c>
      <c r="AK127" s="78" t="s">
        <v>1585</v>
      </c>
      <c r="AL127" s="82" t="s">
        <v>1803</v>
      </c>
      <c r="AM127" s="78"/>
      <c r="AN127" s="80">
        <v>41387.14628472222</v>
      </c>
      <c r="AO127" s="78"/>
      <c r="AP127" s="78" t="b">
        <v>1</v>
      </c>
      <c r="AQ127" s="78" t="b">
        <v>0</v>
      </c>
      <c r="AR127" s="78" t="b">
        <v>0</v>
      </c>
      <c r="AS127" s="78"/>
      <c r="AT127" s="78">
        <v>14</v>
      </c>
      <c r="AU127" s="82" t="s">
        <v>2074</v>
      </c>
      <c r="AV127" s="78" t="b">
        <v>0</v>
      </c>
      <c r="AW127" s="78" t="s">
        <v>2223</v>
      </c>
      <c r="AX127" s="82" t="s">
        <v>2348</v>
      </c>
      <c r="AY127" s="78" t="s">
        <v>66</v>
      </c>
      <c r="AZ127" s="78" t="str">
        <f>REPLACE(INDEX(GroupVertices[Group],MATCH(Vertices[[#This Row],[Vertex]],GroupVertices[Vertex],0)),1,1,"")</f>
        <v>4</v>
      </c>
      <c r="BA127" s="48" t="s">
        <v>553</v>
      </c>
      <c r="BB127" s="48" t="s">
        <v>553</v>
      </c>
      <c r="BC127" s="48" t="s">
        <v>589</v>
      </c>
      <c r="BD127" s="48" t="s">
        <v>589</v>
      </c>
      <c r="BE127" s="48"/>
      <c r="BF127" s="48"/>
      <c r="BG127" s="116" t="s">
        <v>3139</v>
      </c>
      <c r="BH127" s="116" t="s">
        <v>3139</v>
      </c>
      <c r="BI127" s="116" t="s">
        <v>3227</v>
      </c>
      <c r="BJ127" s="116" t="s">
        <v>3227</v>
      </c>
      <c r="BK127" s="116">
        <v>0</v>
      </c>
      <c r="BL127" s="120">
        <v>0</v>
      </c>
      <c r="BM127" s="116">
        <v>0</v>
      </c>
      <c r="BN127" s="120">
        <v>0</v>
      </c>
      <c r="BO127" s="116">
        <v>0</v>
      </c>
      <c r="BP127" s="120">
        <v>0</v>
      </c>
      <c r="BQ127" s="116">
        <v>13</v>
      </c>
      <c r="BR127" s="120">
        <v>100</v>
      </c>
      <c r="BS127" s="116">
        <v>13</v>
      </c>
      <c r="BT127" s="2"/>
      <c r="BU127" s="3"/>
      <c r="BV127" s="3"/>
      <c r="BW127" s="3"/>
      <c r="BX127" s="3"/>
    </row>
    <row r="128" spans="1:76" ht="15">
      <c r="A128" s="64" t="s">
        <v>248</v>
      </c>
      <c r="B128" s="65"/>
      <c r="C128" s="65" t="s">
        <v>64</v>
      </c>
      <c r="D128" s="66">
        <v>162.1173669467787</v>
      </c>
      <c r="E128" s="68"/>
      <c r="F128" s="100" t="s">
        <v>2183</v>
      </c>
      <c r="G128" s="65"/>
      <c r="H128" s="69" t="s">
        <v>248</v>
      </c>
      <c r="I128" s="70"/>
      <c r="J128" s="70"/>
      <c r="K128" s="69" t="s">
        <v>2564</v>
      </c>
      <c r="L128" s="73">
        <v>391.52455554522277</v>
      </c>
      <c r="M128" s="74">
        <v>1671.6046142578125</v>
      </c>
      <c r="N128" s="74">
        <v>1553.485107421875</v>
      </c>
      <c r="O128" s="75"/>
      <c r="P128" s="76"/>
      <c r="Q128" s="76"/>
      <c r="R128" s="86"/>
      <c r="S128" s="48">
        <v>1</v>
      </c>
      <c r="T128" s="48">
        <v>3</v>
      </c>
      <c r="U128" s="49">
        <v>1048</v>
      </c>
      <c r="V128" s="49">
        <v>0.002146</v>
      </c>
      <c r="W128" s="49">
        <v>0.009419</v>
      </c>
      <c r="X128" s="49">
        <v>1.336706</v>
      </c>
      <c r="Y128" s="49">
        <v>0.08333333333333333</v>
      </c>
      <c r="Z128" s="49">
        <v>0</v>
      </c>
      <c r="AA128" s="71">
        <v>128</v>
      </c>
      <c r="AB128" s="71"/>
      <c r="AC128" s="72"/>
      <c r="AD128" s="78" t="s">
        <v>1289</v>
      </c>
      <c r="AE128" s="78">
        <v>199</v>
      </c>
      <c r="AF128" s="78">
        <v>123</v>
      </c>
      <c r="AG128" s="78">
        <v>137</v>
      </c>
      <c r="AH128" s="78">
        <v>165</v>
      </c>
      <c r="AI128" s="78"/>
      <c r="AJ128" s="78" t="s">
        <v>1497</v>
      </c>
      <c r="AK128" s="78" t="s">
        <v>1653</v>
      </c>
      <c r="AL128" s="82" t="s">
        <v>1804</v>
      </c>
      <c r="AM128" s="78"/>
      <c r="AN128" s="80">
        <v>43455.70222222222</v>
      </c>
      <c r="AO128" s="82" t="s">
        <v>1988</v>
      </c>
      <c r="AP128" s="78" t="b">
        <v>0</v>
      </c>
      <c r="AQ128" s="78" t="b">
        <v>0</v>
      </c>
      <c r="AR128" s="78" t="b">
        <v>0</v>
      </c>
      <c r="AS128" s="78"/>
      <c r="AT128" s="78">
        <v>3</v>
      </c>
      <c r="AU128" s="82" t="s">
        <v>2074</v>
      </c>
      <c r="AV128" s="78" t="b">
        <v>0</v>
      </c>
      <c r="AW128" s="78" t="s">
        <v>2223</v>
      </c>
      <c r="AX128" s="82" t="s">
        <v>2349</v>
      </c>
      <c r="AY128" s="78" t="s">
        <v>66</v>
      </c>
      <c r="AZ128" s="78" t="str">
        <f>REPLACE(INDEX(GroupVertices[Group],MATCH(Vertices[[#This Row],[Vertex]],GroupVertices[Vertex],0)),1,1,"")</f>
        <v>2</v>
      </c>
      <c r="BA128" s="48"/>
      <c r="BB128" s="48"/>
      <c r="BC128" s="48"/>
      <c r="BD128" s="48"/>
      <c r="BE128" s="48" t="s">
        <v>625</v>
      </c>
      <c r="BF128" s="48" t="s">
        <v>625</v>
      </c>
      <c r="BG128" s="116" t="s">
        <v>3142</v>
      </c>
      <c r="BH128" s="116" t="s">
        <v>3142</v>
      </c>
      <c r="BI128" s="116" t="s">
        <v>3230</v>
      </c>
      <c r="BJ128" s="116" t="s">
        <v>3230</v>
      </c>
      <c r="BK128" s="116">
        <v>1</v>
      </c>
      <c r="BL128" s="120">
        <v>4</v>
      </c>
      <c r="BM128" s="116">
        <v>0</v>
      </c>
      <c r="BN128" s="120">
        <v>0</v>
      </c>
      <c r="BO128" s="116">
        <v>0</v>
      </c>
      <c r="BP128" s="120">
        <v>0</v>
      </c>
      <c r="BQ128" s="116">
        <v>24</v>
      </c>
      <c r="BR128" s="120">
        <v>96</v>
      </c>
      <c r="BS128" s="116">
        <v>25</v>
      </c>
      <c r="BT128" s="2"/>
      <c r="BU128" s="3"/>
      <c r="BV128" s="3"/>
      <c r="BW128" s="3"/>
      <c r="BX128" s="3"/>
    </row>
    <row r="129" spans="1:76" ht="15">
      <c r="A129" s="64" t="s">
        <v>396</v>
      </c>
      <c r="B129" s="65"/>
      <c r="C129" s="65" t="s">
        <v>64</v>
      </c>
      <c r="D129" s="66">
        <v>174.79628786093878</v>
      </c>
      <c r="E129" s="68"/>
      <c r="F129" s="100" t="s">
        <v>2184</v>
      </c>
      <c r="G129" s="65"/>
      <c r="H129" s="69" t="s">
        <v>396</v>
      </c>
      <c r="I129" s="70"/>
      <c r="J129" s="70"/>
      <c r="K129" s="69" t="s">
        <v>2565</v>
      </c>
      <c r="L129" s="73">
        <v>1</v>
      </c>
      <c r="M129" s="74">
        <v>1805.5343017578125</v>
      </c>
      <c r="N129" s="74">
        <v>352.9058837890625</v>
      </c>
      <c r="O129" s="75"/>
      <c r="P129" s="76"/>
      <c r="Q129" s="76"/>
      <c r="R129" s="86"/>
      <c r="S129" s="48">
        <v>1</v>
      </c>
      <c r="T129" s="48">
        <v>0</v>
      </c>
      <c r="U129" s="49">
        <v>0</v>
      </c>
      <c r="V129" s="49">
        <v>0.001558</v>
      </c>
      <c r="W129" s="49">
        <v>0.000949</v>
      </c>
      <c r="X129" s="49">
        <v>0.43405</v>
      </c>
      <c r="Y129" s="49">
        <v>0</v>
      </c>
      <c r="Z129" s="49">
        <v>0</v>
      </c>
      <c r="AA129" s="71">
        <v>129</v>
      </c>
      <c r="AB129" s="71"/>
      <c r="AC129" s="72"/>
      <c r="AD129" s="78" t="s">
        <v>1290</v>
      </c>
      <c r="AE129" s="78">
        <v>3034</v>
      </c>
      <c r="AF129" s="78">
        <v>11682</v>
      </c>
      <c r="AG129" s="78">
        <v>12143</v>
      </c>
      <c r="AH129" s="78">
        <v>9998</v>
      </c>
      <c r="AI129" s="78"/>
      <c r="AJ129" s="78" t="s">
        <v>1498</v>
      </c>
      <c r="AK129" s="78" t="s">
        <v>1132</v>
      </c>
      <c r="AL129" s="82" t="s">
        <v>1805</v>
      </c>
      <c r="AM129" s="78"/>
      <c r="AN129" s="80">
        <v>41716.697175925925</v>
      </c>
      <c r="AO129" s="82" t="s">
        <v>1989</v>
      </c>
      <c r="AP129" s="78" t="b">
        <v>0</v>
      </c>
      <c r="AQ129" s="78" t="b">
        <v>0</v>
      </c>
      <c r="AR129" s="78" t="b">
        <v>1</v>
      </c>
      <c r="AS129" s="78"/>
      <c r="AT129" s="78">
        <v>260</v>
      </c>
      <c r="AU129" s="82" t="s">
        <v>2074</v>
      </c>
      <c r="AV129" s="78" t="b">
        <v>1</v>
      </c>
      <c r="AW129" s="78" t="s">
        <v>2223</v>
      </c>
      <c r="AX129" s="82" t="s">
        <v>2350</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249</v>
      </c>
      <c r="B130" s="65"/>
      <c r="C130" s="65" t="s">
        <v>64</v>
      </c>
      <c r="D130" s="66">
        <v>165.64934422367077</v>
      </c>
      <c r="E130" s="68"/>
      <c r="F130" s="100" t="s">
        <v>709</v>
      </c>
      <c r="G130" s="65"/>
      <c r="H130" s="69" t="s">
        <v>249</v>
      </c>
      <c r="I130" s="70"/>
      <c r="J130" s="70"/>
      <c r="K130" s="69" t="s">
        <v>2566</v>
      </c>
      <c r="L130" s="73">
        <v>33.97845721922921</v>
      </c>
      <c r="M130" s="74">
        <v>5374.458984375</v>
      </c>
      <c r="N130" s="74">
        <v>3611.63623046875</v>
      </c>
      <c r="O130" s="75"/>
      <c r="P130" s="76"/>
      <c r="Q130" s="76"/>
      <c r="R130" s="86"/>
      <c r="S130" s="48">
        <v>3</v>
      </c>
      <c r="T130" s="48">
        <v>3</v>
      </c>
      <c r="U130" s="49">
        <v>88.5</v>
      </c>
      <c r="V130" s="49">
        <v>0.001279</v>
      </c>
      <c r="W130" s="49">
        <v>0.000427</v>
      </c>
      <c r="X130" s="49">
        <v>1.238298</v>
      </c>
      <c r="Y130" s="49">
        <v>0.3</v>
      </c>
      <c r="Z130" s="49">
        <v>0.2</v>
      </c>
      <c r="AA130" s="71">
        <v>130</v>
      </c>
      <c r="AB130" s="71"/>
      <c r="AC130" s="72"/>
      <c r="AD130" s="78" t="s">
        <v>1291</v>
      </c>
      <c r="AE130" s="78">
        <v>1609</v>
      </c>
      <c r="AF130" s="78">
        <v>3343</v>
      </c>
      <c r="AG130" s="78">
        <v>6965</v>
      </c>
      <c r="AH130" s="78">
        <v>5913</v>
      </c>
      <c r="AI130" s="78"/>
      <c r="AJ130" s="78" t="s">
        <v>1499</v>
      </c>
      <c r="AK130" s="78" t="s">
        <v>1654</v>
      </c>
      <c r="AL130" s="82" t="s">
        <v>1806</v>
      </c>
      <c r="AM130" s="78"/>
      <c r="AN130" s="80">
        <v>39204.78585648148</v>
      </c>
      <c r="AO130" s="82" t="s">
        <v>1990</v>
      </c>
      <c r="AP130" s="78" t="b">
        <v>0</v>
      </c>
      <c r="AQ130" s="78" t="b">
        <v>0</v>
      </c>
      <c r="AR130" s="78" t="b">
        <v>1</v>
      </c>
      <c r="AS130" s="78"/>
      <c r="AT130" s="78">
        <v>242</v>
      </c>
      <c r="AU130" s="82" t="s">
        <v>2075</v>
      </c>
      <c r="AV130" s="78" t="b">
        <v>0</v>
      </c>
      <c r="AW130" s="78" t="s">
        <v>2223</v>
      </c>
      <c r="AX130" s="82" t="s">
        <v>2351</v>
      </c>
      <c r="AY130" s="78" t="s">
        <v>66</v>
      </c>
      <c r="AZ130" s="78" t="str">
        <f>REPLACE(INDEX(GroupVertices[Group],MATCH(Vertices[[#This Row],[Vertex]],GroupVertices[Vertex],0)),1,1,"")</f>
        <v>4</v>
      </c>
      <c r="BA130" s="48" t="s">
        <v>555</v>
      </c>
      <c r="BB130" s="48" t="s">
        <v>555</v>
      </c>
      <c r="BC130" s="48" t="s">
        <v>593</v>
      </c>
      <c r="BD130" s="48" t="s">
        <v>593</v>
      </c>
      <c r="BE130" s="48" t="s">
        <v>626</v>
      </c>
      <c r="BF130" s="48" t="s">
        <v>626</v>
      </c>
      <c r="BG130" s="116" t="s">
        <v>3143</v>
      </c>
      <c r="BH130" s="116" t="s">
        <v>3143</v>
      </c>
      <c r="BI130" s="116" t="s">
        <v>3231</v>
      </c>
      <c r="BJ130" s="116" t="s">
        <v>3231</v>
      </c>
      <c r="BK130" s="116">
        <v>0</v>
      </c>
      <c r="BL130" s="120">
        <v>0</v>
      </c>
      <c r="BM130" s="116">
        <v>0</v>
      </c>
      <c r="BN130" s="120">
        <v>0</v>
      </c>
      <c r="BO130" s="116">
        <v>0</v>
      </c>
      <c r="BP130" s="120">
        <v>0</v>
      </c>
      <c r="BQ130" s="116">
        <v>35</v>
      </c>
      <c r="BR130" s="120">
        <v>100</v>
      </c>
      <c r="BS130" s="116">
        <v>35</v>
      </c>
      <c r="BT130" s="2"/>
      <c r="BU130" s="3"/>
      <c r="BV130" s="3"/>
      <c r="BW130" s="3"/>
      <c r="BX130" s="3"/>
    </row>
    <row r="131" spans="1:76" ht="15">
      <c r="A131" s="64" t="s">
        <v>250</v>
      </c>
      <c r="B131" s="65"/>
      <c r="C131" s="65" t="s">
        <v>64</v>
      </c>
      <c r="D131" s="66">
        <v>166.84495143851933</v>
      </c>
      <c r="E131" s="68"/>
      <c r="F131" s="100" t="s">
        <v>710</v>
      </c>
      <c r="G131" s="65"/>
      <c r="H131" s="69" t="s">
        <v>250</v>
      </c>
      <c r="I131" s="70"/>
      <c r="J131" s="70"/>
      <c r="K131" s="69" t="s">
        <v>2567</v>
      </c>
      <c r="L131" s="73">
        <v>33.233181349868104</v>
      </c>
      <c r="M131" s="74">
        <v>5116.76318359375</v>
      </c>
      <c r="N131" s="74">
        <v>3490.744140625</v>
      </c>
      <c r="O131" s="75"/>
      <c r="P131" s="76"/>
      <c r="Q131" s="76"/>
      <c r="R131" s="86"/>
      <c r="S131" s="48">
        <v>1</v>
      </c>
      <c r="T131" s="48">
        <v>3</v>
      </c>
      <c r="U131" s="49">
        <v>86.5</v>
      </c>
      <c r="V131" s="49">
        <v>0.001276</v>
      </c>
      <c r="W131" s="49">
        <v>0.000361</v>
      </c>
      <c r="X131" s="49">
        <v>0.78314</v>
      </c>
      <c r="Y131" s="49">
        <v>0.3333333333333333</v>
      </c>
      <c r="Z131" s="49">
        <v>0.3333333333333333</v>
      </c>
      <c r="AA131" s="71">
        <v>131</v>
      </c>
      <c r="AB131" s="71"/>
      <c r="AC131" s="72"/>
      <c r="AD131" s="78" t="s">
        <v>1292</v>
      </c>
      <c r="AE131" s="78">
        <v>819</v>
      </c>
      <c r="AF131" s="78">
        <v>4433</v>
      </c>
      <c r="AG131" s="78">
        <v>9118</v>
      </c>
      <c r="AH131" s="78">
        <v>8137</v>
      </c>
      <c r="AI131" s="78"/>
      <c r="AJ131" s="78" t="s">
        <v>1500</v>
      </c>
      <c r="AK131" s="78" t="s">
        <v>1655</v>
      </c>
      <c r="AL131" s="82" t="s">
        <v>1807</v>
      </c>
      <c r="AM131" s="78"/>
      <c r="AN131" s="80">
        <v>39885.239282407405</v>
      </c>
      <c r="AO131" s="82" t="s">
        <v>1991</v>
      </c>
      <c r="AP131" s="78" t="b">
        <v>0</v>
      </c>
      <c r="AQ131" s="78" t="b">
        <v>0</v>
      </c>
      <c r="AR131" s="78" t="b">
        <v>1</v>
      </c>
      <c r="AS131" s="78"/>
      <c r="AT131" s="78">
        <v>194</v>
      </c>
      <c r="AU131" s="82" t="s">
        <v>2093</v>
      </c>
      <c r="AV131" s="78" t="b">
        <v>0</v>
      </c>
      <c r="AW131" s="78" t="s">
        <v>2223</v>
      </c>
      <c r="AX131" s="82" t="s">
        <v>2352</v>
      </c>
      <c r="AY131" s="78" t="s">
        <v>66</v>
      </c>
      <c r="AZ131" s="78" t="str">
        <f>REPLACE(INDEX(GroupVertices[Group],MATCH(Vertices[[#This Row],[Vertex]],GroupVertices[Vertex],0)),1,1,"")</f>
        <v>4</v>
      </c>
      <c r="BA131" s="48"/>
      <c r="BB131" s="48"/>
      <c r="BC131" s="48"/>
      <c r="BD131" s="48"/>
      <c r="BE131" s="48" t="s">
        <v>626</v>
      </c>
      <c r="BF131" s="48" t="s">
        <v>626</v>
      </c>
      <c r="BG131" s="116" t="s">
        <v>3144</v>
      </c>
      <c r="BH131" s="116" t="s">
        <v>3144</v>
      </c>
      <c r="BI131" s="116" t="s">
        <v>3232</v>
      </c>
      <c r="BJ131" s="116" t="s">
        <v>3232</v>
      </c>
      <c r="BK131" s="116">
        <v>0</v>
      </c>
      <c r="BL131" s="120">
        <v>0</v>
      </c>
      <c r="BM131" s="116">
        <v>0</v>
      </c>
      <c r="BN131" s="120">
        <v>0</v>
      </c>
      <c r="BO131" s="116">
        <v>0</v>
      </c>
      <c r="BP131" s="120">
        <v>0</v>
      </c>
      <c r="BQ131" s="116">
        <v>19</v>
      </c>
      <c r="BR131" s="120">
        <v>100</v>
      </c>
      <c r="BS131" s="116">
        <v>19</v>
      </c>
      <c r="BT131" s="2"/>
      <c r="BU131" s="3"/>
      <c r="BV131" s="3"/>
      <c r="BW131" s="3"/>
      <c r="BX131" s="3"/>
    </row>
    <row r="132" spans="1:76" ht="15">
      <c r="A132" s="64" t="s">
        <v>290</v>
      </c>
      <c r="B132" s="65"/>
      <c r="C132" s="65" t="s">
        <v>64</v>
      </c>
      <c r="D132" s="66">
        <v>179.26171627529516</v>
      </c>
      <c r="E132" s="68"/>
      <c r="F132" s="100" t="s">
        <v>742</v>
      </c>
      <c r="G132" s="65"/>
      <c r="H132" s="69" t="s">
        <v>290</v>
      </c>
      <c r="I132" s="70"/>
      <c r="J132" s="70"/>
      <c r="K132" s="69" t="s">
        <v>2568</v>
      </c>
      <c r="L132" s="73">
        <v>645.663626997362</v>
      </c>
      <c r="M132" s="74">
        <v>5446.7197265625</v>
      </c>
      <c r="N132" s="74">
        <v>2959.899658203125</v>
      </c>
      <c r="O132" s="75"/>
      <c r="P132" s="76"/>
      <c r="Q132" s="76"/>
      <c r="R132" s="86"/>
      <c r="S132" s="48">
        <v>6</v>
      </c>
      <c r="T132" s="48">
        <v>2</v>
      </c>
      <c r="U132" s="49">
        <v>1730</v>
      </c>
      <c r="V132" s="49">
        <v>0.001637</v>
      </c>
      <c r="W132" s="49">
        <v>0.003004</v>
      </c>
      <c r="X132" s="49">
        <v>1.684666</v>
      </c>
      <c r="Y132" s="49">
        <v>0.11904761904761904</v>
      </c>
      <c r="Z132" s="49">
        <v>0.14285714285714285</v>
      </c>
      <c r="AA132" s="71">
        <v>132</v>
      </c>
      <c r="AB132" s="71"/>
      <c r="AC132" s="72"/>
      <c r="AD132" s="78" t="s">
        <v>1293</v>
      </c>
      <c r="AE132" s="78">
        <v>5729</v>
      </c>
      <c r="AF132" s="78">
        <v>15753</v>
      </c>
      <c r="AG132" s="78">
        <v>19083</v>
      </c>
      <c r="AH132" s="78">
        <v>1657</v>
      </c>
      <c r="AI132" s="78"/>
      <c r="AJ132" s="78" t="s">
        <v>1501</v>
      </c>
      <c r="AK132" s="78" t="s">
        <v>1656</v>
      </c>
      <c r="AL132" s="82" t="s">
        <v>1744</v>
      </c>
      <c r="AM132" s="78"/>
      <c r="AN132" s="80">
        <v>39129.13460648148</v>
      </c>
      <c r="AO132" s="82" t="s">
        <v>1992</v>
      </c>
      <c r="AP132" s="78" t="b">
        <v>0</v>
      </c>
      <c r="AQ132" s="78" t="b">
        <v>0</v>
      </c>
      <c r="AR132" s="78" t="b">
        <v>1</v>
      </c>
      <c r="AS132" s="78"/>
      <c r="AT132" s="78">
        <v>1283</v>
      </c>
      <c r="AU132" s="82" t="s">
        <v>2074</v>
      </c>
      <c r="AV132" s="78" t="b">
        <v>0</v>
      </c>
      <c r="AW132" s="78" t="s">
        <v>2223</v>
      </c>
      <c r="AX132" s="82" t="s">
        <v>2353</v>
      </c>
      <c r="AY132" s="78" t="s">
        <v>66</v>
      </c>
      <c r="AZ132" s="78" t="str">
        <f>REPLACE(INDEX(GroupVertices[Group],MATCH(Vertices[[#This Row],[Vertex]],GroupVertices[Vertex],0)),1,1,"")</f>
        <v>4</v>
      </c>
      <c r="BA132" s="48" t="s">
        <v>561</v>
      </c>
      <c r="BB132" s="48" t="s">
        <v>561</v>
      </c>
      <c r="BC132" s="48" t="s">
        <v>593</v>
      </c>
      <c r="BD132" s="48" t="s">
        <v>593</v>
      </c>
      <c r="BE132" s="48" t="s">
        <v>628</v>
      </c>
      <c r="BF132" s="48" t="s">
        <v>628</v>
      </c>
      <c r="BG132" s="116" t="s">
        <v>3145</v>
      </c>
      <c r="BH132" s="116" t="s">
        <v>3145</v>
      </c>
      <c r="BI132" s="116" t="s">
        <v>3233</v>
      </c>
      <c r="BJ132" s="116" t="s">
        <v>3233</v>
      </c>
      <c r="BK132" s="116">
        <v>0</v>
      </c>
      <c r="BL132" s="120">
        <v>0</v>
      </c>
      <c r="BM132" s="116">
        <v>0</v>
      </c>
      <c r="BN132" s="120">
        <v>0</v>
      </c>
      <c r="BO132" s="116">
        <v>0</v>
      </c>
      <c r="BP132" s="120">
        <v>0</v>
      </c>
      <c r="BQ132" s="116">
        <v>19</v>
      </c>
      <c r="BR132" s="120">
        <v>100</v>
      </c>
      <c r="BS132" s="116">
        <v>19</v>
      </c>
      <c r="BT132" s="2"/>
      <c r="BU132" s="3"/>
      <c r="BV132" s="3"/>
      <c r="BW132" s="3"/>
      <c r="BX132" s="3"/>
    </row>
    <row r="133" spans="1:76" ht="15">
      <c r="A133" s="64" t="s">
        <v>397</v>
      </c>
      <c r="B133" s="65"/>
      <c r="C133" s="65" t="s">
        <v>64</v>
      </c>
      <c r="D133" s="66">
        <v>233.54118694206653</v>
      </c>
      <c r="E133" s="68"/>
      <c r="F133" s="100" t="s">
        <v>2185</v>
      </c>
      <c r="G133" s="65"/>
      <c r="H133" s="69" t="s">
        <v>397</v>
      </c>
      <c r="I133" s="70"/>
      <c r="J133" s="70"/>
      <c r="K133" s="69" t="s">
        <v>2569</v>
      </c>
      <c r="L133" s="73">
        <v>1.7452758693611121</v>
      </c>
      <c r="M133" s="74">
        <v>5422.1513671875</v>
      </c>
      <c r="N133" s="74">
        <v>4270.1611328125</v>
      </c>
      <c r="O133" s="75"/>
      <c r="P133" s="76"/>
      <c r="Q133" s="76"/>
      <c r="R133" s="86"/>
      <c r="S133" s="48">
        <v>4</v>
      </c>
      <c r="T133" s="48">
        <v>0</v>
      </c>
      <c r="U133" s="49">
        <v>2</v>
      </c>
      <c r="V133" s="49">
        <v>0.001047</v>
      </c>
      <c r="W133" s="49">
        <v>0.000152</v>
      </c>
      <c r="X133" s="49">
        <v>1.026179</v>
      </c>
      <c r="Y133" s="49">
        <v>0.3333333333333333</v>
      </c>
      <c r="Z133" s="49">
        <v>0</v>
      </c>
      <c r="AA133" s="71">
        <v>133</v>
      </c>
      <c r="AB133" s="71"/>
      <c r="AC133" s="72"/>
      <c r="AD133" s="78" t="s">
        <v>1294</v>
      </c>
      <c r="AE133" s="78">
        <v>2435</v>
      </c>
      <c r="AF133" s="78">
        <v>65238</v>
      </c>
      <c r="AG133" s="78">
        <v>8641</v>
      </c>
      <c r="AH133" s="78">
        <v>3416</v>
      </c>
      <c r="AI133" s="78"/>
      <c r="AJ133" s="78" t="s">
        <v>1502</v>
      </c>
      <c r="AK133" s="78" t="s">
        <v>1657</v>
      </c>
      <c r="AL133" s="82" t="s">
        <v>1808</v>
      </c>
      <c r="AM133" s="78"/>
      <c r="AN133" s="80">
        <v>39294.800844907404</v>
      </c>
      <c r="AO133" s="82" t="s">
        <v>1993</v>
      </c>
      <c r="AP133" s="78" t="b">
        <v>0</v>
      </c>
      <c r="AQ133" s="78" t="b">
        <v>0</v>
      </c>
      <c r="AR133" s="78" t="b">
        <v>1</v>
      </c>
      <c r="AS133" s="78"/>
      <c r="AT133" s="78">
        <v>1166</v>
      </c>
      <c r="AU133" s="82" t="s">
        <v>2074</v>
      </c>
      <c r="AV133" s="78" t="b">
        <v>1</v>
      </c>
      <c r="AW133" s="78" t="s">
        <v>2223</v>
      </c>
      <c r="AX133" s="82" t="s">
        <v>2354</v>
      </c>
      <c r="AY133" s="78" t="s">
        <v>65</v>
      </c>
      <c r="AZ133" s="78" t="str">
        <f>REPLACE(INDEX(GroupVertices[Group],MATCH(Vertices[[#This Row],[Vertex]],GroupVertices[Vertex],0)),1,1,"")</f>
        <v>4</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251</v>
      </c>
      <c r="B134" s="65"/>
      <c r="C134" s="65" t="s">
        <v>64</v>
      </c>
      <c r="D134" s="66">
        <v>162.80621220450797</v>
      </c>
      <c r="E134" s="68"/>
      <c r="F134" s="100" t="s">
        <v>2186</v>
      </c>
      <c r="G134" s="65"/>
      <c r="H134" s="69" t="s">
        <v>251</v>
      </c>
      <c r="I134" s="70"/>
      <c r="J134" s="70"/>
      <c r="K134" s="69" t="s">
        <v>2570</v>
      </c>
      <c r="L134" s="73">
        <v>1</v>
      </c>
      <c r="M134" s="74">
        <v>7225.8310546875</v>
      </c>
      <c r="N134" s="74">
        <v>5540.62255859375</v>
      </c>
      <c r="O134" s="75"/>
      <c r="P134" s="76"/>
      <c r="Q134" s="76"/>
      <c r="R134" s="86"/>
      <c r="S134" s="48">
        <v>1</v>
      </c>
      <c r="T134" s="48">
        <v>1</v>
      </c>
      <c r="U134" s="49">
        <v>0</v>
      </c>
      <c r="V134" s="49">
        <v>0</v>
      </c>
      <c r="W134" s="49">
        <v>0</v>
      </c>
      <c r="X134" s="49">
        <v>0.999998</v>
      </c>
      <c r="Y134" s="49">
        <v>0</v>
      </c>
      <c r="Z134" s="49" t="s">
        <v>2724</v>
      </c>
      <c r="AA134" s="71">
        <v>134</v>
      </c>
      <c r="AB134" s="71"/>
      <c r="AC134" s="72"/>
      <c r="AD134" s="78" t="s">
        <v>1295</v>
      </c>
      <c r="AE134" s="78">
        <v>866</v>
      </c>
      <c r="AF134" s="78">
        <v>751</v>
      </c>
      <c r="AG134" s="78">
        <v>13462</v>
      </c>
      <c r="AH134" s="78">
        <v>12085</v>
      </c>
      <c r="AI134" s="78"/>
      <c r="AJ134" s="78" t="s">
        <v>1503</v>
      </c>
      <c r="AK134" s="78"/>
      <c r="AL134" s="82" t="s">
        <v>1809</v>
      </c>
      <c r="AM134" s="78"/>
      <c r="AN134" s="80">
        <v>41055.522048611114</v>
      </c>
      <c r="AO134" s="82" t="s">
        <v>1994</v>
      </c>
      <c r="AP134" s="78" t="b">
        <v>0</v>
      </c>
      <c r="AQ134" s="78" t="b">
        <v>0</v>
      </c>
      <c r="AR134" s="78" t="b">
        <v>0</v>
      </c>
      <c r="AS134" s="78"/>
      <c r="AT134" s="78">
        <v>35</v>
      </c>
      <c r="AU134" s="82" t="s">
        <v>2074</v>
      </c>
      <c r="AV134" s="78" t="b">
        <v>0</v>
      </c>
      <c r="AW134" s="78" t="s">
        <v>2223</v>
      </c>
      <c r="AX134" s="82" t="s">
        <v>2355</v>
      </c>
      <c r="AY134" s="78" t="s">
        <v>66</v>
      </c>
      <c r="AZ134" s="78" t="str">
        <f>REPLACE(INDEX(GroupVertices[Group],MATCH(Vertices[[#This Row],[Vertex]],GroupVertices[Vertex],0)),1,1,"")</f>
        <v>7</v>
      </c>
      <c r="BA134" s="48"/>
      <c r="BB134" s="48"/>
      <c r="BC134" s="48"/>
      <c r="BD134" s="48"/>
      <c r="BE134" s="48" t="s">
        <v>627</v>
      </c>
      <c r="BF134" s="48" t="s">
        <v>627</v>
      </c>
      <c r="BG134" s="116" t="s">
        <v>3146</v>
      </c>
      <c r="BH134" s="116" t="s">
        <v>3146</v>
      </c>
      <c r="BI134" s="116" t="s">
        <v>3234</v>
      </c>
      <c r="BJ134" s="116" t="s">
        <v>3234</v>
      </c>
      <c r="BK134" s="116">
        <v>0</v>
      </c>
      <c r="BL134" s="120">
        <v>0</v>
      </c>
      <c r="BM134" s="116">
        <v>0</v>
      </c>
      <c r="BN134" s="120">
        <v>0</v>
      </c>
      <c r="BO134" s="116">
        <v>0</v>
      </c>
      <c r="BP134" s="120">
        <v>0</v>
      </c>
      <c r="BQ134" s="116">
        <v>2</v>
      </c>
      <c r="BR134" s="120">
        <v>100</v>
      </c>
      <c r="BS134" s="116">
        <v>2</v>
      </c>
      <c r="BT134" s="2"/>
      <c r="BU134" s="3"/>
      <c r="BV134" s="3"/>
      <c r="BW134" s="3"/>
      <c r="BX134" s="3"/>
    </row>
    <row r="135" spans="1:76" ht="15">
      <c r="A135" s="64" t="s">
        <v>252</v>
      </c>
      <c r="B135" s="65"/>
      <c r="C135" s="65" t="s">
        <v>64</v>
      </c>
      <c r="D135" s="66">
        <v>163.17147569308096</v>
      </c>
      <c r="E135" s="68"/>
      <c r="F135" s="100" t="s">
        <v>711</v>
      </c>
      <c r="G135" s="65"/>
      <c r="H135" s="69" t="s">
        <v>252</v>
      </c>
      <c r="I135" s="70"/>
      <c r="J135" s="70"/>
      <c r="K135" s="69" t="s">
        <v>2571</v>
      </c>
      <c r="L135" s="73">
        <v>33.233181349868104</v>
      </c>
      <c r="M135" s="74">
        <v>5573.9296875</v>
      </c>
      <c r="N135" s="74">
        <v>3677.806884765625</v>
      </c>
      <c r="O135" s="75"/>
      <c r="P135" s="76"/>
      <c r="Q135" s="76"/>
      <c r="R135" s="86"/>
      <c r="S135" s="48">
        <v>0</v>
      </c>
      <c r="T135" s="48">
        <v>3</v>
      </c>
      <c r="U135" s="49">
        <v>86.5</v>
      </c>
      <c r="V135" s="49">
        <v>0.001276</v>
      </c>
      <c r="W135" s="49">
        <v>0.000361</v>
      </c>
      <c r="X135" s="49">
        <v>0.78314</v>
      </c>
      <c r="Y135" s="49">
        <v>0.3333333333333333</v>
      </c>
      <c r="Z135" s="49">
        <v>0</v>
      </c>
      <c r="AA135" s="71">
        <v>135</v>
      </c>
      <c r="AB135" s="71"/>
      <c r="AC135" s="72"/>
      <c r="AD135" s="78" t="s">
        <v>1296</v>
      </c>
      <c r="AE135" s="78">
        <v>2073</v>
      </c>
      <c r="AF135" s="78">
        <v>1084</v>
      </c>
      <c r="AG135" s="78">
        <v>2753</v>
      </c>
      <c r="AH135" s="78">
        <v>3261</v>
      </c>
      <c r="AI135" s="78"/>
      <c r="AJ135" s="78" t="s">
        <v>1504</v>
      </c>
      <c r="AK135" s="78" t="s">
        <v>1658</v>
      </c>
      <c r="AL135" s="82" t="s">
        <v>1810</v>
      </c>
      <c r="AM135" s="78"/>
      <c r="AN135" s="80">
        <v>39869.52045138889</v>
      </c>
      <c r="AO135" s="82" t="s">
        <v>1995</v>
      </c>
      <c r="AP135" s="78" t="b">
        <v>0</v>
      </c>
      <c r="AQ135" s="78" t="b">
        <v>0</v>
      </c>
      <c r="AR135" s="78" t="b">
        <v>1</v>
      </c>
      <c r="AS135" s="78"/>
      <c r="AT135" s="78">
        <v>51</v>
      </c>
      <c r="AU135" s="82" t="s">
        <v>2074</v>
      </c>
      <c r="AV135" s="78" t="b">
        <v>0</v>
      </c>
      <c r="AW135" s="78" t="s">
        <v>2223</v>
      </c>
      <c r="AX135" s="82" t="s">
        <v>2356</v>
      </c>
      <c r="AY135" s="78" t="s">
        <v>66</v>
      </c>
      <c r="AZ135" s="78" t="str">
        <f>REPLACE(INDEX(GroupVertices[Group],MATCH(Vertices[[#This Row],[Vertex]],GroupVertices[Vertex],0)),1,1,"")</f>
        <v>4</v>
      </c>
      <c r="BA135" s="48"/>
      <c r="BB135" s="48"/>
      <c r="BC135" s="48"/>
      <c r="BD135" s="48"/>
      <c r="BE135" s="48" t="s">
        <v>626</v>
      </c>
      <c r="BF135" s="48" t="s">
        <v>626</v>
      </c>
      <c r="BG135" s="116" t="s">
        <v>3144</v>
      </c>
      <c r="BH135" s="116" t="s">
        <v>3144</v>
      </c>
      <c r="BI135" s="116" t="s">
        <v>3232</v>
      </c>
      <c r="BJ135" s="116" t="s">
        <v>3232</v>
      </c>
      <c r="BK135" s="116">
        <v>0</v>
      </c>
      <c r="BL135" s="120">
        <v>0</v>
      </c>
      <c r="BM135" s="116">
        <v>0</v>
      </c>
      <c r="BN135" s="120">
        <v>0</v>
      </c>
      <c r="BO135" s="116">
        <v>0</v>
      </c>
      <c r="BP135" s="120">
        <v>0</v>
      </c>
      <c r="BQ135" s="116">
        <v>19</v>
      </c>
      <c r="BR135" s="120">
        <v>100</v>
      </c>
      <c r="BS135" s="116">
        <v>19</v>
      </c>
      <c r="BT135" s="2"/>
      <c r="BU135" s="3"/>
      <c r="BV135" s="3"/>
      <c r="BW135" s="3"/>
      <c r="BX135" s="3"/>
    </row>
    <row r="136" spans="1:76" ht="15">
      <c r="A136" s="64" t="s">
        <v>253</v>
      </c>
      <c r="B136" s="65"/>
      <c r="C136" s="65" t="s">
        <v>64</v>
      </c>
      <c r="D136" s="66">
        <v>162.25338097855965</v>
      </c>
      <c r="E136" s="68"/>
      <c r="F136" s="100" t="s">
        <v>712</v>
      </c>
      <c r="G136" s="65"/>
      <c r="H136" s="69" t="s">
        <v>253</v>
      </c>
      <c r="I136" s="70"/>
      <c r="J136" s="70"/>
      <c r="K136" s="69" t="s">
        <v>2572</v>
      </c>
      <c r="L136" s="73">
        <v>33.233181349868104</v>
      </c>
      <c r="M136" s="74">
        <v>5803.97412109375</v>
      </c>
      <c r="N136" s="74">
        <v>3704.785400390625</v>
      </c>
      <c r="O136" s="75"/>
      <c r="P136" s="76"/>
      <c r="Q136" s="76"/>
      <c r="R136" s="86"/>
      <c r="S136" s="48">
        <v>0</v>
      </c>
      <c r="T136" s="48">
        <v>3</v>
      </c>
      <c r="U136" s="49">
        <v>86.5</v>
      </c>
      <c r="V136" s="49">
        <v>0.001276</v>
      </c>
      <c r="W136" s="49">
        <v>0.000361</v>
      </c>
      <c r="X136" s="49">
        <v>0.78314</v>
      </c>
      <c r="Y136" s="49">
        <v>0.3333333333333333</v>
      </c>
      <c r="Z136" s="49">
        <v>0</v>
      </c>
      <c r="AA136" s="71">
        <v>136</v>
      </c>
      <c r="AB136" s="71"/>
      <c r="AC136" s="72"/>
      <c r="AD136" s="78" t="s">
        <v>1297</v>
      </c>
      <c r="AE136" s="78">
        <v>345</v>
      </c>
      <c r="AF136" s="78">
        <v>247</v>
      </c>
      <c r="AG136" s="78">
        <v>3619</v>
      </c>
      <c r="AH136" s="78">
        <v>5796</v>
      </c>
      <c r="AI136" s="78"/>
      <c r="AJ136" s="78" t="s">
        <v>1505</v>
      </c>
      <c r="AK136" s="78" t="s">
        <v>1659</v>
      </c>
      <c r="AL136" s="82" t="s">
        <v>1811</v>
      </c>
      <c r="AM136" s="78"/>
      <c r="AN136" s="80">
        <v>41054.90158564815</v>
      </c>
      <c r="AO136" s="82" t="s">
        <v>1996</v>
      </c>
      <c r="AP136" s="78" t="b">
        <v>0</v>
      </c>
      <c r="AQ136" s="78" t="b">
        <v>0</v>
      </c>
      <c r="AR136" s="78" t="b">
        <v>1</v>
      </c>
      <c r="AS136" s="78"/>
      <c r="AT136" s="78">
        <v>25</v>
      </c>
      <c r="AU136" s="82" t="s">
        <v>2087</v>
      </c>
      <c r="AV136" s="78" t="b">
        <v>0</v>
      </c>
      <c r="AW136" s="78" t="s">
        <v>2223</v>
      </c>
      <c r="AX136" s="82" t="s">
        <v>2357</v>
      </c>
      <c r="AY136" s="78" t="s">
        <v>66</v>
      </c>
      <c r="AZ136" s="78" t="str">
        <f>REPLACE(INDEX(GroupVertices[Group],MATCH(Vertices[[#This Row],[Vertex]],GroupVertices[Vertex],0)),1,1,"")</f>
        <v>4</v>
      </c>
      <c r="BA136" s="48"/>
      <c r="BB136" s="48"/>
      <c r="BC136" s="48"/>
      <c r="BD136" s="48"/>
      <c r="BE136" s="48" t="s">
        <v>626</v>
      </c>
      <c r="BF136" s="48" t="s">
        <v>626</v>
      </c>
      <c r="BG136" s="116" t="s">
        <v>3144</v>
      </c>
      <c r="BH136" s="116" t="s">
        <v>3144</v>
      </c>
      <c r="BI136" s="116" t="s">
        <v>3232</v>
      </c>
      <c r="BJ136" s="116" t="s">
        <v>3232</v>
      </c>
      <c r="BK136" s="116">
        <v>0</v>
      </c>
      <c r="BL136" s="120">
        <v>0</v>
      </c>
      <c r="BM136" s="116">
        <v>0</v>
      </c>
      <c r="BN136" s="120">
        <v>0</v>
      </c>
      <c r="BO136" s="116">
        <v>0</v>
      </c>
      <c r="BP136" s="120">
        <v>0</v>
      </c>
      <c r="BQ136" s="116">
        <v>19</v>
      </c>
      <c r="BR136" s="120">
        <v>100</v>
      </c>
      <c r="BS136" s="116">
        <v>19</v>
      </c>
      <c r="BT136" s="2"/>
      <c r="BU136" s="3"/>
      <c r="BV136" s="3"/>
      <c r="BW136" s="3"/>
      <c r="BX136" s="3"/>
    </row>
    <row r="137" spans="1:76" ht="15">
      <c r="A137" s="64" t="s">
        <v>254</v>
      </c>
      <c r="B137" s="65"/>
      <c r="C137" s="65" t="s">
        <v>64</v>
      </c>
      <c r="D137" s="66">
        <v>162.79524333097726</v>
      </c>
      <c r="E137" s="68"/>
      <c r="F137" s="100" t="s">
        <v>713</v>
      </c>
      <c r="G137" s="65"/>
      <c r="H137" s="69" t="s">
        <v>254</v>
      </c>
      <c r="I137" s="70"/>
      <c r="J137" s="70"/>
      <c r="K137" s="69" t="s">
        <v>2573</v>
      </c>
      <c r="L137" s="73">
        <v>1</v>
      </c>
      <c r="M137" s="74">
        <v>7365.7568359375</v>
      </c>
      <c r="N137" s="74">
        <v>6936.24365234375</v>
      </c>
      <c r="O137" s="75"/>
      <c r="P137" s="76"/>
      <c r="Q137" s="76"/>
      <c r="R137" s="86"/>
      <c r="S137" s="48">
        <v>0</v>
      </c>
      <c r="T137" s="48">
        <v>2</v>
      </c>
      <c r="U137" s="49">
        <v>0</v>
      </c>
      <c r="V137" s="49">
        <v>0.002146</v>
      </c>
      <c r="W137" s="49">
        <v>0.009532</v>
      </c>
      <c r="X137" s="49">
        <v>0.575252</v>
      </c>
      <c r="Y137" s="49">
        <v>0.5</v>
      </c>
      <c r="Z137" s="49">
        <v>0</v>
      </c>
      <c r="AA137" s="71">
        <v>137</v>
      </c>
      <c r="AB137" s="71"/>
      <c r="AC137" s="72"/>
      <c r="AD137" s="78" t="s">
        <v>1298</v>
      </c>
      <c r="AE137" s="78">
        <v>635</v>
      </c>
      <c r="AF137" s="78">
        <v>741</v>
      </c>
      <c r="AG137" s="78">
        <v>1408</v>
      </c>
      <c r="AH137" s="78">
        <v>2755</v>
      </c>
      <c r="AI137" s="78"/>
      <c r="AJ137" s="78" t="s">
        <v>1506</v>
      </c>
      <c r="AK137" s="78" t="s">
        <v>1136</v>
      </c>
      <c r="AL137" s="82" t="s">
        <v>1812</v>
      </c>
      <c r="AM137" s="78"/>
      <c r="AN137" s="80">
        <v>39663.090162037035</v>
      </c>
      <c r="AO137" s="82" t="s">
        <v>1997</v>
      </c>
      <c r="AP137" s="78" t="b">
        <v>0</v>
      </c>
      <c r="AQ137" s="78" t="b">
        <v>0</v>
      </c>
      <c r="AR137" s="78" t="b">
        <v>1</v>
      </c>
      <c r="AS137" s="78"/>
      <c r="AT137" s="78">
        <v>76</v>
      </c>
      <c r="AU137" s="82" t="s">
        <v>2074</v>
      </c>
      <c r="AV137" s="78" t="b">
        <v>0</v>
      </c>
      <c r="AW137" s="78" t="s">
        <v>2223</v>
      </c>
      <c r="AX137" s="82" t="s">
        <v>2358</v>
      </c>
      <c r="AY137" s="78" t="s">
        <v>66</v>
      </c>
      <c r="AZ137" s="78" t="str">
        <f>REPLACE(INDEX(GroupVertices[Group],MATCH(Vertices[[#This Row],[Vertex]],GroupVertices[Vertex],0)),1,1,"")</f>
        <v>5</v>
      </c>
      <c r="BA137" s="48"/>
      <c r="BB137" s="48"/>
      <c r="BC137" s="48"/>
      <c r="BD137" s="48"/>
      <c r="BE137" s="48"/>
      <c r="BF137" s="48"/>
      <c r="BG137" s="116" t="s">
        <v>3147</v>
      </c>
      <c r="BH137" s="116" t="s">
        <v>3147</v>
      </c>
      <c r="BI137" s="116" t="s">
        <v>3235</v>
      </c>
      <c r="BJ137" s="116" t="s">
        <v>3235</v>
      </c>
      <c r="BK137" s="116">
        <v>2</v>
      </c>
      <c r="BL137" s="120">
        <v>8.695652173913043</v>
      </c>
      <c r="BM137" s="116">
        <v>0</v>
      </c>
      <c r="BN137" s="120">
        <v>0</v>
      </c>
      <c r="BO137" s="116">
        <v>0</v>
      </c>
      <c r="BP137" s="120">
        <v>0</v>
      </c>
      <c r="BQ137" s="116">
        <v>21</v>
      </c>
      <c r="BR137" s="120">
        <v>91.30434782608695</v>
      </c>
      <c r="BS137" s="116">
        <v>23</v>
      </c>
      <c r="BT137" s="2"/>
      <c r="BU137" s="3"/>
      <c r="BV137" s="3"/>
      <c r="BW137" s="3"/>
      <c r="BX137" s="3"/>
    </row>
    <row r="138" spans="1:76" ht="15">
      <c r="A138" s="64" t="s">
        <v>277</v>
      </c>
      <c r="B138" s="65"/>
      <c r="C138" s="65" t="s">
        <v>64</v>
      </c>
      <c r="D138" s="66">
        <v>173.62481216785778</v>
      </c>
      <c r="E138" s="68"/>
      <c r="F138" s="100" t="s">
        <v>731</v>
      </c>
      <c r="G138" s="65"/>
      <c r="H138" s="69" t="s">
        <v>277</v>
      </c>
      <c r="I138" s="70"/>
      <c r="J138" s="70"/>
      <c r="K138" s="69" t="s">
        <v>2574</v>
      </c>
      <c r="L138" s="73">
        <v>400.84050391223667</v>
      </c>
      <c r="M138" s="74">
        <v>7576.95263671875</v>
      </c>
      <c r="N138" s="74">
        <v>8120.26953125</v>
      </c>
      <c r="O138" s="75"/>
      <c r="P138" s="76"/>
      <c r="Q138" s="76"/>
      <c r="R138" s="86"/>
      <c r="S138" s="48">
        <v>10</v>
      </c>
      <c r="T138" s="48">
        <v>2</v>
      </c>
      <c r="U138" s="49">
        <v>1073</v>
      </c>
      <c r="V138" s="49">
        <v>0.002203</v>
      </c>
      <c r="W138" s="49">
        <v>0.014152</v>
      </c>
      <c r="X138" s="49">
        <v>2.812915</v>
      </c>
      <c r="Y138" s="49">
        <v>0.1</v>
      </c>
      <c r="Z138" s="49">
        <v>0.09090909090909091</v>
      </c>
      <c r="AA138" s="71">
        <v>138</v>
      </c>
      <c r="AB138" s="71"/>
      <c r="AC138" s="72"/>
      <c r="AD138" s="78" t="s">
        <v>1299</v>
      </c>
      <c r="AE138" s="78">
        <v>3456</v>
      </c>
      <c r="AF138" s="78">
        <v>10614</v>
      </c>
      <c r="AG138" s="78">
        <v>28747</v>
      </c>
      <c r="AH138" s="78">
        <v>4089</v>
      </c>
      <c r="AI138" s="78"/>
      <c r="AJ138" s="78" t="s">
        <v>1507</v>
      </c>
      <c r="AK138" s="78" t="s">
        <v>1140</v>
      </c>
      <c r="AL138" s="82" t="s">
        <v>1813</v>
      </c>
      <c r="AM138" s="78"/>
      <c r="AN138" s="80">
        <v>39602.68040509259</v>
      </c>
      <c r="AO138" s="82" t="s">
        <v>1998</v>
      </c>
      <c r="AP138" s="78" t="b">
        <v>0</v>
      </c>
      <c r="AQ138" s="78" t="b">
        <v>0</v>
      </c>
      <c r="AR138" s="78" t="b">
        <v>0</v>
      </c>
      <c r="AS138" s="78"/>
      <c r="AT138" s="78">
        <v>611</v>
      </c>
      <c r="AU138" s="82" t="s">
        <v>2083</v>
      </c>
      <c r="AV138" s="78" t="b">
        <v>0</v>
      </c>
      <c r="AW138" s="78" t="s">
        <v>2223</v>
      </c>
      <c r="AX138" s="82" t="s">
        <v>2359</v>
      </c>
      <c r="AY138" s="78" t="s">
        <v>66</v>
      </c>
      <c r="AZ138" s="78" t="str">
        <f>REPLACE(INDEX(GroupVertices[Group],MATCH(Vertices[[#This Row],[Vertex]],GroupVertices[Vertex],0)),1,1,"")</f>
        <v>5</v>
      </c>
      <c r="BA138" s="48" t="s">
        <v>560</v>
      </c>
      <c r="BB138" s="48" t="s">
        <v>560</v>
      </c>
      <c r="BC138" s="48" t="s">
        <v>593</v>
      </c>
      <c r="BD138" s="48" t="s">
        <v>593</v>
      </c>
      <c r="BE138" s="48" t="s">
        <v>635</v>
      </c>
      <c r="BF138" s="48" t="s">
        <v>635</v>
      </c>
      <c r="BG138" s="116" t="s">
        <v>3148</v>
      </c>
      <c r="BH138" s="116" t="s">
        <v>3194</v>
      </c>
      <c r="BI138" s="116" t="s">
        <v>3236</v>
      </c>
      <c r="BJ138" s="116" t="s">
        <v>3280</v>
      </c>
      <c r="BK138" s="116">
        <v>3</v>
      </c>
      <c r="BL138" s="120">
        <v>5.2631578947368425</v>
      </c>
      <c r="BM138" s="116">
        <v>1</v>
      </c>
      <c r="BN138" s="120">
        <v>1.7543859649122806</v>
      </c>
      <c r="BO138" s="116">
        <v>0</v>
      </c>
      <c r="BP138" s="120">
        <v>0</v>
      </c>
      <c r="BQ138" s="116">
        <v>53</v>
      </c>
      <c r="BR138" s="120">
        <v>92.98245614035088</v>
      </c>
      <c r="BS138" s="116">
        <v>57</v>
      </c>
      <c r="BT138" s="2"/>
      <c r="BU138" s="3"/>
      <c r="BV138" s="3"/>
      <c r="BW138" s="3"/>
      <c r="BX138" s="3"/>
    </row>
    <row r="139" spans="1:76" ht="15">
      <c r="A139" s="64" t="s">
        <v>255</v>
      </c>
      <c r="B139" s="65"/>
      <c r="C139" s="65" t="s">
        <v>64</v>
      </c>
      <c r="D139" s="66">
        <v>162.39487944710595</v>
      </c>
      <c r="E139" s="68"/>
      <c r="F139" s="100" t="s">
        <v>714</v>
      </c>
      <c r="G139" s="65"/>
      <c r="H139" s="69" t="s">
        <v>255</v>
      </c>
      <c r="I139" s="70"/>
      <c r="J139" s="70"/>
      <c r="K139" s="69" t="s">
        <v>2575</v>
      </c>
      <c r="L139" s="73">
        <v>132.16855300755574</v>
      </c>
      <c r="M139" s="74">
        <v>869.7556762695312</v>
      </c>
      <c r="N139" s="74">
        <v>943.5206909179688</v>
      </c>
      <c r="O139" s="75"/>
      <c r="P139" s="76"/>
      <c r="Q139" s="76"/>
      <c r="R139" s="86"/>
      <c r="S139" s="48">
        <v>0</v>
      </c>
      <c r="T139" s="48">
        <v>2</v>
      </c>
      <c r="U139" s="49">
        <v>352</v>
      </c>
      <c r="V139" s="49">
        <v>0.001563</v>
      </c>
      <c r="W139" s="49">
        <v>0.000958</v>
      </c>
      <c r="X139" s="49">
        <v>0.879138</v>
      </c>
      <c r="Y139" s="49">
        <v>0</v>
      </c>
      <c r="Z139" s="49">
        <v>0</v>
      </c>
      <c r="AA139" s="71">
        <v>139</v>
      </c>
      <c r="AB139" s="71"/>
      <c r="AC139" s="72"/>
      <c r="AD139" s="78" t="s">
        <v>1300</v>
      </c>
      <c r="AE139" s="78">
        <v>3968</v>
      </c>
      <c r="AF139" s="78">
        <v>376</v>
      </c>
      <c r="AG139" s="78">
        <v>7772</v>
      </c>
      <c r="AH139" s="78">
        <v>72232</v>
      </c>
      <c r="AI139" s="78"/>
      <c r="AJ139" s="78" t="s">
        <v>1508</v>
      </c>
      <c r="AK139" s="78" t="s">
        <v>1660</v>
      </c>
      <c r="AL139" s="78"/>
      <c r="AM139" s="78"/>
      <c r="AN139" s="80">
        <v>40063.930497685185</v>
      </c>
      <c r="AO139" s="82" t="s">
        <v>1999</v>
      </c>
      <c r="AP139" s="78" t="b">
        <v>1</v>
      </c>
      <c r="AQ139" s="78" t="b">
        <v>0</v>
      </c>
      <c r="AR139" s="78" t="b">
        <v>1</v>
      </c>
      <c r="AS139" s="78"/>
      <c r="AT139" s="78">
        <v>6</v>
      </c>
      <c r="AU139" s="82" t="s">
        <v>2074</v>
      </c>
      <c r="AV139" s="78" t="b">
        <v>0</v>
      </c>
      <c r="AW139" s="78" t="s">
        <v>2223</v>
      </c>
      <c r="AX139" s="82" t="s">
        <v>2360</v>
      </c>
      <c r="AY139" s="78" t="s">
        <v>66</v>
      </c>
      <c r="AZ139" s="78" t="str">
        <f>REPLACE(INDEX(GroupVertices[Group],MATCH(Vertices[[#This Row],[Vertex]],GroupVertices[Vertex],0)),1,1,"")</f>
        <v>2</v>
      </c>
      <c r="BA139" s="48"/>
      <c r="BB139" s="48"/>
      <c r="BC139" s="48"/>
      <c r="BD139" s="48"/>
      <c r="BE139" s="48" t="s">
        <v>628</v>
      </c>
      <c r="BF139" s="48" t="s">
        <v>628</v>
      </c>
      <c r="BG139" s="116" t="s">
        <v>3149</v>
      </c>
      <c r="BH139" s="116" t="s">
        <v>3149</v>
      </c>
      <c r="BI139" s="116" t="s">
        <v>3237</v>
      </c>
      <c r="BJ139" s="116" t="s">
        <v>3237</v>
      </c>
      <c r="BK139" s="116">
        <v>1</v>
      </c>
      <c r="BL139" s="120">
        <v>4.166666666666667</v>
      </c>
      <c r="BM139" s="116">
        <v>0</v>
      </c>
      <c r="BN139" s="120">
        <v>0</v>
      </c>
      <c r="BO139" s="116">
        <v>0</v>
      </c>
      <c r="BP139" s="120">
        <v>0</v>
      </c>
      <c r="BQ139" s="116">
        <v>23</v>
      </c>
      <c r="BR139" s="120">
        <v>95.83333333333333</v>
      </c>
      <c r="BS139" s="116">
        <v>24</v>
      </c>
      <c r="BT139" s="2"/>
      <c r="BU139" s="3"/>
      <c r="BV139" s="3"/>
      <c r="BW139" s="3"/>
      <c r="BX139" s="3"/>
    </row>
    <row r="140" spans="1:76" ht="15">
      <c r="A140" s="64" t="s">
        <v>398</v>
      </c>
      <c r="B140" s="65"/>
      <c r="C140" s="65" t="s">
        <v>64</v>
      </c>
      <c r="D140" s="66">
        <v>164.74770281944552</v>
      </c>
      <c r="E140" s="68"/>
      <c r="F140" s="100" t="s">
        <v>2187</v>
      </c>
      <c r="G140" s="65"/>
      <c r="H140" s="69" t="s">
        <v>398</v>
      </c>
      <c r="I140" s="70"/>
      <c r="J140" s="70"/>
      <c r="K140" s="69" t="s">
        <v>2576</v>
      </c>
      <c r="L140" s="73">
        <v>1</v>
      </c>
      <c r="M140" s="74">
        <v>194.9122772216797</v>
      </c>
      <c r="N140" s="74">
        <v>378.4878234863281</v>
      </c>
      <c r="O140" s="75"/>
      <c r="P140" s="76"/>
      <c r="Q140" s="76"/>
      <c r="R140" s="86"/>
      <c r="S140" s="48">
        <v>1</v>
      </c>
      <c r="T140" s="48">
        <v>0</v>
      </c>
      <c r="U140" s="49">
        <v>0</v>
      </c>
      <c r="V140" s="49">
        <v>0.001225</v>
      </c>
      <c r="W140" s="49">
        <v>9.7E-05</v>
      </c>
      <c r="X140" s="49">
        <v>0.523634</v>
      </c>
      <c r="Y140" s="49">
        <v>0</v>
      </c>
      <c r="Z140" s="49">
        <v>0</v>
      </c>
      <c r="AA140" s="71">
        <v>140</v>
      </c>
      <c r="AB140" s="71"/>
      <c r="AC140" s="72"/>
      <c r="AD140" s="78" t="s">
        <v>1301</v>
      </c>
      <c r="AE140" s="78">
        <v>654</v>
      </c>
      <c r="AF140" s="78">
        <v>2521</v>
      </c>
      <c r="AG140" s="78">
        <v>1063</v>
      </c>
      <c r="AH140" s="78">
        <v>453</v>
      </c>
      <c r="AI140" s="78">
        <v>-25200</v>
      </c>
      <c r="AJ140" s="78" t="s">
        <v>1509</v>
      </c>
      <c r="AK140" s="78"/>
      <c r="AL140" s="82" t="s">
        <v>1814</v>
      </c>
      <c r="AM140" s="78" t="s">
        <v>1881</v>
      </c>
      <c r="AN140" s="80">
        <v>41674.87740740741</v>
      </c>
      <c r="AO140" s="82" t="s">
        <v>2000</v>
      </c>
      <c r="AP140" s="78" t="b">
        <v>0</v>
      </c>
      <c r="AQ140" s="78" t="b">
        <v>0</v>
      </c>
      <c r="AR140" s="78" t="b">
        <v>1</v>
      </c>
      <c r="AS140" s="78" t="s">
        <v>1106</v>
      </c>
      <c r="AT140" s="78">
        <v>36</v>
      </c>
      <c r="AU140" s="82" t="s">
        <v>2074</v>
      </c>
      <c r="AV140" s="78" t="b">
        <v>0</v>
      </c>
      <c r="AW140" s="78" t="s">
        <v>2223</v>
      </c>
      <c r="AX140" s="82" t="s">
        <v>2361</v>
      </c>
      <c r="AY140" s="78" t="s">
        <v>65</v>
      </c>
      <c r="AZ140" s="78" t="str">
        <f>REPLACE(INDEX(GroupVertices[Group],MATCH(Vertices[[#This Row],[Vertex]],GroupVertices[Vertex],0)),1,1,"")</f>
        <v>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399</v>
      </c>
      <c r="B141" s="65"/>
      <c r="C141" s="65" t="s">
        <v>64</v>
      </c>
      <c r="D141" s="66">
        <v>163.9952380952381</v>
      </c>
      <c r="E141" s="68"/>
      <c r="F141" s="100" t="s">
        <v>2188</v>
      </c>
      <c r="G141" s="65"/>
      <c r="H141" s="69" t="s">
        <v>399</v>
      </c>
      <c r="I141" s="70"/>
      <c r="J141" s="70"/>
      <c r="K141" s="69" t="s">
        <v>2577</v>
      </c>
      <c r="L141" s="73">
        <v>3.9811034774444485</v>
      </c>
      <c r="M141" s="74">
        <v>1561.8306884765625</v>
      </c>
      <c r="N141" s="74">
        <v>1916.797607421875</v>
      </c>
      <c r="O141" s="75"/>
      <c r="P141" s="76"/>
      <c r="Q141" s="76"/>
      <c r="R141" s="86"/>
      <c r="S141" s="48">
        <v>4</v>
      </c>
      <c r="T141" s="48">
        <v>0</v>
      </c>
      <c r="U141" s="49">
        <v>8</v>
      </c>
      <c r="V141" s="49">
        <v>0.002141</v>
      </c>
      <c r="W141" s="49">
        <v>0.011122</v>
      </c>
      <c r="X141" s="49">
        <v>1.111717</v>
      </c>
      <c r="Y141" s="49">
        <v>0.4166666666666667</v>
      </c>
      <c r="Z141" s="49">
        <v>0</v>
      </c>
      <c r="AA141" s="71">
        <v>141</v>
      </c>
      <c r="AB141" s="71"/>
      <c r="AC141" s="72"/>
      <c r="AD141" s="78" t="s">
        <v>1302</v>
      </c>
      <c r="AE141" s="78">
        <v>1588</v>
      </c>
      <c r="AF141" s="78">
        <v>1835</v>
      </c>
      <c r="AG141" s="78">
        <v>1074</v>
      </c>
      <c r="AH141" s="78">
        <v>574</v>
      </c>
      <c r="AI141" s="78"/>
      <c r="AJ141" s="78" t="s">
        <v>1510</v>
      </c>
      <c r="AK141" s="78" t="s">
        <v>1661</v>
      </c>
      <c r="AL141" s="82" t="s">
        <v>1815</v>
      </c>
      <c r="AM141" s="78"/>
      <c r="AN141" s="80">
        <v>40009.29400462963</v>
      </c>
      <c r="AO141" s="82" t="s">
        <v>2001</v>
      </c>
      <c r="AP141" s="78" t="b">
        <v>0</v>
      </c>
      <c r="AQ141" s="78" t="b">
        <v>0</v>
      </c>
      <c r="AR141" s="78" t="b">
        <v>1</v>
      </c>
      <c r="AS141" s="78" t="s">
        <v>1106</v>
      </c>
      <c r="AT141" s="78">
        <v>106</v>
      </c>
      <c r="AU141" s="82" t="s">
        <v>2074</v>
      </c>
      <c r="AV141" s="78" t="b">
        <v>0</v>
      </c>
      <c r="AW141" s="78" t="s">
        <v>2223</v>
      </c>
      <c r="AX141" s="82" t="s">
        <v>2362</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256</v>
      </c>
      <c r="B142" s="65"/>
      <c r="C142" s="65" t="s">
        <v>64</v>
      </c>
      <c r="D142" s="66">
        <v>171.4694285190712</v>
      </c>
      <c r="E142" s="68"/>
      <c r="F142" s="100" t="s">
        <v>715</v>
      </c>
      <c r="G142" s="65"/>
      <c r="H142" s="69" t="s">
        <v>256</v>
      </c>
      <c r="I142" s="70"/>
      <c r="J142" s="70"/>
      <c r="K142" s="69" t="s">
        <v>2578</v>
      </c>
      <c r="L142" s="73">
        <v>1</v>
      </c>
      <c r="M142" s="74">
        <v>4015.19287109375</v>
      </c>
      <c r="N142" s="74">
        <v>2089.6591796875</v>
      </c>
      <c r="O142" s="75"/>
      <c r="P142" s="76"/>
      <c r="Q142" s="76"/>
      <c r="R142" s="86"/>
      <c r="S142" s="48">
        <v>0</v>
      </c>
      <c r="T142" s="48">
        <v>2</v>
      </c>
      <c r="U142" s="49">
        <v>0</v>
      </c>
      <c r="V142" s="49">
        <v>0.001553</v>
      </c>
      <c r="W142" s="49">
        <v>0.002093</v>
      </c>
      <c r="X142" s="49">
        <v>0.606961</v>
      </c>
      <c r="Y142" s="49">
        <v>0.5</v>
      </c>
      <c r="Z142" s="49">
        <v>0</v>
      </c>
      <c r="AA142" s="71">
        <v>142</v>
      </c>
      <c r="AB142" s="71"/>
      <c r="AC142" s="72"/>
      <c r="AD142" s="78" t="s">
        <v>1303</v>
      </c>
      <c r="AE142" s="78">
        <v>8454</v>
      </c>
      <c r="AF142" s="78">
        <v>8649</v>
      </c>
      <c r="AG142" s="78">
        <v>43868</v>
      </c>
      <c r="AH142" s="78">
        <v>44010</v>
      </c>
      <c r="AI142" s="78"/>
      <c r="AJ142" s="78" t="s">
        <v>1511</v>
      </c>
      <c r="AK142" s="78" t="s">
        <v>1662</v>
      </c>
      <c r="AL142" s="78"/>
      <c r="AM142" s="78"/>
      <c r="AN142" s="80">
        <v>39785.53686342593</v>
      </c>
      <c r="AO142" s="82" t="s">
        <v>2002</v>
      </c>
      <c r="AP142" s="78" t="b">
        <v>0</v>
      </c>
      <c r="AQ142" s="78" t="b">
        <v>0</v>
      </c>
      <c r="AR142" s="78" t="b">
        <v>0</v>
      </c>
      <c r="AS142" s="78"/>
      <c r="AT142" s="78">
        <v>151</v>
      </c>
      <c r="AU142" s="82" t="s">
        <v>2094</v>
      </c>
      <c r="AV142" s="78" t="b">
        <v>0</v>
      </c>
      <c r="AW142" s="78" t="s">
        <v>2223</v>
      </c>
      <c r="AX142" s="82" t="s">
        <v>2363</v>
      </c>
      <c r="AY142" s="78" t="s">
        <v>66</v>
      </c>
      <c r="AZ142" s="78" t="str">
        <f>REPLACE(INDEX(GroupVertices[Group],MATCH(Vertices[[#This Row],[Vertex]],GroupVertices[Vertex],0)),1,1,"")</f>
        <v>2</v>
      </c>
      <c r="BA142" s="48"/>
      <c r="BB142" s="48"/>
      <c r="BC142" s="48"/>
      <c r="BD142" s="48"/>
      <c r="BE142" s="48"/>
      <c r="BF142" s="48"/>
      <c r="BG142" s="116" t="s">
        <v>3150</v>
      </c>
      <c r="BH142" s="116" t="s">
        <v>3150</v>
      </c>
      <c r="BI142" s="116" t="s">
        <v>3238</v>
      </c>
      <c r="BJ142" s="116" t="s">
        <v>3238</v>
      </c>
      <c r="BK142" s="116">
        <v>1</v>
      </c>
      <c r="BL142" s="120">
        <v>3.8461538461538463</v>
      </c>
      <c r="BM142" s="116">
        <v>0</v>
      </c>
      <c r="BN142" s="120">
        <v>0</v>
      </c>
      <c r="BO142" s="116">
        <v>0</v>
      </c>
      <c r="BP142" s="120">
        <v>0</v>
      </c>
      <c r="BQ142" s="116">
        <v>25</v>
      </c>
      <c r="BR142" s="120">
        <v>96.15384615384616</v>
      </c>
      <c r="BS142" s="116">
        <v>26</v>
      </c>
      <c r="BT142" s="2"/>
      <c r="BU142" s="3"/>
      <c r="BV142" s="3"/>
      <c r="BW142" s="3"/>
      <c r="BX142" s="3"/>
    </row>
    <row r="143" spans="1:76" ht="15">
      <c r="A143" s="64" t="s">
        <v>400</v>
      </c>
      <c r="B143" s="65"/>
      <c r="C143" s="65" t="s">
        <v>64</v>
      </c>
      <c r="D143" s="66">
        <v>197.9296421372287</v>
      </c>
      <c r="E143" s="68"/>
      <c r="F143" s="100" t="s">
        <v>2189</v>
      </c>
      <c r="G143" s="65"/>
      <c r="H143" s="69" t="s">
        <v>400</v>
      </c>
      <c r="I143" s="70"/>
      <c r="J143" s="70"/>
      <c r="K143" s="69" t="s">
        <v>2579</v>
      </c>
      <c r="L143" s="73">
        <v>66.21163856909732</v>
      </c>
      <c r="M143" s="74">
        <v>3224.445068359375</v>
      </c>
      <c r="N143" s="74">
        <v>2592.773193359375</v>
      </c>
      <c r="O143" s="75"/>
      <c r="P143" s="76"/>
      <c r="Q143" s="76"/>
      <c r="R143" s="86"/>
      <c r="S143" s="48">
        <v>4</v>
      </c>
      <c r="T143" s="48">
        <v>0</v>
      </c>
      <c r="U143" s="49">
        <v>175</v>
      </c>
      <c r="V143" s="49">
        <v>0.002132</v>
      </c>
      <c r="W143" s="49">
        <v>0.010391</v>
      </c>
      <c r="X143" s="49">
        <v>1.075204</v>
      </c>
      <c r="Y143" s="49">
        <v>0.4166666666666667</v>
      </c>
      <c r="Z143" s="49">
        <v>0</v>
      </c>
      <c r="AA143" s="71">
        <v>143</v>
      </c>
      <c r="AB143" s="71"/>
      <c r="AC143" s="72"/>
      <c r="AD143" s="78" t="s">
        <v>1304</v>
      </c>
      <c r="AE143" s="78">
        <v>11172</v>
      </c>
      <c r="AF143" s="78">
        <v>32772</v>
      </c>
      <c r="AG143" s="78">
        <v>24411</v>
      </c>
      <c r="AH143" s="78">
        <v>13402</v>
      </c>
      <c r="AI143" s="78"/>
      <c r="AJ143" s="78" t="s">
        <v>1512</v>
      </c>
      <c r="AK143" s="78" t="s">
        <v>1663</v>
      </c>
      <c r="AL143" s="82" t="s">
        <v>1816</v>
      </c>
      <c r="AM143" s="78"/>
      <c r="AN143" s="80">
        <v>39171.97180555556</v>
      </c>
      <c r="AO143" s="82" t="s">
        <v>2003</v>
      </c>
      <c r="AP143" s="78" t="b">
        <v>0</v>
      </c>
      <c r="AQ143" s="78" t="b">
        <v>0</v>
      </c>
      <c r="AR143" s="78" t="b">
        <v>1</v>
      </c>
      <c r="AS143" s="78"/>
      <c r="AT143" s="78">
        <v>1992</v>
      </c>
      <c r="AU143" s="82" t="s">
        <v>2074</v>
      </c>
      <c r="AV143" s="78" t="b">
        <v>0</v>
      </c>
      <c r="AW143" s="78" t="s">
        <v>2223</v>
      </c>
      <c r="AX143" s="82" t="s">
        <v>2364</v>
      </c>
      <c r="AY143" s="78" t="s">
        <v>65</v>
      </c>
      <c r="AZ143" s="78" t="str">
        <f>REPLACE(INDEX(GroupVertices[Group],MATCH(Vertices[[#This Row],[Vertex]],GroupVertices[Vertex],0)),1,1,"")</f>
        <v>2</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303</v>
      </c>
      <c r="B144" s="65"/>
      <c r="C144" s="65" t="s">
        <v>64</v>
      </c>
      <c r="D144" s="66">
        <v>168.47273227047828</v>
      </c>
      <c r="E144" s="68"/>
      <c r="F144" s="100" t="s">
        <v>755</v>
      </c>
      <c r="G144" s="65"/>
      <c r="H144" s="69" t="s">
        <v>303</v>
      </c>
      <c r="I144" s="70"/>
      <c r="J144" s="70"/>
      <c r="K144" s="69" t="s">
        <v>2580</v>
      </c>
      <c r="L144" s="73">
        <v>66.21163856909732</v>
      </c>
      <c r="M144" s="74">
        <v>3147.281005859375</v>
      </c>
      <c r="N144" s="74">
        <v>2230.943603515625</v>
      </c>
      <c r="O144" s="75"/>
      <c r="P144" s="76"/>
      <c r="Q144" s="76"/>
      <c r="R144" s="86"/>
      <c r="S144" s="48">
        <v>3</v>
      </c>
      <c r="T144" s="48">
        <v>2</v>
      </c>
      <c r="U144" s="49">
        <v>175</v>
      </c>
      <c r="V144" s="49">
        <v>0.002132</v>
      </c>
      <c r="W144" s="49">
        <v>0.010391</v>
      </c>
      <c r="X144" s="49">
        <v>1.075204</v>
      </c>
      <c r="Y144" s="49">
        <v>0.3333333333333333</v>
      </c>
      <c r="Z144" s="49">
        <v>0.25</v>
      </c>
      <c r="AA144" s="71">
        <v>144</v>
      </c>
      <c r="AB144" s="71"/>
      <c r="AC144" s="72"/>
      <c r="AD144" s="78" t="s">
        <v>1305</v>
      </c>
      <c r="AE144" s="78">
        <v>4336</v>
      </c>
      <c r="AF144" s="78">
        <v>5917</v>
      </c>
      <c r="AG144" s="78">
        <v>10351</v>
      </c>
      <c r="AH144" s="78">
        <v>3699</v>
      </c>
      <c r="AI144" s="78"/>
      <c r="AJ144" s="78" t="s">
        <v>1513</v>
      </c>
      <c r="AK144" s="78" t="s">
        <v>1609</v>
      </c>
      <c r="AL144" s="82" t="s">
        <v>1817</v>
      </c>
      <c r="AM144" s="78"/>
      <c r="AN144" s="80">
        <v>39434.67594907407</v>
      </c>
      <c r="AO144" s="82" t="s">
        <v>2004</v>
      </c>
      <c r="AP144" s="78" t="b">
        <v>0</v>
      </c>
      <c r="AQ144" s="78" t="b">
        <v>0</v>
      </c>
      <c r="AR144" s="78" t="b">
        <v>1</v>
      </c>
      <c r="AS144" s="78"/>
      <c r="AT144" s="78">
        <v>273</v>
      </c>
      <c r="AU144" s="82" t="s">
        <v>2075</v>
      </c>
      <c r="AV144" s="78" t="b">
        <v>0</v>
      </c>
      <c r="AW144" s="78" t="s">
        <v>2223</v>
      </c>
      <c r="AX144" s="82" t="s">
        <v>2365</v>
      </c>
      <c r="AY144" s="78" t="s">
        <v>66</v>
      </c>
      <c r="AZ144" s="78" t="str">
        <f>REPLACE(INDEX(GroupVertices[Group],MATCH(Vertices[[#This Row],[Vertex]],GroupVertices[Vertex],0)),1,1,"")</f>
        <v>2</v>
      </c>
      <c r="BA144" s="48" t="s">
        <v>567</v>
      </c>
      <c r="BB144" s="48" t="s">
        <v>567</v>
      </c>
      <c r="BC144" s="48" t="s">
        <v>605</v>
      </c>
      <c r="BD144" s="48" t="s">
        <v>605</v>
      </c>
      <c r="BE144" s="48" t="s">
        <v>640</v>
      </c>
      <c r="BF144" s="48" t="s">
        <v>640</v>
      </c>
      <c r="BG144" s="116" t="s">
        <v>3151</v>
      </c>
      <c r="BH144" s="116" t="s">
        <v>3151</v>
      </c>
      <c r="BI144" s="116" t="s">
        <v>3239</v>
      </c>
      <c r="BJ144" s="116" t="s">
        <v>3239</v>
      </c>
      <c r="BK144" s="116">
        <v>1</v>
      </c>
      <c r="BL144" s="120">
        <v>3.5714285714285716</v>
      </c>
      <c r="BM144" s="116">
        <v>0</v>
      </c>
      <c r="BN144" s="120">
        <v>0</v>
      </c>
      <c r="BO144" s="116">
        <v>0</v>
      </c>
      <c r="BP144" s="120">
        <v>0</v>
      </c>
      <c r="BQ144" s="116">
        <v>27</v>
      </c>
      <c r="BR144" s="120">
        <v>96.42857142857143</v>
      </c>
      <c r="BS144" s="116">
        <v>28</v>
      </c>
      <c r="BT144" s="2"/>
      <c r="BU144" s="3"/>
      <c r="BV144" s="3"/>
      <c r="BW144" s="3"/>
      <c r="BX144" s="3"/>
    </row>
    <row r="145" spans="1:76" ht="15">
      <c r="A145" s="64" t="s">
        <v>257</v>
      </c>
      <c r="B145" s="65"/>
      <c r="C145" s="65" t="s">
        <v>64</v>
      </c>
      <c r="D145" s="66">
        <v>162.2511872038535</v>
      </c>
      <c r="E145" s="68"/>
      <c r="F145" s="100" t="s">
        <v>716</v>
      </c>
      <c r="G145" s="65"/>
      <c r="H145" s="69" t="s">
        <v>257</v>
      </c>
      <c r="I145" s="70"/>
      <c r="J145" s="70"/>
      <c r="K145" s="69" t="s">
        <v>2581</v>
      </c>
      <c r="L145" s="73">
        <v>1</v>
      </c>
      <c r="M145" s="74">
        <v>2967.539306640625</v>
      </c>
      <c r="N145" s="74">
        <v>2458.46484375</v>
      </c>
      <c r="O145" s="75"/>
      <c r="P145" s="76"/>
      <c r="Q145" s="76"/>
      <c r="R145" s="86"/>
      <c r="S145" s="48">
        <v>0</v>
      </c>
      <c r="T145" s="48">
        <v>3</v>
      </c>
      <c r="U145" s="49">
        <v>0</v>
      </c>
      <c r="V145" s="49">
        <v>0.002128</v>
      </c>
      <c r="W145" s="49">
        <v>0.010199</v>
      </c>
      <c r="X145" s="49">
        <v>0.814851</v>
      </c>
      <c r="Y145" s="49">
        <v>0.6666666666666666</v>
      </c>
      <c r="Z145" s="49">
        <v>0</v>
      </c>
      <c r="AA145" s="71">
        <v>145</v>
      </c>
      <c r="AB145" s="71"/>
      <c r="AC145" s="72"/>
      <c r="AD145" s="78" t="s">
        <v>1306</v>
      </c>
      <c r="AE145" s="78">
        <v>617</v>
      </c>
      <c r="AF145" s="78">
        <v>245</v>
      </c>
      <c r="AG145" s="78">
        <v>1441</v>
      </c>
      <c r="AH145" s="78">
        <v>3874</v>
      </c>
      <c r="AI145" s="78"/>
      <c r="AJ145" s="78" t="s">
        <v>1514</v>
      </c>
      <c r="AK145" s="78" t="s">
        <v>1664</v>
      </c>
      <c r="AL145" s="82" t="s">
        <v>1818</v>
      </c>
      <c r="AM145" s="78"/>
      <c r="AN145" s="80">
        <v>42013.71733796296</v>
      </c>
      <c r="AO145" s="82" t="s">
        <v>2005</v>
      </c>
      <c r="AP145" s="78" t="b">
        <v>0</v>
      </c>
      <c r="AQ145" s="78" t="b">
        <v>0</v>
      </c>
      <c r="AR145" s="78" t="b">
        <v>1</v>
      </c>
      <c r="AS145" s="78"/>
      <c r="AT145" s="78">
        <v>12</v>
      </c>
      <c r="AU145" s="82" t="s">
        <v>2074</v>
      </c>
      <c r="AV145" s="78" t="b">
        <v>0</v>
      </c>
      <c r="AW145" s="78" t="s">
        <v>2223</v>
      </c>
      <c r="AX145" s="82" t="s">
        <v>2366</v>
      </c>
      <c r="AY145" s="78" t="s">
        <v>66</v>
      </c>
      <c r="AZ145" s="78" t="str">
        <f>REPLACE(INDEX(GroupVertices[Group],MATCH(Vertices[[#This Row],[Vertex]],GroupVertices[Vertex],0)),1,1,"")</f>
        <v>2</v>
      </c>
      <c r="BA145" s="48"/>
      <c r="BB145" s="48"/>
      <c r="BC145" s="48"/>
      <c r="BD145" s="48"/>
      <c r="BE145" s="48"/>
      <c r="BF145" s="48"/>
      <c r="BG145" s="116" t="s">
        <v>3152</v>
      </c>
      <c r="BH145" s="116" t="s">
        <v>3152</v>
      </c>
      <c r="BI145" s="116" t="s">
        <v>3240</v>
      </c>
      <c r="BJ145" s="116" t="s">
        <v>3240</v>
      </c>
      <c r="BK145" s="116">
        <v>2</v>
      </c>
      <c r="BL145" s="120">
        <v>16.666666666666668</v>
      </c>
      <c r="BM145" s="116">
        <v>0</v>
      </c>
      <c r="BN145" s="120">
        <v>0</v>
      </c>
      <c r="BO145" s="116">
        <v>0</v>
      </c>
      <c r="BP145" s="120">
        <v>0</v>
      </c>
      <c r="BQ145" s="116">
        <v>10</v>
      </c>
      <c r="BR145" s="120">
        <v>83.33333333333333</v>
      </c>
      <c r="BS145" s="116">
        <v>12</v>
      </c>
      <c r="BT145" s="2"/>
      <c r="BU145" s="3"/>
      <c r="BV145" s="3"/>
      <c r="BW145" s="3"/>
      <c r="BX145" s="3"/>
    </row>
    <row r="146" spans="1:76" ht="15">
      <c r="A146" s="64" t="s">
        <v>258</v>
      </c>
      <c r="B146" s="65"/>
      <c r="C146" s="65" t="s">
        <v>64</v>
      </c>
      <c r="D146" s="66">
        <v>162.47275844917405</v>
      </c>
      <c r="E146" s="68"/>
      <c r="F146" s="100" t="s">
        <v>717</v>
      </c>
      <c r="G146" s="65"/>
      <c r="H146" s="69" t="s">
        <v>258</v>
      </c>
      <c r="I146" s="70"/>
      <c r="J146" s="70"/>
      <c r="K146" s="69" t="s">
        <v>2582</v>
      </c>
      <c r="L146" s="73">
        <v>1.3726379346805562</v>
      </c>
      <c r="M146" s="74">
        <v>2640.164306640625</v>
      </c>
      <c r="N146" s="74">
        <v>1697.747802734375</v>
      </c>
      <c r="O146" s="75"/>
      <c r="P146" s="76"/>
      <c r="Q146" s="76"/>
      <c r="R146" s="86"/>
      <c r="S146" s="48">
        <v>0</v>
      </c>
      <c r="T146" s="48">
        <v>3</v>
      </c>
      <c r="U146" s="49">
        <v>1</v>
      </c>
      <c r="V146" s="49">
        <v>0.002123</v>
      </c>
      <c r="W146" s="49">
        <v>0.009941</v>
      </c>
      <c r="X146" s="49">
        <v>0.872136</v>
      </c>
      <c r="Y146" s="49">
        <v>0.3333333333333333</v>
      </c>
      <c r="Z146" s="49">
        <v>0</v>
      </c>
      <c r="AA146" s="71">
        <v>146</v>
      </c>
      <c r="AB146" s="71"/>
      <c r="AC146" s="72"/>
      <c r="AD146" s="78" t="s">
        <v>1307</v>
      </c>
      <c r="AE146" s="78">
        <v>479</v>
      </c>
      <c r="AF146" s="78">
        <v>447</v>
      </c>
      <c r="AG146" s="78">
        <v>16189</v>
      </c>
      <c r="AH146" s="78">
        <v>170</v>
      </c>
      <c r="AI146" s="78"/>
      <c r="AJ146" s="78" t="s">
        <v>1515</v>
      </c>
      <c r="AK146" s="78"/>
      <c r="AL146" s="78"/>
      <c r="AM146" s="78"/>
      <c r="AN146" s="80">
        <v>40380.94228009259</v>
      </c>
      <c r="AO146" s="82" t="s">
        <v>2006</v>
      </c>
      <c r="AP146" s="78" t="b">
        <v>0</v>
      </c>
      <c r="AQ146" s="78" t="b">
        <v>0</v>
      </c>
      <c r="AR146" s="78" t="b">
        <v>1</v>
      </c>
      <c r="AS146" s="78"/>
      <c r="AT146" s="78">
        <v>1</v>
      </c>
      <c r="AU146" s="82" t="s">
        <v>2081</v>
      </c>
      <c r="AV146" s="78" t="b">
        <v>0</v>
      </c>
      <c r="AW146" s="78" t="s">
        <v>2223</v>
      </c>
      <c r="AX146" s="82" t="s">
        <v>2367</v>
      </c>
      <c r="AY146" s="78" t="s">
        <v>66</v>
      </c>
      <c r="AZ146" s="78" t="str">
        <f>REPLACE(INDEX(GroupVertices[Group],MATCH(Vertices[[#This Row],[Vertex]],GroupVertices[Vertex],0)),1,1,"")</f>
        <v>2</v>
      </c>
      <c r="BA146" s="48"/>
      <c r="BB146" s="48"/>
      <c r="BC146" s="48"/>
      <c r="BD146" s="48"/>
      <c r="BE146" s="48" t="s">
        <v>629</v>
      </c>
      <c r="BF146" s="48" t="s">
        <v>629</v>
      </c>
      <c r="BG146" s="116" t="s">
        <v>3153</v>
      </c>
      <c r="BH146" s="116" t="s">
        <v>3153</v>
      </c>
      <c r="BI146" s="116" t="s">
        <v>3241</v>
      </c>
      <c r="BJ146" s="116" t="s">
        <v>3241</v>
      </c>
      <c r="BK146" s="116">
        <v>0</v>
      </c>
      <c r="BL146" s="120">
        <v>0</v>
      </c>
      <c r="BM146" s="116">
        <v>0</v>
      </c>
      <c r="BN146" s="120">
        <v>0</v>
      </c>
      <c r="BO146" s="116">
        <v>0</v>
      </c>
      <c r="BP146" s="120">
        <v>0</v>
      </c>
      <c r="BQ146" s="116">
        <v>4</v>
      </c>
      <c r="BR146" s="120">
        <v>100</v>
      </c>
      <c r="BS146" s="116">
        <v>4</v>
      </c>
      <c r="BT146" s="2"/>
      <c r="BU146" s="3"/>
      <c r="BV146" s="3"/>
      <c r="BW146" s="3"/>
      <c r="BX146" s="3"/>
    </row>
    <row r="147" spans="1:76" ht="15">
      <c r="A147" s="64" t="s">
        <v>401</v>
      </c>
      <c r="B147" s="65"/>
      <c r="C147" s="65" t="s">
        <v>64</v>
      </c>
      <c r="D147" s="66">
        <v>173.87270870965207</v>
      </c>
      <c r="E147" s="68"/>
      <c r="F147" s="100" t="s">
        <v>2190</v>
      </c>
      <c r="G147" s="65"/>
      <c r="H147" s="69" t="s">
        <v>401</v>
      </c>
      <c r="I147" s="70"/>
      <c r="J147" s="70"/>
      <c r="K147" s="69" t="s">
        <v>2583</v>
      </c>
      <c r="L147" s="73">
        <v>1</v>
      </c>
      <c r="M147" s="74">
        <v>2419.01025390625</v>
      </c>
      <c r="N147" s="74">
        <v>1591.458251953125</v>
      </c>
      <c r="O147" s="75"/>
      <c r="P147" s="76"/>
      <c r="Q147" s="76"/>
      <c r="R147" s="86"/>
      <c r="S147" s="48">
        <v>2</v>
      </c>
      <c r="T147" s="48">
        <v>0</v>
      </c>
      <c r="U147" s="49">
        <v>0</v>
      </c>
      <c r="V147" s="49">
        <v>0.002119</v>
      </c>
      <c r="W147" s="49">
        <v>0.009108</v>
      </c>
      <c r="X147" s="49">
        <v>0.604995</v>
      </c>
      <c r="Y147" s="49">
        <v>0.5</v>
      </c>
      <c r="Z147" s="49">
        <v>0</v>
      </c>
      <c r="AA147" s="71">
        <v>147</v>
      </c>
      <c r="AB147" s="71"/>
      <c r="AC147" s="72"/>
      <c r="AD147" s="78" t="s">
        <v>1308</v>
      </c>
      <c r="AE147" s="78">
        <v>3227</v>
      </c>
      <c r="AF147" s="78">
        <v>10840</v>
      </c>
      <c r="AG147" s="78">
        <v>9149</v>
      </c>
      <c r="AH147" s="78">
        <v>4558</v>
      </c>
      <c r="AI147" s="78"/>
      <c r="AJ147" s="78" t="s">
        <v>1516</v>
      </c>
      <c r="AK147" s="78" t="s">
        <v>1630</v>
      </c>
      <c r="AL147" s="82" t="s">
        <v>1819</v>
      </c>
      <c r="AM147" s="78"/>
      <c r="AN147" s="80">
        <v>40480.65625</v>
      </c>
      <c r="AO147" s="82" t="s">
        <v>2007</v>
      </c>
      <c r="AP147" s="78" t="b">
        <v>0</v>
      </c>
      <c r="AQ147" s="78" t="b">
        <v>0</v>
      </c>
      <c r="AR147" s="78" t="b">
        <v>0</v>
      </c>
      <c r="AS147" s="78"/>
      <c r="AT147" s="78">
        <v>642</v>
      </c>
      <c r="AU147" s="82" t="s">
        <v>2074</v>
      </c>
      <c r="AV147" s="78" t="b">
        <v>0</v>
      </c>
      <c r="AW147" s="78" t="s">
        <v>2223</v>
      </c>
      <c r="AX147" s="82" t="s">
        <v>2368</v>
      </c>
      <c r="AY147" s="78" t="s">
        <v>65</v>
      </c>
      <c r="AZ147" s="78" t="str">
        <f>REPLACE(INDEX(GroupVertices[Group],MATCH(Vertices[[#This Row],[Vertex]],GroupVertices[Vertex],0)),1,1,"")</f>
        <v>2</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402</v>
      </c>
      <c r="B148" s="65"/>
      <c r="C148" s="65" t="s">
        <v>64</v>
      </c>
      <c r="D148" s="66">
        <v>1000</v>
      </c>
      <c r="E148" s="68"/>
      <c r="F148" s="100" t="s">
        <v>2191</v>
      </c>
      <c r="G148" s="65"/>
      <c r="H148" s="69" t="s">
        <v>402</v>
      </c>
      <c r="I148" s="70"/>
      <c r="J148" s="70"/>
      <c r="K148" s="69" t="s">
        <v>2584</v>
      </c>
      <c r="L148" s="73">
        <v>1</v>
      </c>
      <c r="M148" s="74">
        <v>2820.5361328125</v>
      </c>
      <c r="N148" s="74">
        <v>1885.101318359375</v>
      </c>
      <c r="O148" s="75"/>
      <c r="P148" s="76"/>
      <c r="Q148" s="76"/>
      <c r="R148" s="86"/>
      <c r="S148" s="48">
        <v>2</v>
      </c>
      <c r="T148" s="48">
        <v>0</v>
      </c>
      <c r="U148" s="49">
        <v>0</v>
      </c>
      <c r="V148" s="49">
        <v>0.002119</v>
      </c>
      <c r="W148" s="49">
        <v>0.009108</v>
      </c>
      <c r="X148" s="49">
        <v>0.604995</v>
      </c>
      <c r="Y148" s="49">
        <v>0.5</v>
      </c>
      <c r="Z148" s="49">
        <v>0</v>
      </c>
      <c r="AA148" s="71">
        <v>148</v>
      </c>
      <c r="AB148" s="71"/>
      <c r="AC148" s="72"/>
      <c r="AD148" s="78" t="s">
        <v>1309</v>
      </c>
      <c r="AE148" s="78">
        <v>360</v>
      </c>
      <c r="AF148" s="78">
        <v>1664849</v>
      </c>
      <c r="AG148" s="78">
        <v>124252</v>
      </c>
      <c r="AH148" s="78">
        <v>11808</v>
      </c>
      <c r="AI148" s="78"/>
      <c r="AJ148" s="78" t="s">
        <v>1517</v>
      </c>
      <c r="AK148" s="78" t="s">
        <v>1619</v>
      </c>
      <c r="AL148" s="82" t="s">
        <v>1820</v>
      </c>
      <c r="AM148" s="78"/>
      <c r="AN148" s="80">
        <v>40018.884664351855</v>
      </c>
      <c r="AO148" s="82" t="s">
        <v>2008</v>
      </c>
      <c r="AP148" s="78" t="b">
        <v>0</v>
      </c>
      <c r="AQ148" s="78" t="b">
        <v>0</v>
      </c>
      <c r="AR148" s="78" t="b">
        <v>1</v>
      </c>
      <c r="AS148" s="78"/>
      <c r="AT148" s="78">
        <v>5756</v>
      </c>
      <c r="AU148" s="82" t="s">
        <v>2074</v>
      </c>
      <c r="AV148" s="78" t="b">
        <v>1</v>
      </c>
      <c r="AW148" s="78" t="s">
        <v>2223</v>
      </c>
      <c r="AX148" s="82" t="s">
        <v>2369</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259</v>
      </c>
      <c r="B149" s="65"/>
      <c r="C149" s="65" t="s">
        <v>64</v>
      </c>
      <c r="D149" s="66">
        <v>162.6120631430142</v>
      </c>
      <c r="E149" s="68"/>
      <c r="F149" s="100" t="s">
        <v>2192</v>
      </c>
      <c r="G149" s="65"/>
      <c r="H149" s="69" t="s">
        <v>259</v>
      </c>
      <c r="I149" s="70"/>
      <c r="J149" s="70"/>
      <c r="K149" s="69" t="s">
        <v>2585</v>
      </c>
      <c r="L149" s="73">
        <v>1</v>
      </c>
      <c r="M149" s="74">
        <v>7880.953125</v>
      </c>
      <c r="N149" s="74">
        <v>1623.3670654296875</v>
      </c>
      <c r="O149" s="75"/>
      <c r="P149" s="76"/>
      <c r="Q149" s="76"/>
      <c r="R149" s="86"/>
      <c r="S149" s="48">
        <v>0</v>
      </c>
      <c r="T149" s="48">
        <v>2</v>
      </c>
      <c r="U149" s="49">
        <v>0</v>
      </c>
      <c r="V149" s="49">
        <v>0.25</v>
      </c>
      <c r="W149" s="49">
        <v>0</v>
      </c>
      <c r="X149" s="49">
        <v>0.819147</v>
      </c>
      <c r="Y149" s="49">
        <v>1</v>
      </c>
      <c r="Z149" s="49">
        <v>0</v>
      </c>
      <c r="AA149" s="71">
        <v>149</v>
      </c>
      <c r="AB149" s="71"/>
      <c r="AC149" s="72"/>
      <c r="AD149" s="78" t="s">
        <v>1310</v>
      </c>
      <c r="AE149" s="78">
        <v>504</v>
      </c>
      <c r="AF149" s="78">
        <v>574</v>
      </c>
      <c r="AG149" s="78">
        <v>11499</v>
      </c>
      <c r="AH149" s="78">
        <v>14417</v>
      </c>
      <c r="AI149" s="78"/>
      <c r="AJ149" s="78" t="s">
        <v>1518</v>
      </c>
      <c r="AK149" s="78" t="s">
        <v>1665</v>
      </c>
      <c r="AL149" s="82" t="s">
        <v>1821</v>
      </c>
      <c r="AM149" s="78"/>
      <c r="AN149" s="80">
        <v>39997.5174537037</v>
      </c>
      <c r="AO149" s="82" t="s">
        <v>2009</v>
      </c>
      <c r="AP149" s="78" t="b">
        <v>0</v>
      </c>
      <c r="AQ149" s="78" t="b">
        <v>0</v>
      </c>
      <c r="AR149" s="78" t="b">
        <v>0</v>
      </c>
      <c r="AS149" s="78"/>
      <c r="AT149" s="78">
        <v>9</v>
      </c>
      <c r="AU149" s="82" t="s">
        <v>2074</v>
      </c>
      <c r="AV149" s="78" t="b">
        <v>0</v>
      </c>
      <c r="AW149" s="78" t="s">
        <v>2223</v>
      </c>
      <c r="AX149" s="82" t="s">
        <v>2370</v>
      </c>
      <c r="AY149" s="78" t="s">
        <v>66</v>
      </c>
      <c r="AZ149" s="78" t="str">
        <f>REPLACE(INDEX(GroupVertices[Group],MATCH(Vertices[[#This Row],[Vertex]],GroupVertices[Vertex],0)),1,1,"")</f>
        <v>11</v>
      </c>
      <c r="BA149" s="48"/>
      <c r="BB149" s="48"/>
      <c r="BC149" s="48"/>
      <c r="BD149" s="48"/>
      <c r="BE149" s="48" t="s">
        <v>630</v>
      </c>
      <c r="BF149" s="48" t="s">
        <v>630</v>
      </c>
      <c r="BG149" s="116" t="s">
        <v>3154</v>
      </c>
      <c r="BH149" s="116" t="s">
        <v>3154</v>
      </c>
      <c r="BI149" s="116" t="s">
        <v>3242</v>
      </c>
      <c r="BJ149" s="116" t="s">
        <v>3242</v>
      </c>
      <c r="BK149" s="116">
        <v>0</v>
      </c>
      <c r="BL149" s="120">
        <v>0</v>
      </c>
      <c r="BM149" s="116">
        <v>0</v>
      </c>
      <c r="BN149" s="120">
        <v>0</v>
      </c>
      <c r="BO149" s="116">
        <v>0</v>
      </c>
      <c r="BP149" s="120">
        <v>0</v>
      </c>
      <c r="BQ149" s="116">
        <v>7</v>
      </c>
      <c r="BR149" s="120">
        <v>100</v>
      </c>
      <c r="BS149" s="116">
        <v>7</v>
      </c>
      <c r="BT149" s="2"/>
      <c r="BU149" s="3"/>
      <c r="BV149" s="3"/>
      <c r="BW149" s="3"/>
      <c r="BX149" s="3"/>
    </row>
    <row r="150" spans="1:76" ht="15">
      <c r="A150" s="64" t="s">
        <v>261</v>
      </c>
      <c r="B150" s="65"/>
      <c r="C150" s="65" t="s">
        <v>64</v>
      </c>
      <c r="D150" s="66">
        <v>180.95421346108537</v>
      </c>
      <c r="E150" s="68"/>
      <c r="F150" s="100" t="s">
        <v>2193</v>
      </c>
      <c r="G150" s="65"/>
      <c r="H150" s="69" t="s">
        <v>261</v>
      </c>
      <c r="I150" s="70"/>
      <c r="J150" s="70"/>
      <c r="K150" s="69" t="s">
        <v>2586</v>
      </c>
      <c r="L150" s="73">
        <v>1.3726379346805562</v>
      </c>
      <c r="M150" s="74">
        <v>6990.85400390625</v>
      </c>
      <c r="N150" s="74">
        <v>1290.27490234375</v>
      </c>
      <c r="O150" s="75"/>
      <c r="P150" s="76"/>
      <c r="Q150" s="76"/>
      <c r="R150" s="86"/>
      <c r="S150" s="48">
        <v>3</v>
      </c>
      <c r="T150" s="48">
        <v>1</v>
      </c>
      <c r="U150" s="49">
        <v>1</v>
      </c>
      <c r="V150" s="49">
        <v>0.333333</v>
      </c>
      <c r="W150" s="49">
        <v>0</v>
      </c>
      <c r="X150" s="49">
        <v>1.180848</v>
      </c>
      <c r="Y150" s="49">
        <v>0.3333333333333333</v>
      </c>
      <c r="Z150" s="49">
        <v>0.3333333333333333</v>
      </c>
      <c r="AA150" s="71">
        <v>150</v>
      </c>
      <c r="AB150" s="71"/>
      <c r="AC150" s="72"/>
      <c r="AD150" s="78" t="s">
        <v>1311</v>
      </c>
      <c r="AE150" s="78">
        <v>683</v>
      </c>
      <c r="AF150" s="78">
        <v>17296</v>
      </c>
      <c r="AG150" s="78">
        <v>4863</v>
      </c>
      <c r="AH150" s="78">
        <v>2872</v>
      </c>
      <c r="AI150" s="78"/>
      <c r="AJ150" s="78" t="s">
        <v>1519</v>
      </c>
      <c r="AK150" s="78" t="s">
        <v>1666</v>
      </c>
      <c r="AL150" s="82" t="s">
        <v>1822</v>
      </c>
      <c r="AM150" s="78"/>
      <c r="AN150" s="80">
        <v>40381.45761574074</v>
      </c>
      <c r="AO150" s="82" t="s">
        <v>2010</v>
      </c>
      <c r="AP150" s="78" t="b">
        <v>0</v>
      </c>
      <c r="AQ150" s="78" t="b">
        <v>0</v>
      </c>
      <c r="AR150" s="78" t="b">
        <v>1</v>
      </c>
      <c r="AS150" s="78"/>
      <c r="AT150" s="78">
        <v>199</v>
      </c>
      <c r="AU150" s="82" t="s">
        <v>2083</v>
      </c>
      <c r="AV150" s="78" t="b">
        <v>0</v>
      </c>
      <c r="AW150" s="78" t="s">
        <v>2223</v>
      </c>
      <c r="AX150" s="82" t="s">
        <v>2371</v>
      </c>
      <c r="AY150" s="78" t="s">
        <v>66</v>
      </c>
      <c r="AZ150" s="78" t="str">
        <f>REPLACE(INDEX(GroupVertices[Group],MATCH(Vertices[[#This Row],[Vertex]],GroupVertices[Vertex],0)),1,1,"")</f>
        <v>11</v>
      </c>
      <c r="BA150" s="48"/>
      <c r="BB150" s="48"/>
      <c r="BC150" s="48"/>
      <c r="BD150" s="48"/>
      <c r="BE150" s="48" t="s">
        <v>630</v>
      </c>
      <c r="BF150" s="48" t="s">
        <v>630</v>
      </c>
      <c r="BG150" s="116" t="s">
        <v>3154</v>
      </c>
      <c r="BH150" s="116" t="s">
        <v>3154</v>
      </c>
      <c r="BI150" s="116" t="s">
        <v>3242</v>
      </c>
      <c r="BJ150" s="116" t="s">
        <v>3242</v>
      </c>
      <c r="BK150" s="116">
        <v>0</v>
      </c>
      <c r="BL150" s="120">
        <v>0</v>
      </c>
      <c r="BM150" s="116">
        <v>0</v>
      </c>
      <c r="BN150" s="120">
        <v>0</v>
      </c>
      <c r="BO150" s="116">
        <v>0</v>
      </c>
      <c r="BP150" s="120">
        <v>0</v>
      </c>
      <c r="BQ150" s="116">
        <v>7</v>
      </c>
      <c r="BR150" s="120">
        <v>100</v>
      </c>
      <c r="BS150" s="116">
        <v>7</v>
      </c>
      <c r="BT150" s="2"/>
      <c r="BU150" s="3"/>
      <c r="BV150" s="3"/>
      <c r="BW150" s="3"/>
      <c r="BX150" s="3"/>
    </row>
    <row r="151" spans="1:76" ht="15">
      <c r="A151" s="64" t="s">
        <v>260</v>
      </c>
      <c r="B151" s="65"/>
      <c r="C151" s="65" t="s">
        <v>64</v>
      </c>
      <c r="D151" s="66">
        <v>162.36306971386685</v>
      </c>
      <c r="E151" s="68"/>
      <c r="F151" s="100" t="s">
        <v>2194</v>
      </c>
      <c r="G151" s="65"/>
      <c r="H151" s="69" t="s">
        <v>260</v>
      </c>
      <c r="I151" s="70"/>
      <c r="J151" s="70"/>
      <c r="K151" s="69" t="s">
        <v>2587</v>
      </c>
      <c r="L151" s="73">
        <v>1.3726379346805562</v>
      </c>
      <c r="M151" s="74">
        <v>7362.70361328125</v>
      </c>
      <c r="N151" s="74">
        <v>856.0035400390625</v>
      </c>
      <c r="O151" s="75"/>
      <c r="P151" s="76"/>
      <c r="Q151" s="76"/>
      <c r="R151" s="86"/>
      <c r="S151" s="48">
        <v>3</v>
      </c>
      <c r="T151" s="48">
        <v>1</v>
      </c>
      <c r="U151" s="49">
        <v>1</v>
      </c>
      <c r="V151" s="49">
        <v>0.333333</v>
      </c>
      <c r="W151" s="49">
        <v>0</v>
      </c>
      <c r="X151" s="49">
        <v>1.180848</v>
      </c>
      <c r="Y151" s="49">
        <v>0.3333333333333333</v>
      </c>
      <c r="Z151" s="49">
        <v>0.3333333333333333</v>
      </c>
      <c r="AA151" s="71">
        <v>151</v>
      </c>
      <c r="AB151" s="71"/>
      <c r="AC151" s="72"/>
      <c r="AD151" s="78" t="s">
        <v>1312</v>
      </c>
      <c r="AE151" s="78">
        <v>921</v>
      </c>
      <c r="AF151" s="78">
        <v>347</v>
      </c>
      <c r="AG151" s="78">
        <v>888</v>
      </c>
      <c r="AH151" s="78">
        <v>2412</v>
      </c>
      <c r="AI151" s="78"/>
      <c r="AJ151" s="78" t="s">
        <v>1520</v>
      </c>
      <c r="AK151" s="78" t="s">
        <v>1665</v>
      </c>
      <c r="AL151" s="78"/>
      <c r="AM151" s="78"/>
      <c r="AN151" s="80">
        <v>40846.369039351855</v>
      </c>
      <c r="AO151" s="82" t="s">
        <v>2011</v>
      </c>
      <c r="AP151" s="78" t="b">
        <v>0</v>
      </c>
      <c r="AQ151" s="78" t="b">
        <v>0</v>
      </c>
      <c r="AR151" s="78" t="b">
        <v>1</v>
      </c>
      <c r="AS151" s="78"/>
      <c r="AT151" s="78">
        <v>6</v>
      </c>
      <c r="AU151" s="82" t="s">
        <v>2081</v>
      </c>
      <c r="AV151" s="78" t="b">
        <v>0</v>
      </c>
      <c r="AW151" s="78" t="s">
        <v>2223</v>
      </c>
      <c r="AX151" s="82" t="s">
        <v>2372</v>
      </c>
      <c r="AY151" s="78" t="s">
        <v>66</v>
      </c>
      <c r="AZ151" s="78" t="str">
        <f>REPLACE(INDEX(GroupVertices[Group],MATCH(Vertices[[#This Row],[Vertex]],GroupVertices[Vertex],0)),1,1,"")</f>
        <v>11</v>
      </c>
      <c r="BA151" s="48"/>
      <c r="BB151" s="48"/>
      <c r="BC151" s="48"/>
      <c r="BD151" s="48"/>
      <c r="BE151" s="48" t="s">
        <v>630</v>
      </c>
      <c r="BF151" s="48" t="s">
        <v>630</v>
      </c>
      <c r="BG151" s="116" t="s">
        <v>3155</v>
      </c>
      <c r="BH151" s="116" t="s">
        <v>3155</v>
      </c>
      <c r="BI151" s="116" t="s">
        <v>3243</v>
      </c>
      <c r="BJ151" s="116" t="s">
        <v>3243</v>
      </c>
      <c r="BK151" s="116">
        <v>0</v>
      </c>
      <c r="BL151" s="120">
        <v>0</v>
      </c>
      <c r="BM151" s="116">
        <v>0</v>
      </c>
      <c r="BN151" s="120">
        <v>0</v>
      </c>
      <c r="BO151" s="116">
        <v>0</v>
      </c>
      <c r="BP151" s="120">
        <v>0</v>
      </c>
      <c r="BQ151" s="116">
        <v>5</v>
      </c>
      <c r="BR151" s="120">
        <v>100</v>
      </c>
      <c r="BS151" s="116">
        <v>5</v>
      </c>
      <c r="BT151" s="2"/>
      <c r="BU151" s="3"/>
      <c r="BV151" s="3"/>
      <c r="BW151" s="3"/>
      <c r="BX151" s="3"/>
    </row>
    <row r="152" spans="1:76" ht="15">
      <c r="A152" s="64" t="s">
        <v>262</v>
      </c>
      <c r="B152" s="65"/>
      <c r="C152" s="65" t="s">
        <v>64</v>
      </c>
      <c r="D152" s="66">
        <v>164.14989921202127</v>
      </c>
      <c r="E152" s="68"/>
      <c r="F152" s="100" t="s">
        <v>2195</v>
      </c>
      <c r="G152" s="65"/>
      <c r="H152" s="69" t="s">
        <v>262</v>
      </c>
      <c r="I152" s="70"/>
      <c r="J152" s="70"/>
      <c r="K152" s="69" t="s">
        <v>2588</v>
      </c>
      <c r="L152" s="73">
        <v>1</v>
      </c>
      <c r="M152" s="74">
        <v>7516.5888671875</v>
      </c>
      <c r="N152" s="74">
        <v>352.9058837890625</v>
      </c>
      <c r="O152" s="75"/>
      <c r="P152" s="76"/>
      <c r="Q152" s="76"/>
      <c r="R152" s="86"/>
      <c r="S152" s="48">
        <v>0</v>
      </c>
      <c r="T152" s="48">
        <v>2</v>
      </c>
      <c r="U152" s="49">
        <v>0</v>
      </c>
      <c r="V152" s="49">
        <v>0.25</v>
      </c>
      <c r="W152" s="49">
        <v>0</v>
      </c>
      <c r="X152" s="49">
        <v>0.819147</v>
      </c>
      <c r="Y152" s="49">
        <v>1</v>
      </c>
      <c r="Z152" s="49">
        <v>0</v>
      </c>
      <c r="AA152" s="71">
        <v>152</v>
      </c>
      <c r="AB152" s="71"/>
      <c r="AC152" s="72"/>
      <c r="AD152" s="78" t="s">
        <v>1313</v>
      </c>
      <c r="AE152" s="78">
        <v>546</v>
      </c>
      <c r="AF152" s="78">
        <v>1976</v>
      </c>
      <c r="AG152" s="78">
        <v>47694</v>
      </c>
      <c r="AH152" s="78">
        <v>77480</v>
      </c>
      <c r="AI152" s="78"/>
      <c r="AJ152" s="78" t="s">
        <v>1521</v>
      </c>
      <c r="AK152" s="78" t="s">
        <v>1667</v>
      </c>
      <c r="AL152" s="78"/>
      <c r="AM152" s="78"/>
      <c r="AN152" s="80">
        <v>41602.57561342593</v>
      </c>
      <c r="AO152" s="82" t="s">
        <v>2012</v>
      </c>
      <c r="AP152" s="78" t="b">
        <v>1</v>
      </c>
      <c r="AQ152" s="78" t="b">
        <v>0</v>
      </c>
      <c r="AR152" s="78" t="b">
        <v>1</v>
      </c>
      <c r="AS152" s="78"/>
      <c r="AT152" s="78">
        <v>90</v>
      </c>
      <c r="AU152" s="82" t="s">
        <v>2074</v>
      </c>
      <c r="AV152" s="78" t="b">
        <v>0</v>
      </c>
      <c r="AW152" s="78" t="s">
        <v>2223</v>
      </c>
      <c r="AX152" s="82" t="s">
        <v>2373</v>
      </c>
      <c r="AY152" s="78" t="s">
        <v>66</v>
      </c>
      <c r="AZ152" s="78" t="str">
        <f>REPLACE(INDEX(GroupVertices[Group],MATCH(Vertices[[#This Row],[Vertex]],GroupVertices[Vertex],0)),1,1,"")</f>
        <v>11</v>
      </c>
      <c r="BA152" s="48"/>
      <c r="BB152" s="48"/>
      <c r="BC152" s="48"/>
      <c r="BD152" s="48"/>
      <c r="BE152" s="48" t="s">
        <v>630</v>
      </c>
      <c r="BF152" s="48" t="s">
        <v>630</v>
      </c>
      <c r="BG152" s="116" t="s">
        <v>3154</v>
      </c>
      <c r="BH152" s="116" t="s">
        <v>3154</v>
      </c>
      <c r="BI152" s="116" t="s">
        <v>3242</v>
      </c>
      <c r="BJ152" s="116" t="s">
        <v>3242</v>
      </c>
      <c r="BK152" s="116">
        <v>0</v>
      </c>
      <c r="BL152" s="120">
        <v>0</v>
      </c>
      <c r="BM152" s="116">
        <v>0</v>
      </c>
      <c r="BN152" s="120">
        <v>0</v>
      </c>
      <c r="BO152" s="116">
        <v>0</v>
      </c>
      <c r="BP152" s="120">
        <v>0</v>
      </c>
      <c r="BQ152" s="116">
        <v>7</v>
      </c>
      <c r="BR152" s="120">
        <v>100</v>
      </c>
      <c r="BS152" s="116">
        <v>7</v>
      </c>
      <c r="BT152" s="2"/>
      <c r="BU152" s="3"/>
      <c r="BV152" s="3"/>
      <c r="BW152" s="3"/>
      <c r="BX152" s="3"/>
    </row>
    <row r="153" spans="1:76" ht="15">
      <c r="A153" s="64" t="s">
        <v>263</v>
      </c>
      <c r="B153" s="65"/>
      <c r="C153" s="65" t="s">
        <v>64</v>
      </c>
      <c r="D153" s="66">
        <v>162.3027409094479</v>
      </c>
      <c r="E153" s="68"/>
      <c r="F153" s="100" t="s">
        <v>2196</v>
      </c>
      <c r="G153" s="65"/>
      <c r="H153" s="69" t="s">
        <v>263</v>
      </c>
      <c r="I153" s="70"/>
      <c r="J153" s="70"/>
      <c r="K153" s="69" t="s">
        <v>2589</v>
      </c>
      <c r="L153" s="73">
        <v>1</v>
      </c>
      <c r="M153" s="74">
        <v>9043.9296875</v>
      </c>
      <c r="N153" s="74">
        <v>1546.9041748046875</v>
      </c>
      <c r="O153" s="75"/>
      <c r="P153" s="76"/>
      <c r="Q153" s="76"/>
      <c r="R153" s="86"/>
      <c r="S153" s="48">
        <v>0</v>
      </c>
      <c r="T153" s="48">
        <v>1</v>
      </c>
      <c r="U153" s="49">
        <v>0</v>
      </c>
      <c r="V153" s="49">
        <v>1</v>
      </c>
      <c r="W153" s="49">
        <v>0</v>
      </c>
      <c r="X153" s="49">
        <v>0.999998</v>
      </c>
      <c r="Y153" s="49">
        <v>0</v>
      </c>
      <c r="Z153" s="49">
        <v>0</v>
      </c>
      <c r="AA153" s="71">
        <v>153</v>
      </c>
      <c r="AB153" s="71"/>
      <c r="AC153" s="72"/>
      <c r="AD153" s="78" t="s">
        <v>1314</v>
      </c>
      <c r="AE153" s="78">
        <v>331</v>
      </c>
      <c r="AF153" s="78">
        <v>292</v>
      </c>
      <c r="AG153" s="78">
        <v>10456</v>
      </c>
      <c r="AH153" s="78">
        <v>6051</v>
      </c>
      <c r="AI153" s="78"/>
      <c r="AJ153" s="84" t="s">
        <v>1522</v>
      </c>
      <c r="AK153" s="78"/>
      <c r="AL153" s="78"/>
      <c r="AM153" s="78"/>
      <c r="AN153" s="80">
        <v>41505.47634259259</v>
      </c>
      <c r="AO153" s="82" t="s">
        <v>2013</v>
      </c>
      <c r="AP153" s="78" t="b">
        <v>1</v>
      </c>
      <c r="AQ153" s="78" t="b">
        <v>0</v>
      </c>
      <c r="AR153" s="78" t="b">
        <v>1</v>
      </c>
      <c r="AS153" s="78"/>
      <c r="AT153" s="78">
        <v>19</v>
      </c>
      <c r="AU153" s="82" t="s">
        <v>2074</v>
      </c>
      <c r="AV153" s="78" t="b">
        <v>0</v>
      </c>
      <c r="AW153" s="78" t="s">
        <v>2223</v>
      </c>
      <c r="AX153" s="82" t="s">
        <v>2374</v>
      </c>
      <c r="AY153" s="78" t="s">
        <v>66</v>
      </c>
      <c r="AZ153" s="78" t="str">
        <f>REPLACE(INDEX(GroupVertices[Group],MATCH(Vertices[[#This Row],[Vertex]],GroupVertices[Vertex],0)),1,1,"")</f>
        <v>16</v>
      </c>
      <c r="BA153" s="48"/>
      <c r="BB153" s="48"/>
      <c r="BC153" s="48"/>
      <c r="BD153" s="48"/>
      <c r="BE153" s="48" t="s">
        <v>631</v>
      </c>
      <c r="BF153" s="48" t="s">
        <v>631</v>
      </c>
      <c r="BG153" s="116" t="s">
        <v>3156</v>
      </c>
      <c r="BH153" s="116" t="s">
        <v>3156</v>
      </c>
      <c r="BI153" s="116" t="s">
        <v>3244</v>
      </c>
      <c r="BJ153" s="116" t="s">
        <v>3244</v>
      </c>
      <c r="BK153" s="116">
        <v>1</v>
      </c>
      <c r="BL153" s="120">
        <v>3.125</v>
      </c>
      <c r="BM153" s="116">
        <v>1</v>
      </c>
      <c r="BN153" s="120">
        <v>3.125</v>
      </c>
      <c r="BO153" s="116">
        <v>0</v>
      </c>
      <c r="BP153" s="120">
        <v>0</v>
      </c>
      <c r="BQ153" s="116">
        <v>30</v>
      </c>
      <c r="BR153" s="120">
        <v>93.75</v>
      </c>
      <c r="BS153" s="116">
        <v>32</v>
      </c>
      <c r="BT153" s="2"/>
      <c r="BU153" s="3"/>
      <c r="BV153" s="3"/>
      <c r="BW153" s="3"/>
      <c r="BX153" s="3"/>
    </row>
    <row r="154" spans="1:76" ht="15">
      <c r="A154" s="64" t="s">
        <v>403</v>
      </c>
      <c r="B154" s="65"/>
      <c r="C154" s="65" t="s">
        <v>64</v>
      </c>
      <c r="D154" s="66">
        <v>237.62599544490695</v>
      </c>
      <c r="E154" s="68"/>
      <c r="F154" s="100" t="s">
        <v>2197</v>
      </c>
      <c r="G154" s="65"/>
      <c r="H154" s="69" t="s">
        <v>403</v>
      </c>
      <c r="I154" s="70"/>
      <c r="J154" s="70"/>
      <c r="K154" s="69" t="s">
        <v>2590</v>
      </c>
      <c r="L154" s="73">
        <v>1</v>
      </c>
      <c r="M154" s="74">
        <v>9043.9296875</v>
      </c>
      <c r="N154" s="74">
        <v>1888.0465087890625</v>
      </c>
      <c r="O154" s="75"/>
      <c r="P154" s="76"/>
      <c r="Q154" s="76"/>
      <c r="R154" s="86"/>
      <c r="S154" s="48">
        <v>1</v>
      </c>
      <c r="T154" s="48">
        <v>0</v>
      </c>
      <c r="U154" s="49">
        <v>0</v>
      </c>
      <c r="V154" s="49">
        <v>1</v>
      </c>
      <c r="W154" s="49">
        <v>0</v>
      </c>
      <c r="X154" s="49">
        <v>0.999998</v>
      </c>
      <c r="Y154" s="49">
        <v>0</v>
      </c>
      <c r="Z154" s="49">
        <v>0</v>
      </c>
      <c r="AA154" s="71">
        <v>154</v>
      </c>
      <c r="AB154" s="71"/>
      <c r="AC154" s="72"/>
      <c r="AD154" s="78" t="s">
        <v>1315</v>
      </c>
      <c r="AE154" s="78">
        <v>2071</v>
      </c>
      <c r="AF154" s="78">
        <v>68962</v>
      </c>
      <c r="AG154" s="78">
        <v>19651</v>
      </c>
      <c r="AH154" s="78">
        <v>4416</v>
      </c>
      <c r="AI154" s="78"/>
      <c r="AJ154" s="78" t="s">
        <v>1523</v>
      </c>
      <c r="AK154" s="78" t="s">
        <v>1668</v>
      </c>
      <c r="AL154" s="82" t="s">
        <v>1823</v>
      </c>
      <c r="AM154" s="78"/>
      <c r="AN154" s="80">
        <v>40009.542916666665</v>
      </c>
      <c r="AO154" s="82" t="s">
        <v>2014</v>
      </c>
      <c r="AP154" s="78" t="b">
        <v>0</v>
      </c>
      <c r="AQ154" s="78" t="b">
        <v>0</v>
      </c>
      <c r="AR154" s="78" t="b">
        <v>1</v>
      </c>
      <c r="AS154" s="78"/>
      <c r="AT154" s="78">
        <v>575</v>
      </c>
      <c r="AU154" s="82" t="s">
        <v>2095</v>
      </c>
      <c r="AV154" s="78" t="b">
        <v>0</v>
      </c>
      <c r="AW154" s="78" t="s">
        <v>2223</v>
      </c>
      <c r="AX154" s="82" t="s">
        <v>2375</v>
      </c>
      <c r="AY154" s="78" t="s">
        <v>65</v>
      </c>
      <c r="AZ154" s="78" t="str">
        <f>REPLACE(INDEX(GroupVertices[Group],MATCH(Vertices[[#This Row],[Vertex]],GroupVertices[Vertex],0)),1,1,"")</f>
        <v>16</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264</v>
      </c>
      <c r="B155" s="65"/>
      <c r="C155" s="65" t="s">
        <v>64</v>
      </c>
      <c r="D155" s="66">
        <v>162.16672687766695</v>
      </c>
      <c r="E155" s="68"/>
      <c r="F155" s="100" t="s">
        <v>718</v>
      </c>
      <c r="G155" s="65"/>
      <c r="H155" s="69" t="s">
        <v>264</v>
      </c>
      <c r="I155" s="70"/>
      <c r="J155" s="70"/>
      <c r="K155" s="69" t="s">
        <v>2591</v>
      </c>
      <c r="L155" s="73">
        <v>1.2484254139996822</v>
      </c>
      <c r="M155" s="74">
        <v>2895.500732421875</v>
      </c>
      <c r="N155" s="74">
        <v>3750.607421875</v>
      </c>
      <c r="O155" s="75"/>
      <c r="P155" s="76"/>
      <c r="Q155" s="76"/>
      <c r="R155" s="86"/>
      <c r="S155" s="48">
        <v>0</v>
      </c>
      <c r="T155" s="48">
        <v>4</v>
      </c>
      <c r="U155" s="49">
        <v>0.666667</v>
      </c>
      <c r="V155" s="49">
        <v>0.002128</v>
      </c>
      <c r="W155" s="49">
        <v>0.011342</v>
      </c>
      <c r="X155" s="49">
        <v>1.02566</v>
      </c>
      <c r="Y155" s="49">
        <v>0.5</v>
      </c>
      <c r="Z155" s="49">
        <v>0</v>
      </c>
      <c r="AA155" s="71">
        <v>155</v>
      </c>
      <c r="AB155" s="71"/>
      <c r="AC155" s="72"/>
      <c r="AD155" s="78" t="s">
        <v>1316</v>
      </c>
      <c r="AE155" s="78">
        <v>99</v>
      </c>
      <c r="AF155" s="78">
        <v>168</v>
      </c>
      <c r="AG155" s="78">
        <v>26252</v>
      </c>
      <c r="AH155" s="78">
        <v>41</v>
      </c>
      <c r="AI155" s="78"/>
      <c r="AJ155" s="78"/>
      <c r="AK155" s="78"/>
      <c r="AL155" s="78"/>
      <c r="AM155" s="78"/>
      <c r="AN155" s="80">
        <v>39930.01416666667</v>
      </c>
      <c r="AO155" s="78"/>
      <c r="AP155" s="78" t="b">
        <v>1</v>
      </c>
      <c r="AQ155" s="78" t="b">
        <v>0</v>
      </c>
      <c r="AR155" s="78" t="b">
        <v>0</v>
      </c>
      <c r="AS155" s="78"/>
      <c r="AT155" s="78">
        <v>35</v>
      </c>
      <c r="AU155" s="82" t="s">
        <v>2074</v>
      </c>
      <c r="AV155" s="78" t="b">
        <v>0</v>
      </c>
      <c r="AW155" s="78" t="s">
        <v>2223</v>
      </c>
      <c r="AX155" s="82" t="s">
        <v>2376</v>
      </c>
      <c r="AY155" s="78" t="s">
        <v>66</v>
      </c>
      <c r="AZ155" s="78" t="str">
        <f>REPLACE(INDEX(GroupVertices[Group],MATCH(Vertices[[#This Row],[Vertex]],GroupVertices[Vertex],0)),1,1,"")</f>
        <v>2</v>
      </c>
      <c r="BA155" s="48"/>
      <c r="BB155" s="48"/>
      <c r="BC155" s="48"/>
      <c r="BD155" s="48"/>
      <c r="BE155" s="48"/>
      <c r="BF155" s="48"/>
      <c r="BG155" s="116" t="s">
        <v>3157</v>
      </c>
      <c r="BH155" s="116" t="s">
        <v>3157</v>
      </c>
      <c r="BI155" s="116" t="s">
        <v>3245</v>
      </c>
      <c r="BJ155" s="116" t="s">
        <v>3245</v>
      </c>
      <c r="BK155" s="116">
        <v>0</v>
      </c>
      <c r="BL155" s="120">
        <v>0</v>
      </c>
      <c r="BM155" s="116">
        <v>0</v>
      </c>
      <c r="BN155" s="120">
        <v>0</v>
      </c>
      <c r="BO155" s="116">
        <v>0</v>
      </c>
      <c r="BP155" s="120">
        <v>0</v>
      </c>
      <c r="BQ155" s="116">
        <v>20</v>
      </c>
      <c r="BR155" s="120">
        <v>100</v>
      </c>
      <c r="BS155" s="116">
        <v>20</v>
      </c>
      <c r="BT155" s="2"/>
      <c r="BU155" s="3"/>
      <c r="BV155" s="3"/>
      <c r="BW155" s="3"/>
      <c r="BX155" s="3"/>
    </row>
    <row r="156" spans="1:76" ht="15">
      <c r="A156" s="64" t="s">
        <v>404</v>
      </c>
      <c r="B156" s="65"/>
      <c r="C156" s="65" t="s">
        <v>64</v>
      </c>
      <c r="D156" s="66">
        <v>1000</v>
      </c>
      <c r="E156" s="68"/>
      <c r="F156" s="100" t="s">
        <v>2198</v>
      </c>
      <c r="G156" s="65"/>
      <c r="H156" s="69" t="s">
        <v>404</v>
      </c>
      <c r="I156" s="70"/>
      <c r="J156" s="70"/>
      <c r="K156" s="69" t="s">
        <v>2592</v>
      </c>
      <c r="L156" s="73">
        <v>1</v>
      </c>
      <c r="M156" s="74">
        <v>2613.69140625</v>
      </c>
      <c r="N156" s="74">
        <v>3472.713134765625</v>
      </c>
      <c r="O156" s="75"/>
      <c r="P156" s="76"/>
      <c r="Q156" s="76"/>
      <c r="R156" s="86"/>
      <c r="S156" s="48">
        <v>3</v>
      </c>
      <c r="T156" s="48">
        <v>0</v>
      </c>
      <c r="U156" s="49">
        <v>0</v>
      </c>
      <c r="V156" s="49">
        <v>0.002123</v>
      </c>
      <c r="W156" s="49">
        <v>0.010391</v>
      </c>
      <c r="X156" s="49">
        <v>0.793795</v>
      </c>
      <c r="Y156" s="49">
        <v>0.6666666666666666</v>
      </c>
      <c r="Z156" s="49">
        <v>0</v>
      </c>
      <c r="AA156" s="71">
        <v>156</v>
      </c>
      <c r="AB156" s="71"/>
      <c r="AC156" s="72"/>
      <c r="AD156" s="78" t="s">
        <v>1317</v>
      </c>
      <c r="AE156" s="78">
        <v>738</v>
      </c>
      <c r="AF156" s="78">
        <v>13557042</v>
      </c>
      <c r="AG156" s="78">
        <v>12805</v>
      </c>
      <c r="AH156" s="78">
        <v>1326</v>
      </c>
      <c r="AI156" s="78"/>
      <c r="AJ156" s="78" t="s">
        <v>1524</v>
      </c>
      <c r="AK156" s="78" t="s">
        <v>1669</v>
      </c>
      <c r="AL156" s="82" t="s">
        <v>1824</v>
      </c>
      <c r="AM156" s="78"/>
      <c r="AN156" s="80">
        <v>39168.31209490741</v>
      </c>
      <c r="AO156" s="82" t="s">
        <v>2015</v>
      </c>
      <c r="AP156" s="78" t="b">
        <v>0</v>
      </c>
      <c r="AQ156" s="78" t="b">
        <v>0</v>
      </c>
      <c r="AR156" s="78" t="b">
        <v>0</v>
      </c>
      <c r="AS156" s="78"/>
      <c r="AT156" s="78">
        <v>43649</v>
      </c>
      <c r="AU156" s="82" t="s">
        <v>2074</v>
      </c>
      <c r="AV156" s="78" t="b">
        <v>1</v>
      </c>
      <c r="AW156" s="78" t="s">
        <v>2223</v>
      </c>
      <c r="AX156" s="82" t="s">
        <v>2377</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405</v>
      </c>
      <c r="B157" s="65"/>
      <c r="C157" s="65" t="s">
        <v>64</v>
      </c>
      <c r="D157" s="66">
        <v>187.03864760857613</v>
      </c>
      <c r="E157" s="68"/>
      <c r="F157" s="100" t="s">
        <v>2199</v>
      </c>
      <c r="G157" s="65"/>
      <c r="H157" s="69" t="s">
        <v>405</v>
      </c>
      <c r="I157" s="70"/>
      <c r="J157" s="70"/>
      <c r="K157" s="69" t="s">
        <v>2593</v>
      </c>
      <c r="L157" s="73">
        <v>1</v>
      </c>
      <c r="M157" s="74">
        <v>3113.349365234375</v>
      </c>
      <c r="N157" s="74">
        <v>3543.202392578125</v>
      </c>
      <c r="O157" s="75"/>
      <c r="P157" s="76"/>
      <c r="Q157" s="76"/>
      <c r="R157" s="86"/>
      <c r="S157" s="48">
        <v>3</v>
      </c>
      <c r="T157" s="48">
        <v>0</v>
      </c>
      <c r="U157" s="49">
        <v>0</v>
      </c>
      <c r="V157" s="49">
        <v>0.002123</v>
      </c>
      <c r="W157" s="49">
        <v>0.010391</v>
      </c>
      <c r="X157" s="49">
        <v>0.793795</v>
      </c>
      <c r="Y157" s="49">
        <v>0.6666666666666666</v>
      </c>
      <c r="Z157" s="49">
        <v>0</v>
      </c>
      <c r="AA157" s="71">
        <v>157</v>
      </c>
      <c r="AB157" s="71"/>
      <c r="AC157" s="72"/>
      <c r="AD157" s="78" t="s">
        <v>1318</v>
      </c>
      <c r="AE157" s="78">
        <v>4717</v>
      </c>
      <c r="AF157" s="78">
        <v>22843</v>
      </c>
      <c r="AG157" s="78">
        <v>20232</v>
      </c>
      <c r="AH157" s="78">
        <v>3503</v>
      </c>
      <c r="AI157" s="78"/>
      <c r="AJ157" s="78" t="s">
        <v>1525</v>
      </c>
      <c r="AK157" s="78" t="s">
        <v>1618</v>
      </c>
      <c r="AL157" s="82" t="s">
        <v>1825</v>
      </c>
      <c r="AM157" s="78"/>
      <c r="AN157" s="80">
        <v>39520.616643518515</v>
      </c>
      <c r="AO157" s="82" t="s">
        <v>2016</v>
      </c>
      <c r="AP157" s="78" t="b">
        <v>0</v>
      </c>
      <c r="AQ157" s="78" t="b">
        <v>0</v>
      </c>
      <c r="AR157" s="78" t="b">
        <v>1</v>
      </c>
      <c r="AS157" s="78"/>
      <c r="AT157" s="78">
        <v>1320</v>
      </c>
      <c r="AU157" s="82" t="s">
        <v>2074</v>
      </c>
      <c r="AV157" s="78" t="b">
        <v>0</v>
      </c>
      <c r="AW157" s="78" t="s">
        <v>2223</v>
      </c>
      <c r="AX157" s="82" t="s">
        <v>2378</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304</v>
      </c>
      <c r="B158" s="65"/>
      <c r="C158" s="65" t="s">
        <v>64</v>
      </c>
      <c r="D158" s="66">
        <v>168.28297075839683</v>
      </c>
      <c r="E158" s="68"/>
      <c r="F158" s="100" t="s">
        <v>756</v>
      </c>
      <c r="G158" s="65"/>
      <c r="H158" s="69" t="s">
        <v>304</v>
      </c>
      <c r="I158" s="70"/>
      <c r="J158" s="70"/>
      <c r="K158" s="69" t="s">
        <v>2594</v>
      </c>
      <c r="L158" s="73">
        <v>1.2484254139996822</v>
      </c>
      <c r="M158" s="74">
        <v>2902.490966796875</v>
      </c>
      <c r="N158" s="74">
        <v>3351.779296875</v>
      </c>
      <c r="O158" s="75"/>
      <c r="P158" s="76"/>
      <c r="Q158" s="76"/>
      <c r="R158" s="86"/>
      <c r="S158" s="48">
        <v>2</v>
      </c>
      <c r="T158" s="48">
        <v>3</v>
      </c>
      <c r="U158" s="49">
        <v>0.666667</v>
      </c>
      <c r="V158" s="49">
        <v>0.002128</v>
      </c>
      <c r="W158" s="49">
        <v>0.011342</v>
      </c>
      <c r="X158" s="49">
        <v>1.02566</v>
      </c>
      <c r="Y158" s="49">
        <v>0.4166666666666667</v>
      </c>
      <c r="Z158" s="49">
        <v>0.25</v>
      </c>
      <c r="AA158" s="71">
        <v>158</v>
      </c>
      <c r="AB158" s="71"/>
      <c r="AC158" s="72"/>
      <c r="AD158" s="78" t="s">
        <v>1319</v>
      </c>
      <c r="AE158" s="78">
        <v>1104</v>
      </c>
      <c r="AF158" s="78">
        <v>5744</v>
      </c>
      <c r="AG158" s="78">
        <v>37424</v>
      </c>
      <c r="AH158" s="78">
        <v>14528</v>
      </c>
      <c r="AI158" s="78"/>
      <c r="AJ158" s="78" t="s">
        <v>1526</v>
      </c>
      <c r="AK158" s="78" t="s">
        <v>1670</v>
      </c>
      <c r="AL158" s="82" t="s">
        <v>1826</v>
      </c>
      <c r="AM158" s="78"/>
      <c r="AN158" s="80">
        <v>39776.88667824074</v>
      </c>
      <c r="AO158" s="78"/>
      <c r="AP158" s="78" t="b">
        <v>1</v>
      </c>
      <c r="AQ158" s="78" t="b">
        <v>0</v>
      </c>
      <c r="AR158" s="78" t="b">
        <v>1</v>
      </c>
      <c r="AS158" s="78"/>
      <c r="AT158" s="78">
        <v>279</v>
      </c>
      <c r="AU158" s="82" t="s">
        <v>2074</v>
      </c>
      <c r="AV158" s="78" t="b">
        <v>0</v>
      </c>
      <c r="AW158" s="78" t="s">
        <v>2223</v>
      </c>
      <c r="AX158" s="82" t="s">
        <v>2379</v>
      </c>
      <c r="AY158" s="78" t="s">
        <v>66</v>
      </c>
      <c r="AZ158" s="78" t="str">
        <f>REPLACE(INDEX(GroupVertices[Group],MATCH(Vertices[[#This Row],[Vertex]],GroupVertices[Vertex],0)),1,1,"")</f>
        <v>2</v>
      </c>
      <c r="BA158" s="48"/>
      <c r="BB158" s="48"/>
      <c r="BC158" s="48"/>
      <c r="BD158" s="48"/>
      <c r="BE158" s="48"/>
      <c r="BF158" s="48"/>
      <c r="BG158" s="116" t="s">
        <v>3157</v>
      </c>
      <c r="BH158" s="116" t="s">
        <v>3157</v>
      </c>
      <c r="BI158" s="116" t="s">
        <v>3245</v>
      </c>
      <c r="BJ158" s="116" t="s">
        <v>3245</v>
      </c>
      <c r="BK158" s="116">
        <v>0</v>
      </c>
      <c r="BL158" s="120">
        <v>0</v>
      </c>
      <c r="BM158" s="116">
        <v>0</v>
      </c>
      <c r="BN158" s="120">
        <v>0</v>
      </c>
      <c r="BO158" s="116">
        <v>0</v>
      </c>
      <c r="BP158" s="120">
        <v>0</v>
      </c>
      <c r="BQ158" s="116">
        <v>20</v>
      </c>
      <c r="BR158" s="120">
        <v>100</v>
      </c>
      <c r="BS158" s="116">
        <v>20</v>
      </c>
      <c r="BT158" s="2"/>
      <c r="BU158" s="3"/>
      <c r="BV158" s="3"/>
      <c r="BW158" s="3"/>
      <c r="BX158" s="3"/>
    </row>
    <row r="159" spans="1:76" ht="15">
      <c r="A159" s="64" t="s">
        <v>265</v>
      </c>
      <c r="B159" s="65"/>
      <c r="C159" s="65" t="s">
        <v>64</v>
      </c>
      <c r="D159" s="66">
        <v>162.67239194743317</v>
      </c>
      <c r="E159" s="68"/>
      <c r="F159" s="100" t="s">
        <v>719</v>
      </c>
      <c r="G159" s="65"/>
      <c r="H159" s="69" t="s">
        <v>265</v>
      </c>
      <c r="I159" s="70"/>
      <c r="J159" s="70"/>
      <c r="K159" s="69" t="s">
        <v>2595</v>
      </c>
      <c r="L159" s="73">
        <v>481.70293573791736</v>
      </c>
      <c r="M159" s="74">
        <v>4764.33740234375</v>
      </c>
      <c r="N159" s="74">
        <v>2978.8740234375</v>
      </c>
      <c r="O159" s="75"/>
      <c r="P159" s="76"/>
      <c r="Q159" s="76"/>
      <c r="R159" s="86"/>
      <c r="S159" s="48">
        <v>0</v>
      </c>
      <c r="T159" s="48">
        <v>3</v>
      </c>
      <c r="U159" s="49">
        <v>1290</v>
      </c>
      <c r="V159" s="49">
        <v>0.002183</v>
      </c>
      <c r="W159" s="49">
        <v>0.008495</v>
      </c>
      <c r="X159" s="49">
        <v>0.908834</v>
      </c>
      <c r="Y159" s="49">
        <v>0</v>
      </c>
      <c r="Z159" s="49">
        <v>0</v>
      </c>
      <c r="AA159" s="71">
        <v>159</v>
      </c>
      <c r="AB159" s="71"/>
      <c r="AC159" s="72"/>
      <c r="AD159" s="78" t="s">
        <v>1320</v>
      </c>
      <c r="AE159" s="78">
        <v>392</v>
      </c>
      <c r="AF159" s="78">
        <v>629</v>
      </c>
      <c r="AG159" s="78">
        <v>271</v>
      </c>
      <c r="AH159" s="78">
        <v>3906</v>
      </c>
      <c r="AI159" s="78"/>
      <c r="AJ159" s="78" t="s">
        <v>1527</v>
      </c>
      <c r="AK159" s="78" t="s">
        <v>1671</v>
      </c>
      <c r="AL159" s="82" t="s">
        <v>1827</v>
      </c>
      <c r="AM159" s="78"/>
      <c r="AN159" s="80">
        <v>41723.76923611111</v>
      </c>
      <c r="AO159" s="82" t="s">
        <v>2017</v>
      </c>
      <c r="AP159" s="78" t="b">
        <v>0</v>
      </c>
      <c r="AQ159" s="78" t="b">
        <v>0</v>
      </c>
      <c r="AR159" s="78" t="b">
        <v>0</v>
      </c>
      <c r="AS159" s="78"/>
      <c r="AT159" s="78">
        <v>14</v>
      </c>
      <c r="AU159" s="82" t="s">
        <v>2074</v>
      </c>
      <c r="AV159" s="78" t="b">
        <v>0</v>
      </c>
      <c r="AW159" s="78" t="s">
        <v>2223</v>
      </c>
      <c r="AX159" s="82" t="s">
        <v>2380</v>
      </c>
      <c r="AY159" s="78" t="s">
        <v>66</v>
      </c>
      <c r="AZ159" s="78" t="str">
        <f>REPLACE(INDEX(GroupVertices[Group],MATCH(Vertices[[#This Row],[Vertex]],GroupVertices[Vertex],0)),1,1,"")</f>
        <v>4</v>
      </c>
      <c r="BA159" s="48"/>
      <c r="BB159" s="48"/>
      <c r="BC159" s="48"/>
      <c r="BD159" s="48"/>
      <c r="BE159" s="48"/>
      <c r="BF159" s="48"/>
      <c r="BG159" s="116" t="s">
        <v>3158</v>
      </c>
      <c r="BH159" s="116" t="s">
        <v>3158</v>
      </c>
      <c r="BI159" s="116" t="s">
        <v>3246</v>
      </c>
      <c r="BJ159" s="116" t="s">
        <v>3246</v>
      </c>
      <c r="BK159" s="116">
        <v>1</v>
      </c>
      <c r="BL159" s="120">
        <v>7.142857142857143</v>
      </c>
      <c r="BM159" s="116">
        <v>0</v>
      </c>
      <c r="BN159" s="120">
        <v>0</v>
      </c>
      <c r="BO159" s="116">
        <v>0</v>
      </c>
      <c r="BP159" s="120">
        <v>0</v>
      </c>
      <c r="BQ159" s="116">
        <v>13</v>
      </c>
      <c r="BR159" s="120">
        <v>92.85714285714286</v>
      </c>
      <c r="BS159" s="116">
        <v>14</v>
      </c>
      <c r="BT159" s="2"/>
      <c r="BU159" s="3"/>
      <c r="BV159" s="3"/>
      <c r="BW159" s="3"/>
      <c r="BX159" s="3"/>
    </row>
    <row r="160" spans="1:76" ht="15">
      <c r="A160" s="64" t="s">
        <v>406</v>
      </c>
      <c r="B160" s="65"/>
      <c r="C160" s="65" t="s">
        <v>64</v>
      </c>
      <c r="D160" s="66">
        <v>167.2113118144454</v>
      </c>
      <c r="E160" s="68"/>
      <c r="F160" s="100" t="s">
        <v>2200</v>
      </c>
      <c r="G160" s="65"/>
      <c r="H160" s="69" t="s">
        <v>406</v>
      </c>
      <c r="I160" s="70"/>
      <c r="J160" s="70"/>
      <c r="K160" s="69" t="s">
        <v>2596</v>
      </c>
      <c r="L160" s="73">
        <v>1</v>
      </c>
      <c r="M160" s="74">
        <v>4210.10546875</v>
      </c>
      <c r="N160" s="74">
        <v>3188.623046875</v>
      </c>
      <c r="O160" s="75"/>
      <c r="P160" s="76"/>
      <c r="Q160" s="76"/>
      <c r="R160" s="86"/>
      <c r="S160" s="48">
        <v>1</v>
      </c>
      <c r="T160" s="48">
        <v>0</v>
      </c>
      <c r="U160" s="49">
        <v>0</v>
      </c>
      <c r="V160" s="49">
        <v>0.001577</v>
      </c>
      <c r="W160" s="49">
        <v>0.000856</v>
      </c>
      <c r="X160" s="49">
        <v>0.407503</v>
      </c>
      <c r="Y160" s="49">
        <v>0</v>
      </c>
      <c r="Z160" s="49">
        <v>0</v>
      </c>
      <c r="AA160" s="71">
        <v>160</v>
      </c>
      <c r="AB160" s="71"/>
      <c r="AC160" s="72"/>
      <c r="AD160" s="78" t="s">
        <v>1321</v>
      </c>
      <c r="AE160" s="78">
        <v>3196</v>
      </c>
      <c r="AF160" s="78">
        <v>4767</v>
      </c>
      <c r="AG160" s="78">
        <v>10294</v>
      </c>
      <c r="AH160" s="78">
        <v>14153</v>
      </c>
      <c r="AI160" s="78"/>
      <c r="AJ160" s="78" t="s">
        <v>1528</v>
      </c>
      <c r="AK160" s="78" t="s">
        <v>1672</v>
      </c>
      <c r="AL160" s="82" t="s">
        <v>1828</v>
      </c>
      <c r="AM160" s="78"/>
      <c r="AN160" s="80">
        <v>41290.83076388889</v>
      </c>
      <c r="AO160" s="82" t="s">
        <v>2018</v>
      </c>
      <c r="AP160" s="78" t="b">
        <v>0</v>
      </c>
      <c r="AQ160" s="78" t="b">
        <v>0</v>
      </c>
      <c r="AR160" s="78" t="b">
        <v>0</v>
      </c>
      <c r="AS160" s="78"/>
      <c r="AT160" s="78">
        <v>154</v>
      </c>
      <c r="AU160" s="82" t="s">
        <v>2092</v>
      </c>
      <c r="AV160" s="78" t="b">
        <v>0</v>
      </c>
      <c r="AW160" s="78" t="s">
        <v>2223</v>
      </c>
      <c r="AX160" s="82" t="s">
        <v>2381</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266</v>
      </c>
      <c r="B161" s="65"/>
      <c r="C161" s="65" t="s">
        <v>64</v>
      </c>
      <c r="D161" s="66">
        <v>162</v>
      </c>
      <c r="E161" s="68"/>
      <c r="F161" s="100" t="s">
        <v>720</v>
      </c>
      <c r="G161" s="65"/>
      <c r="H161" s="69" t="s">
        <v>266</v>
      </c>
      <c r="I161" s="70"/>
      <c r="J161" s="70"/>
      <c r="K161" s="69" t="s">
        <v>2597</v>
      </c>
      <c r="L161" s="73">
        <v>1</v>
      </c>
      <c r="M161" s="74">
        <v>7225.8310546875</v>
      </c>
      <c r="N161" s="74">
        <v>4928.9189453125</v>
      </c>
      <c r="O161" s="75"/>
      <c r="P161" s="76"/>
      <c r="Q161" s="76"/>
      <c r="R161" s="86"/>
      <c r="S161" s="48">
        <v>1</v>
      </c>
      <c r="T161" s="48">
        <v>1</v>
      </c>
      <c r="U161" s="49">
        <v>0</v>
      </c>
      <c r="V161" s="49">
        <v>0</v>
      </c>
      <c r="W161" s="49">
        <v>0</v>
      </c>
      <c r="X161" s="49">
        <v>0.999998</v>
      </c>
      <c r="Y161" s="49">
        <v>0</v>
      </c>
      <c r="Z161" s="49" t="s">
        <v>2724</v>
      </c>
      <c r="AA161" s="71">
        <v>161</v>
      </c>
      <c r="AB161" s="71"/>
      <c r="AC161" s="72"/>
      <c r="AD161" s="78" t="s">
        <v>1322</v>
      </c>
      <c r="AE161" s="78">
        <v>81</v>
      </c>
      <c r="AF161" s="78">
        <v>16</v>
      </c>
      <c r="AG161" s="78">
        <v>46</v>
      </c>
      <c r="AH161" s="78">
        <v>102</v>
      </c>
      <c r="AI161" s="78"/>
      <c r="AJ161" s="78" t="s">
        <v>1529</v>
      </c>
      <c r="AK161" s="78" t="s">
        <v>1673</v>
      </c>
      <c r="AL161" s="82" t="s">
        <v>1829</v>
      </c>
      <c r="AM161" s="78"/>
      <c r="AN161" s="80">
        <v>42957.367847222224</v>
      </c>
      <c r="AO161" s="82" t="s">
        <v>2019</v>
      </c>
      <c r="AP161" s="78" t="b">
        <v>0</v>
      </c>
      <c r="AQ161" s="78" t="b">
        <v>0</v>
      </c>
      <c r="AR161" s="78" t="b">
        <v>0</v>
      </c>
      <c r="AS161" s="78"/>
      <c r="AT161" s="78">
        <v>0</v>
      </c>
      <c r="AU161" s="82" t="s">
        <v>2074</v>
      </c>
      <c r="AV161" s="78" t="b">
        <v>0</v>
      </c>
      <c r="AW161" s="78" t="s">
        <v>2223</v>
      </c>
      <c r="AX161" s="82" t="s">
        <v>2382</v>
      </c>
      <c r="AY161" s="78" t="s">
        <v>66</v>
      </c>
      <c r="AZ161" s="78" t="str">
        <f>REPLACE(INDEX(GroupVertices[Group],MATCH(Vertices[[#This Row],[Vertex]],GroupVertices[Vertex],0)),1,1,"")</f>
        <v>7</v>
      </c>
      <c r="BA161" s="48" t="s">
        <v>556</v>
      </c>
      <c r="BB161" s="48" t="s">
        <v>556</v>
      </c>
      <c r="BC161" s="48" t="s">
        <v>598</v>
      </c>
      <c r="BD161" s="48" t="s">
        <v>598</v>
      </c>
      <c r="BE161" s="48" t="s">
        <v>3108</v>
      </c>
      <c r="BF161" s="48" t="s">
        <v>3113</v>
      </c>
      <c r="BG161" s="116" t="s">
        <v>3159</v>
      </c>
      <c r="BH161" s="116" t="s">
        <v>3195</v>
      </c>
      <c r="BI161" s="116" t="s">
        <v>3247</v>
      </c>
      <c r="BJ161" s="116" t="s">
        <v>3247</v>
      </c>
      <c r="BK161" s="116">
        <v>0</v>
      </c>
      <c r="BL161" s="120">
        <v>0</v>
      </c>
      <c r="BM161" s="116">
        <v>0</v>
      </c>
      <c r="BN161" s="120">
        <v>0</v>
      </c>
      <c r="BO161" s="116">
        <v>0</v>
      </c>
      <c r="BP161" s="120">
        <v>0</v>
      </c>
      <c r="BQ161" s="116">
        <v>5</v>
      </c>
      <c r="BR161" s="120">
        <v>100</v>
      </c>
      <c r="BS161" s="116">
        <v>5</v>
      </c>
      <c r="BT161" s="2"/>
      <c r="BU161" s="3"/>
      <c r="BV161" s="3"/>
      <c r="BW161" s="3"/>
      <c r="BX161" s="3"/>
    </row>
    <row r="162" spans="1:76" ht="15">
      <c r="A162" s="64" t="s">
        <v>267</v>
      </c>
      <c r="B162" s="65"/>
      <c r="C162" s="65" t="s">
        <v>64</v>
      </c>
      <c r="D162" s="66">
        <v>162.0548443676536</v>
      </c>
      <c r="E162" s="68"/>
      <c r="F162" s="100" t="s">
        <v>721</v>
      </c>
      <c r="G162" s="65"/>
      <c r="H162" s="69" t="s">
        <v>267</v>
      </c>
      <c r="I162" s="70"/>
      <c r="J162" s="70"/>
      <c r="K162" s="69" t="s">
        <v>2598</v>
      </c>
      <c r="L162" s="73">
        <v>1</v>
      </c>
      <c r="M162" s="74">
        <v>8165.7421875</v>
      </c>
      <c r="N162" s="74">
        <v>5540.62255859375</v>
      </c>
      <c r="O162" s="75"/>
      <c r="P162" s="76"/>
      <c r="Q162" s="76"/>
      <c r="R162" s="86"/>
      <c r="S162" s="48">
        <v>1</v>
      </c>
      <c r="T162" s="48">
        <v>1</v>
      </c>
      <c r="U162" s="49">
        <v>0</v>
      </c>
      <c r="V162" s="49">
        <v>0</v>
      </c>
      <c r="W162" s="49">
        <v>0</v>
      </c>
      <c r="X162" s="49">
        <v>0.999998</v>
      </c>
      <c r="Y162" s="49">
        <v>0</v>
      </c>
      <c r="Z162" s="49" t="s">
        <v>2724</v>
      </c>
      <c r="AA162" s="71">
        <v>162</v>
      </c>
      <c r="AB162" s="71"/>
      <c r="AC162" s="72"/>
      <c r="AD162" s="78" t="s">
        <v>1323</v>
      </c>
      <c r="AE162" s="78">
        <v>108</v>
      </c>
      <c r="AF162" s="78">
        <v>66</v>
      </c>
      <c r="AG162" s="78">
        <v>5463</v>
      </c>
      <c r="AH162" s="78">
        <v>1335</v>
      </c>
      <c r="AI162" s="78"/>
      <c r="AJ162" s="78"/>
      <c r="AK162" s="78"/>
      <c r="AL162" s="78"/>
      <c r="AM162" s="78"/>
      <c r="AN162" s="80">
        <v>40764.215995370374</v>
      </c>
      <c r="AO162" s="78"/>
      <c r="AP162" s="78" t="b">
        <v>1</v>
      </c>
      <c r="AQ162" s="78" t="b">
        <v>0</v>
      </c>
      <c r="AR162" s="78" t="b">
        <v>0</v>
      </c>
      <c r="AS162" s="78"/>
      <c r="AT162" s="78">
        <v>11</v>
      </c>
      <c r="AU162" s="82" t="s">
        <v>2074</v>
      </c>
      <c r="AV162" s="78" t="b">
        <v>0</v>
      </c>
      <c r="AW162" s="78" t="s">
        <v>2223</v>
      </c>
      <c r="AX162" s="82" t="s">
        <v>2383</v>
      </c>
      <c r="AY162" s="78" t="s">
        <v>66</v>
      </c>
      <c r="AZ162" s="78" t="str">
        <f>REPLACE(INDEX(GroupVertices[Group],MATCH(Vertices[[#This Row],[Vertex]],GroupVertices[Vertex],0)),1,1,"")</f>
        <v>7</v>
      </c>
      <c r="BA162" s="48" t="s">
        <v>557</v>
      </c>
      <c r="BB162" s="48" t="s">
        <v>557</v>
      </c>
      <c r="BC162" s="48" t="s">
        <v>599</v>
      </c>
      <c r="BD162" s="48" t="s">
        <v>599</v>
      </c>
      <c r="BE162" s="48" t="s">
        <v>634</v>
      </c>
      <c r="BF162" s="48" t="s">
        <v>634</v>
      </c>
      <c r="BG162" s="116" t="s">
        <v>3160</v>
      </c>
      <c r="BH162" s="116" t="s">
        <v>3160</v>
      </c>
      <c r="BI162" s="116" t="s">
        <v>3248</v>
      </c>
      <c r="BJ162" s="116" t="s">
        <v>3248</v>
      </c>
      <c r="BK162" s="116">
        <v>0</v>
      </c>
      <c r="BL162" s="120">
        <v>0</v>
      </c>
      <c r="BM162" s="116">
        <v>0</v>
      </c>
      <c r="BN162" s="120">
        <v>0</v>
      </c>
      <c r="BO162" s="116">
        <v>0</v>
      </c>
      <c r="BP162" s="120">
        <v>0</v>
      </c>
      <c r="BQ162" s="116">
        <v>24</v>
      </c>
      <c r="BR162" s="120">
        <v>100</v>
      </c>
      <c r="BS162" s="116">
        <v>24</v>
      </c>
      <c r="BT162" s="2"/>
      <c r="BU162" s="3"/>
      <c r="BV162" s="3"/>
      <c r="BW162" s="3"/>
      <c r="BX162" s="3"/>
    </row>
    <row r="163" spans="1:76" ht="15">
      <c r="A163" s="64" t="s">
        <v>268</v>
      </c>
      <c r="B163" s="65"/>
      <c r="C163" s="65" t="s">
        <v>64</v>
      </c>
      <c r="D163" s="66">
        <v>164.15538364878662</v>
      </c>
      <c r="E163" s="68"/>
      <c r="F163" s="100" t="s">
        <v>722</v>
      </c>
      <c r="G163" s="65"/>
      <c r="H163" s="69" t="s">
        <v>268</v>
      </c>
      <c r="I163" s="70"/>
      <c r="J163" s="70"/>
      <c r="K163" s="69" t="s">
        <v>2599</v>
      </c>
      <c r="L163" s="73">
        <v>1</v>
      </c>
      <c r="M163" s="74">
        <v>7056.37060546875</v>
      </c>
      <c r="N163" s="74">
        <v>8448.7197265625</v>
      </c>
      <c r="O163" s="75"/>
      <c r="P163" s="76"/>
      <c r="Q163" s="76"/>
      <c r="R163" s="86"/>
      <c r="S163" s="48">
        <v>0</v>
      </c>
      <c r="T163" s="48">
        <v>2</v>
      </c>
      <c r="U163" s="49">
        <v>0</v>
      </c>
      <c r="V163" s="49">
        <v>0.001592</v>
      </c>
      <c r="W163" s="49">
        <v>0.002759</v>
      </c>
      <c r="X163" s="49">
        <v>0.582155</v>
      </c>
      <c r="Y163" s="49">
        <v>1</v>
      </c>
      <c r="Z163" s="49">
        <v>0</v>
      </c>
      <c r="AA163" s="71">
        <v>163</v>
      </c>
      <c r="AB163" s="71"/>
      <c r="AC163" s="72"/>
      <c r="AD163" s="78" t="s">
        <v>1324</v>
      </c>
      <c r="AE163" s="78">
        <v>1405</v>
      </c>
      <c r="AF163" s="78">
        <v>1981</v>
      </c>
      <c r="AG163" s="78">
        <v>3476</v>
      </c>
      <c r="AH163" s="78">
        <v>2888</v>
      </c>
      <c r="AI163" s="78"/>
      <c r="AJ163" s="78" t="s">
        <v>1530</v>
      </c>
      <c r="AK163" s="78" t="s">
        <v>1674</v>
      </c>
      <c r="AL163" s="82" t="s">
        <v>1830</v>
      </c>
      <c r="AM163" s="78"/>
      <c r="AN163" s="80">
        <v>40004.07320601852</v>
      </c>
      <c r="AO163" s="78"/>
      <c r="AP163" s="78" t="b">
        <v>0</v>
      </c>
      <c r="AQ163" s="78" t="b">
        <v>0</v>
      </c>
      <c r="AR163" s="78" t="b">
        <v>0</v>
      </c>
      <c r="AS163" s="78"/>
      <c r="AT163" s="78">
        <v>123</v>
      </c>
      <c r="AU163" s="82" t="s">
        <v>2087</v>
      </c>
      <c r="AV163" s="78" t="b">
        <v>0</v>
      </c>
      <c r="AW163" s="78" t="s">
        <v>2223</v>
      </c>
      <c r="AX163" s="82" t="s">
        <v>2384</v>
      </c>
      <c r="AY163" s="78" t="s">
        <v>66</v>
      </c>
      <c r="AZ163" s="78" t="str">
        <f>REPLACE(INDEX(GroupVertices[Group],MATCH(Vertices[[#This Row],[Vertex]],GroupVertices[Vertex],0)),1,1,"")</f>
        <v>5</v>
      </c>
      <c r="BA163" s="48"/>
      <c r="BB163" s="48"/>
      <c r="BC163" s="48"/>
      <c r="BD163" s="48"/>
      <c r="BE163" s="48"/>
      <c r="BF163" s="48"/>
      <c r="BG163" s="116" t="s">
        <v>3161</v>
      </c>
      <c r="BH163" s="116" t="s">
        <v>3161</v>
      </c>
      <c r="BI163" s="116" t="s">
        <v>3249</v>
      </c>
      <c r="BJ163" s="116" t="s">
        <v>3249</v>
      </c>
      <c r="BK163" s="116">
        <v>1</v>
      </c>
      <c r="BL163" s="120">
        <v>3.8461538461538463</v>
      </c>
      <c r="BM163" s="116">
        <v>1</v>
      </c>
      <c r="BN163" s="120">
        <v>3.8461538461538463</v>
      </c>
      <c r="BO163" s="116">
        <v>0</v>
      </c>
      <c r="BP163" s="120">
        <v>0</v>
      </c>
      <c r="BQ163" s="116">
        <v>24</v>
      </c>
      <c r="BR163" s="120">
        <v>92.3076923076923</v>
      </c>
      <c r="BS163" s="116">
        <v>26</v>
      </c>
      <c r="BT163" s="2"/>
      <c r="BU163" s="3"/>
      <c r="BV163" s="3"/>
      <c r="BW163" s="3"/>
      <c r="BX163" s="3"/>
    </row>
    <row r="164" spans="1:76" ht="15">
      <c r="A164" s="64" t="s">
        <v>275</v>
      </c>
      <c r="B164" s="65"/>
      <c r="C164" s="65" t="s">
        <v>64</v>
      </c>
      <c r="D164" s="66">
        <v>162.4321736171104</v>
      </c>
      <c r="E164" s="68"/>
      <c r="F164" s="100" t="s">
        <v>729</v>
      </c>
      <c r="G164" s="65"/>
      <c r="H164" s="69" t="s">
        <v>275</v>
      </c>
      <c r="I164" s="70"/>
      <c r="J164" s="70"/>
      <c r="K164" s="69" t="s">
        <v>2600</v>
      </c>
      <c r="L164" s="73">
        <v>378.4822278314033</v>
      </c>
      <c r="M164" s="74">
        <v>7374.13427734375</v>
      </c>
      <c r="N164" s="74">
        <v>8707.9501953125</v>
      </c>
      <c r="O164" s="75"/>
      <c r="P164" s="76"/>
      <c r="Q164" s="76"/>
      <c r="R164" s="86"/>
      <c r="S164" s="48">
        <v>8</v>
      </c>
      <c r="T164" s="48">
        <v>3</v>
      </c>
      <c r="U164" s="49">
        <v>1013</v>
      </c>
      <c r="V164" s="49">
        <v>0.002183</v>
      </c>
      <c r="W164" s="49">
        <v>0.013244</v>
      </c>
      <c r="X164" s="49">
        <v>2.526982</v>
      </c>
      <c r="Y164" s="49">
        <v>0.1111111111111111</v>
      </c>
      <c r="Z164" s="49">
        <v>0.1</v>
      </c>
      <c r="AA164" s="71">
        <v>164</v>
      </c>
      <c r="AB164" s="71"/>
      <c r="AC164" s="72"/>
      <c r="AD164" s="78" t="s">
        <v>1325</v>
      </c>
      <c r="AE164" s="78">
        <v>393</v>
      </c>
      <c r="AF164" s="78">
        <v>410</v>
      </c>
      <c r="AG164" s="78">
        <v>622</v>
      </c>
      <c r="AH164" s="78">
        <v>513</v>
      </c>
      <c r="AI164" s="78"/>
      <c r="AJ164" s="78" t="s">
        <v>1531</v>
      </c>
      <c r="AK164" s="78" t="s">
        <v>1609</v>
      </c>
      <c r="AL164" s="82" t="s">
        <v>1831</v>
      </c>
      <c r="AM164" s="78"/>
      <c r="AN164" s="80">
        <v>40201.0606712963</v>
      </c>
      <c r="AO164" s="82" t="s">
        <v>2020</v>
      </c>
      <c r="AP164" s="78" t="b">
        <v>0</v>
      </c>
      <c r="AQ164" s="78" t="b">
        <v>0</v>
      </c>
      <c r="AR164" s="78" t="b">
        <v>1</v>
      </c>
      <c r="AS164" s="78"/>
      <c r="AT164" s="78">
        <v>20</v>
      </c>
      <c r="AU164" s="82" t="s">
        <v>2083</v>
      </c>
      <c r="AV164" s="78" t="b">
        <v>0</v>
      </c>
      <c r="AW164" s="78" t="s">
        <v>2223</v>
      </c>
      <c r="AX164" s="82" t="s">
        <v>2385</v>
      </c>
      <c r="AY164" s="78" t="s">
        <v>66</v>
      </c>
      <c r="AZ164" s="78" t="str">
        <f>REPLACE(INDEX(GroupVertices[Group],MATCH(Vertices[[#This Row],[Vertex]],GroupVertices[Vertex],0)),1,1,"")</f>
        <v>5</v>
      </c>
      <c r="BA164" s="48" t="s">
        <v>3093</v>
      </c>
      <c r="BB164" s="48" t="s">
        <v>3093</v>
      </c>
      <c r="BC164" s="48" t="s">
        <v>3100</v>
      </c>
      <c r="BD164" s="48" t="s">
        <v>3100</v>
      </c>
      <c r="BE164" s="48" t="s">
        <v>3109</v>
      </c>
      <c r="BF164" s="48" t="s">
        <v>3109</v>
      </c>
      <c r="BG164" s="116" t="s">
        <v>3162</v>
      </c>
      <c r="BH164" s="116" t="s">
        <v>3196</v>
      </c>
      <c r="BI164" s="116" t="s">
        <v>3250</v>
      </c>
      <c r="BJ164" s="116" t="s">
        <v>3281</v>
      </c>
      <c r="BK164" s="116">
        <v>3</v>
      </c>
      <c r="BL164" s="120">
        <v>4.411764705882353</v>
      </c>
      <c r="BM164" s="116">
        <v>2</v>
      </c>
      <c r="BN164" s="120">
        <v>2.9411764705882355</v>
      </c>
      <c r="BO164" s="116">
        <v>0</v>
      </c>
      <c r="BP164" s="120">
        <v>0</v>
      </c>
      <c r="BQ164" s="116">
        <v>63</v>
      </c>
      <c r="BR164" s="120">
        <v>92.6470588235294</v>
      </c>
      <c r="BS164" s="116">
        <v>68</v>
      </c>
      <c r="BT164" s="2"/>
      <c r="BU164" s="3"/>
      <c r="BV164" s="3"/>
      <c r="BW164" s="3"/>
      <c r="BX164" s="3"/>
    </row>
    <row r="165" spans="1:76" ht="15">
      <c r="A165" s="64" t="s">
        <v>269</v>
      </c>
      <c r="B165" s="65"/>
      <c r="C165" s="65" t="s">
        <v>64</v>
      </c>
      <c r="D165" s="66">
        <v>162.15575800413623</v>
      </c>
      <c r="E165" s="68"/>
      <c r="F165" s="100" t="s">
        <v>723</v>
      </c>
      <c r="G165" s="65"/>
      <c r="H165" s="69" t="s">
        <v>269</v>
      </c>
      <c r="I165" s="70"/>
      <c r="J165" s="70"/>
      <c r="K165" s="69" t="s">
        <v>2601</v>
      </c>
      <c r="L165" s="73">
        <v>1</v>
      </c>
      <c r="M165" s="74">
        <v>7373.65771484375</v>
      </c>
      <c r="N165" s="74">
        <v>9282.205078125</v>
      </c>
      <c r="O165" s="75"/>
      <c r="P165" s="76"/>
      <c r="Q165" s="76"/>
      <c r="R165" s="86"/>
      <c r="S165" s="48">
        <v>0</v>
      </c>
      <c r="T165" s="48">
        <v>3</v>
      </c>
      <c r="U165" s="49">
        <v>0</v>
      </c>
      <c r="V165" s="49">
        <v>0.002151</v>
      </c>
      <c r="W165" s="49">
        <v>0.010866</v>
      </c>
      <c r="X165" s="49">
        <v>0.790045</v>
      </c>
      <c r="Y165" s="49">
        <v>0.6666666666666666</v>
      </c>
      <c r="Z165" s="49">
        <v>0</v>
      </c>
      <c r="AA165" s="71">
        <v>165</v>
      </c>
      <c r="AB165" s="71"/>
      <c r="AC165" s="72"/>
      <c r="AD165" s="78" t="s">
        <v>1326</v>
      </c>
      <c r="AE165" s="78">
        <v>615</v>
      </c>
      <c r="AF165" s="78">
        <v>158</v>
      </c>
      <c r="AG165" s="78">
        <v>277</v>
      </c>
      <c r="AH165" s="78">
        <v>646</v>
      </c>
      <c r="AI165" s="78"/>
      <c r="AJ165" s="78" t="s">
        <v>1532</v>
      </c>
      <c r="AK165" s="78" t="s">
        <v>1675</v>
      </c>
      <c r="AL165" s="82" t="s">
        <v>1832</v>
      </c>
      <c r="AM165" s="78"/>
      <c r="AN165" s="80">
        <v>43396.04318287037</v>
      </c>
      <c r="AO165" s="82" t="s">
        <v>2021</v>
      </c>
      <c r="AP165" s="78" t="b">
        <v>1</v>
      </c>
      <c r="AQ165" s="78" t="b">
        <v>0</v>
      </c>
      <c r="AR165" s="78" t="b">
        <v>0</v>
      </c>
      <c r="AS165" s="78"/>
      <c r="AT165" s="78">
        <v>4</v>
      </c>
      <c r="AU165" s="78"/>
      <c r="AV165" s="78" t="b">
        <v>0</v>
      </c>
      <c r="AW165" s="78" t="s">
        <v>2223</v>
      </c>
      <c r="AX165" s="82" t="s">
        <v>2386</v>
      </c>
      <c r="AY165" s="78" t="s">
        <v>66</v>
      </c>
      <c r="AZ165" s="78" t="str">
        <f>REPLACE(INDEX(GroupVertices[Group],MATCH(Vertices[[#This Row],[Vertex]],GroupVertices[Vertex],0)),1,1,"")</f>
        <v>5</v>
      </c>
      <c r="BA165" s="48"/>
      <c r="BB165" s="48"/>
      <c r="BC165" s="48"/>
      <c r="BD165" s="48"/>
      <c r="BE165" s="48"/>
      <c r="BF165" s="48"/>
      <c r="BG165" s="116" t="s">
        <v>3163</v>
      </c>
      <c r="BH165" s="116" t="s">
        <v>3197</v>
      </c>
      <c r="BI165" s="116" t="s">
        <v>3251</v>
      </c>
      <c r="BJ165" s="116" t="s">
        <v>3280</v>
      </c>
      <c r="BK165" s="116">
        <v>3</v>
      </c>
      <c r="BL165" s="120">
        <v>6.122448979591836</v>
      </c>
      <c r="BM165" s="116">
        <v>1</v>
      </c>
      <c r="BN165" s="120">
        <v>2.0408163265306123</v>
      </c>
      <c r="BO165" s="116">
        <v>0</v>
      </c>
      <c r="BP165" s="120">
        <v>0</v>
      </c>
      <c r="BQ165" s="116">
        <v>45</v>
      </c>
      <c r="BR165" s="120">
        <v>91.83673469387755</v>
      </c>
      <c r="BS165" s="116">
        <v>49</v>
      </c>
      <c r="BT165" s="2"/>
      <c r="BU165" s="3"/>
      <c r="BV165" s="3"/>
      <c r="BW165" s="3"/>
      <c r="BX165" s="3"/>
    </row>
    <row r="166" spans="1:76" ht="15">
      <c r="A166" s="64" t="s">
        <v>270</v>
      </c>
      <c r="B166" s="65"/>
      <c r="C166" s="65" t="s">
        <v>64</v>
      </c>
      <c r="D166" s="66">
        <v>164.4899342914736</v>
      </c>
      <c r="E166" s="68"/>
      <c r="F166" s="100" t="s">
        <v>724</v>
      </c>
      <c r="G166" s="65"/>
      <c r="H166" s="69" t="s">
        <v>270</v>
      </c>
      <c r="I166" s="70"/>
      <c r="J166" s="70"/>
      <c r="K166" s="69" t="s">
        <v>2602</v>
      </c>
      <c r="L166" s="73">
        <v>1</v>
      </c>
      <c r="M166" s="74">
        <v>7054.83251953125</v>
      </c>
      <c r="N166" s="74">
        <v>7808.26806640625</v>
      </c>
      <c r="O166" s="75"/>
      <c r="P166" s="76"/>
      <c r="Q166" s="76"/>
      <c r="R166" s="86"/>
      <c r="S166" s="48">
        <v>0</v>
      </c>
      <c r="T166" s="48">
        <v>2</v>
      </c>
      <c r="U166" s="49">
        <v>0</v>
      </c>
      <c r="V166" s="49">
        <v>0.001592</v>
      </c>
      <c r="W166" s="49">
        <v>0.002759</v>
      </c>
      <c r="X166" s="49">
        <v>0.582155</v>
      </c>
      <c r="Y166" s="49">
        <v>1</v>
      </c>
      <c r="Z166" s="49">
        <v>0</v>
      </c>
      <c r="AA166" s="71">
        <v>166</v>
      </c>
      <c r="AB166" s="71"/>
      <c r="AC166" s="72"/>
      <c r="AD166" s="78" t="s">
        <v>1327</v>
      </c>
      <c r="AE166" s="78">
        <v>5002</v>
      </c>
      <c r="AF166" s="78">
        <v>2286</v>
      </c>
      <c r="AG166" s="78">
        <v>23833</v>
      </c>
      <c r="AH166" s="78">
        <v>34108</v>
      </c>
      <c r="AI166" s="78"/>
      <c r="AJ166" s="78" t="s">
        <v>1533</v>
      </c>
      <c r="AK166" s="78" t="s">
        <v>1676</v>
      </c>
      <c r="AL166" s="82" t="s">
        <v>1833</v>
      </c>
      <c r="AM166" s="78"/>
      <c r="AN166" s="80">
        <v>40375.639548611114</v>
      </c>
      <c r="AO166" s="82" t="s">
        <v>2022</v>
      </c>
      <c r="AP166" s="78" t="b">
        <v>0</v>
      </c>
      <c r="AQ166" s="78" t="b">
        <v>0</v>
      </c>
      <c r="AR166" s="78" t="b">
        <v>1</v>
      </c>
      <c r="AS166" s="78"/>
      <c r="AT166" s="78">
        <v>154</v>
      </c>
      <c r="AU166" s="82" t="s">
        <v>2081</v>
      </c>
      <c r="AV166" s="78" t="b">
        <v>0</v>
      </c>
      <c r="AW166" s="78" t="s">
        <v>2223</v>
      </c>
      <c r="AX166" s="82" t="s">
        <v>2387</v>
      </c>
      <c r="AY166" s="78" t="s">
        <v>66</v>
      </c>
      <c r="AZ166" s="78" t="str">
        <f>REPLACE(INDEX(GroupVertices[Group],MATCH(Vertices[[#This Row],[Vertex]],GroupVertices[Vertex],0)),1,1,"")</f>
        <v>5</v>
      </c>
      <c r="BA166" s="48"/>
      <c r="BB166" s="48"/>
      <c r="BC166" s="48"/>
      <c r="BD166" s="48"/>
      <c r="BE166" s="48"/>
      <c r="BF166" s="48"/>
      <c r="BG166" s="116" t="s">
        <v>3161</v>
      </c>
      <c r="BH166" s="116" t="s">
        <v>3161</v>
      </c>
      <c r="BI166" s="116" t="s">
        <v>3249</v>
      </c>
      <c r="BJ166" s="116" t="s">
        <v>3249</v>
      </c>
      <c r="BK166" s="116">
        <v>1</v>
      </c>
      <c r="BL166" s="120">
        <v>3.8461538461538463</v>
      </c>
      <c r="BM166" s="116">
        <v>1</v>
      </c>
      <c r="BN166" s="120">
        <v>3.8461538461538463</v>
      </c>
      <c r="BO166" s="116">
        <v>0</v>
      </c>
      <c r="BP166" s="120">
        <v>0</v>
      </c>
      <c r="BQ166" s="116">
        <v>24</v>
      </c>
      <c r="BR166" s="120">
        <v>92.3076923076923</v>
      </c>
      <c r="BS166" s="116">
        <v>26</v>
      </c>
      <c r="BT166" s="2"/>
      <c r="BU166" s="3"/>
      <c r="BV166" s="3"/>
      <c r="BW166" s="3"/>
      <c r="BX166" s="3"/>
    </row>
    <row r="167" spans="1:76" ht="15">
      <c r="A167" s="64" t="s">
        <v>271</v>
      </c>
      <c r="B167" s="65"/>
      <c r="C167" s="65" t="s">
        <v>64</v>
      </c>
      <c r="D167" s="66">
        <v>166.01570459959686</v>
      </c>
      <c r="E167" s="68"/>
      <c r="F167" s="100" t="s">
        <v>725</v>
      </c>
      <c r="G167" s="65"/>
      <c r="H167" s="69" t="s">
        <v>271</v>
      </c>
      <c r="I167" s="70"/>
      <c r="J167" s="70"/>
      <c r="K167" s="69" t="s">
        <v>2603</v>
      </c>
      <c r="L167" s="73">
        <v>1</v>
      </c>
      <c r="M167" s="74">
        <v>7310.41015625</v>
      </c>
      <c r="N167" s="74">
        <v>7664.58447265625</v>
      </c>
      <c r="O167" s="75"/>
      <c r="P167" s="76"/>
      <c r="Q167" s="76"/>
      <c r="R167" s="86"/>
      <c r="S167" s="48">
        <v>0</v>
      </c>
      <c r="T167" s="48">
        <v>2</v>
      </c>
      <c r="U167" s="49">
        <v>0</v>
      </c>
      <c r="V167" s="49">
        <v>0.001592</v>
      </c>
      <c r="W167" s="49">
        <v>0.002759</v>
      </c>
      <c r="X167" s="49">
        <v>0.582155</v>
      </c>
      <c r="Y167" s="49">
        <v>1</v>
      </c>
      <c r="Z167" s="49">
        <v>0</v>
      </c>
      <c r="AA167" s="71">
        <v>167</v>
      </c>
      <c r="AB167" s="71"/>
      <c r="AC167" s="72"/>
      <c r="AD167" s="78" t="s">
        <v>1328</v>
      </c>
      <c r="AE167" s="78">
        <v>2222</v>
      </c>
      <c r="AF167" s="78">
        <v>3677</v>
      </c>
      <c r="AG167" s="78">
        <v>11771</v>
      </c>
      <c r="AH167" s="78">
        <v>5577</v>
      </c>
      <c r="AI167" s="78"/>
      <c r="AJ167" s="78" t="s">
        <v>1534</v>
      </c>
      <c r="AK167" s="78" t="s">
        <v>1136</v>
      </c>
      <c r="AL167" s="82" t="s">
        <v>1834</v>
      </c>
      <c r="AM167" s="78"/>
      <c r="AN167" s="80">
        <v>39932.898831018516</v>
      </c>
      <c r="AO167" s="82" t="s">
        <v>2023</v>
      </c>
      <c r="AP167" s="78" t="b">
        <v>0</v>
      </c>
      <c r="AQ167" s="78" t="b">
        <v>0</v>
      </c>
      <c r="AR167" s="78" t="b">
        <v>1</v>
      </c>
      <c r="AS167" s="78"/>
      <c r="AT167" s="78">
        <v>193</v>
      </c>
      <c r="AU167" s="82" t="s">
        <v>2075</v>
      </c>
      <c r="AV167" s="78" t="b">
        <v>0</v>
      </c>
      <c r="AW167" s="78" t="s">
        <v>2223</v>
      </c>
      <c r="AX167" s="82" t="s">
        <v>2388</v>
      </c>
      <c r="AY167" s="78" t="s">
        <v>66</v>
      </c>
      <c r="AZ167" s="78" t="str">
        <f>REPLACE(INDEX(GroupVertices[Group],MATCH(Vertices[[#This Row],[Vertex]],GroupVertices[Vertex],0)),1,1,"")</f>
        <v>5</v>
      </c>
      <c r="BA167" s="48"/>
      <c r="BB167" s="48"/>
      <c r="BC167" s="48"/>
      <c r="BD167" s="48"/>
      <c r="BE167" s="48"/>
      <c r="BF167" s="48"/>
      <c r="BG167" s="116" t="s">
        <v>3161</v>
      </c>
      <c r="BH167" s="116" t="s">
        <v>3161</v>
      </c>
      <c r="BI167" s="116" t="s">
        <v>3249</v>
      </c>
      <c r="BJ167" s="116" t="s">
        <v>3249</v>
      </c>
      <c r="BK167" s="116">
        <v>1</v>
      </c>
      <c r="BL167" s="120">
        <v>3.8461538461538463</v>
      </c>
      <c r="BM167" s="116">
        <v>1</v>
      </c>
      <c r="BN167" s="120">
        <v>3.8461538461538463</v>
      </c>
      <c r="BO167" s="116">
        <v>0</v>
      </c>
      <c r="BP167" s="120">
        <v>0</v>
      </c>
      <c r="BQ167" s="116">
        <v>24</v>
      </c>
      <c r="BR167" s="120">
        <v>92.3076923076923</v>
      </c>
      <c r="BS167" s="116">
        <v>26</v>
      </c>
      <c r="BT167" s="2"/>
      <c r="BU167" s="3"/>
      <c r="BV167" s="3"/>
      <c r="BW167" s="3"/>
      <c r="BX167" s="3"/>
    </row>
    <row r="168" spans="1:76" ht="15">
      <c r="A168" s="64" t="s">
        <v>272</v>
      </c>
      <c r="B168" s="65"/>
      <c r="C168" s="65" t="s">
        <v>64</v>
      </c>
      <c r="D168" s="66">
        <v>164.069826435247</v>
      </c>
      <c r="E168" s="68"/>
      <c r="F168" s="100" t="s">
        <v>726</v>
      </c>
      <c r="G168" s="65"/>
      <c r="H168" s="69" t="s">
        <v>272</v>
      </c>
      <c r="I168" s="70"/>
      <c r="J168" s="70"/>
      <c r="K168" s="69" t="s">
        <v>2604</v>
      </c>
      <c r="L168" s="73">
        <v>1</v>
      </c>
      <c r="M168" s="74">
        <v>7811.17041015625</v>
      </c>
      <c r="N168" s="74">
        <v>8533.69921875</v>
      </c>
      <c r="O168" s="75"/>
      <c r="P168" s="76"/>
      <c r="Q168" s="76"/>
      <c r="R168" s="86"/>
      <c r="S168" s="48">
        <v>0</v>
      </c>
      <c r="T168" s="48">
        <v>2</v>
      </c>
      <c r="U168" s="49">
        <v>0</v>
      </c>
      <c r="V168" s="49">
        <v>0.001592</v>
      </c>
      <c r="W168" s="49">
        <v>0.002759</v>
      </c>
      <c r="X168" s="49">
        <v>0.582155</v>
      </c>
      <c r="Y168" s="49">
        <v>1</v>
      </c>
      <c r="Z168" s="49">
        <v>0</v>
      </c>
      <c r="AA168" s="71">
        <v>168</v>
      </c>
      <c r="AB168" s="71"/>
      <c r="AC168" s="72"/>
      <c r="AD168" s="78" t="s">
        <v>1329</v>
      </c>
      <c r="AE168" s="78">
        <v>1219</v>
      </c>
      <c r="AF168" s="78">
        <v>1903</v>
      </c>
      <c r="AG168" s="78">
        <v>2846</v>
      </c>
      <c r="AH168" s="78">
        <v>3251</v>
      </c>
      <c r="AI168" s="78"/>
      <c r="AJ168" s="78" t="s">
        <v>1535</v>
      </c>
      <c r="AK168" s="78" t="s">
        <v>1677</v>
      </c>
      <c r="AL168" s="82" t="s">
        <v>1835</v>
      </c>
      <c r="AM168" s="78"/>
      <c r="AN168" s="80">
        <v>41148.80778935185</v>
      </c>
      <c r="AO168" s="82" t="s">
        <v>2024</v>
      </c>
      <c r="AP168" s="78" t="b">
        <v>0</v>
      </c>
      <c r="AQ168" s="78" t="b">
        <v>0</v>
      </c>
      <c r="AR168" s="78" t="b">
        <v>1</v>
      </c>
      <c r="AS168" s="78"/>
      <c r="AT168" s="78">
        <v>105</v>
      </c>
      <c r="AU168" s="82" t="s">
        <v>2074</v>
      </c>
      <c r="AV168" s="78" t="b">
        <v>0</v>
      </c>
      <c r="AW168" s="78" t="s">
        <v>2223</v>
      </c>
      <c r="AX168" s="82" t="s">
        <v>2389</v>
      </c>
      <c r="AY168" s="78" t="s">
        <v>66</v>
      </c>
      <c r="AZ168" s="78" t="str">
        <f>REPLACE(INDEX(GroupVertices[Group],MATCH(Vertices[[#This Row],[Vertex]],GroupVertices[Vertex],0)),1,1,"")</f>
        <v>5</v>
      </c>
      <c r="BA168" s="48"/>
      <c r="BB168" s="48"/>
      <c r="BC168" s="48"/>
      <c r="BD168" s="48"/>
      <c r="BE168" s="48"/>
      <c r="BF168" s="48"/>
      <c r="BG168" s="116" t="s">
        <v>3161</v>
      </c>
      <c r="BH168" s="116" t="s">
        <v>3161</v>
      </c>
      <c r="BI168" s="116" t="s">
        <v>3249</v>
      </c>
      <c r="BJ168" s="116" t="s">
        <v>3249</v>
      </c>
      <c r="BK168" s="116">
        <v>1</v>
      </c>
      <c r="BL168" s="120">
        <v>3.8461538461538463</v>
      </c>
      <c r="BM168" s="116">
        <v>1</v>
      </c>
      <c r="BN168" s="120">
        <v>3.8461538461538463</v>
      </c>
      <c r="BO168" s="116">
        <v>0</v>
      </c>
      <c r="BP168" s="120">
        <v>0</v>
      </c>
      <c r="BQ168" s="116">
        <v>24</v>
      </c>
      <c r="BR168" s="120">
        <v>92.3076923076923</v>
      </c>
      <c r="BS168" s="116">
        <v>26</v>
      </c>
      <c r="BT168" s="2"/>
      <c r="BU168" s="3"/>
      <c r="BV168" s="3"/>
      <c r="BW168" s="3"/>
      <c r="BX168" s="3"/>
    </row>
    <row r="169" spans="1:76" ht="15">
      <c r="A169" s="64" t="s">
        <v>273</v>
      </c>
      <c r="B169" s="65"/>
      <c r="C169" s="65" t="s">
        <v>64</v>
      </c>
      <c r="D169" s="66">
        <v>170.64566611691404</v>
      </c>
      <c r="E169" s="68"/>
      <c r="F169" s="100" t="s">
        <v>727</v>
      </c>
      <c r="G169" s="65"/>
      <c r="H169" s="69" t="s">
        <v>273</v>
      </c>
      <c r="I169" s="70"/>
      <c r="J169" s="70"/>
      <c r="K169" s="69" t="s">
        <v>2605</v>
      </c>
      <c r="L169" s="73">
        <v>392.2698314145839</v>
      </c>
      <c r="M169" s="74">
        <v>8009.54296875</v>
      </c>
      <c r="N169" s="74">
        <v>7427.2265625</v>
      </c>
      <c r="O169" s="75"/>
      <c r="P169" s="76"/>
      <c r="Q169" s="76"/>
      <c r="R169" s="86"/>
      <c r="S169" s="48">
        <v>0</v>
      </c>
      <c r="T169" s="48">
        <v>5</v>
      </c>
      <c r="U169" s="49">
        <v>1050</v>
      </c>
      <c r="V169" s="49">
        <v>0.002174</v>
      </c>
      <c r="W169" s="49">
        <v>0.009831</v>
      </c>
      <c r="X169" s="49">
        <v>1.690646</v>
      </c>
      <c r="Y169" s="49">
        <v>0.05</v>
      </c>
      <c r="Z169" s="49">
        <v>0</v>
      </c>
      <c r="AA169" s="71">
        <v>169</v>
      </c>
      <c r="AB169" s="71"/>
      <c r="AC169" s="72"/>
      <c r="AD169" s="78" t="s">
        <v>1330</v>
      </c>
      <c r="AE169" s="78">
        <v>1968</v>
      </c>
      <c r="AF169" s="78">
        <v>7898</v>
      </c>
      <c r="AG169" s="78">
        <v>9357</v>
      </c>
      <c r="AH169" s="78">
        <v>2635</v>
      </c>
      <c r="AI169" s="78"/>
      <c r="AJ169" s="78" t="s">
        <v>1536</v>
      </c>
      <c r="AK169" s="78" t="s">
        <v>1627</v>
      </c>
      <c r="AL169" s="82" t="s">
        <v>1836</v>
      </c>
      <c r="AM169" s="78"/>
      <c r="AN169" s="80">
        <v>40784.91903935185</v>
      </c>
      <c r="AO169" s="82" t="s">
        <v>2025</v>
      </c>
      <c r="AP169" s="78" t="b">
        <v>0</v>
      </c>
      <c r="AQ169" s="78" t="b">
        <v>0</v>
      </c>
      <c r="AR169" s="78" t="b">
        <v>1</v>
      </c>
      <c r="AS169" s="78"/>
      <c r="AT169" s="78">
        <v>496</v>
      </c>
      <c r="AU169" s="82" t="s">
        <v>2074</v>
      </c>
      <c r="AV169" s="78" t="b">
        <v>1</v>
      </c>
      <c r="AW169" s="78" t="s">
        <v>2223</v>
      </c>
      <c r="AX169" s="82" t="s">
        <v>2390</v>
      </c>
      <c r="AY169" s="78" t="s">
        <v>66</v>
      </c>
      <c r="AZ169" s="78" t="str">
        <f>REPLACE(INDEX(GroupVertices[Group],MATCH(Vertices[[#This Row],[Vertex]],GroupVertices[Vertex],0)),1,1,"")</f>
        <v>5</v>
      </c>
      <c r="BA169" s="48" t="s">
        <v>558</v>
      </c>
      <c r="BB169" s="48" t="s">
        <v>558</v>
      </c>
      <c r="BC169" s="48" t="s">
        <v>589</v>
      </c>
      <c r="BD169" s="48" t="s">
        <v>589</v>
      </c>
      <c r="BE169" s="48"/>
      <c r="BF169" s="48"/>
      <c r="BG169" s="116" t="s">
        <v>3164</v>
      </c>
      <c r="BH169" s="116" t="s">
        <v>3164</v>
      </c>
      <c r="BI169" s="116" t="s">
        <v>3252</v>
      </c>
      <c r="BJ169" s="116" t="s">
        <v>3252</v>
      </c>
      <c r="BK169" s="116">
        <v>2</v>
      </c>
      <c r="BL169" s="120">
        <v>5.882352941176471</v>
      </c>
      <c r="BM169" s="116">
        <v>0</v>
      </c>
      <c r="BN169" s="120">
        <v>0</v>
      </c>
      <c r="BO169" s="116">
        <v>0</v>
      </c>
      <c r="BP169" s="120">
        <v>0</v>
      </c>
      <c r="BQ169" s="116">
        <v>32</v>
      </c>
      <c r="BR169" s="120">
        <v>94.11764705882354</v>
      </c>
      <c r="BS169" s="116">
        <v>34</v>
      </c>
      <c r="BT169" s="2"/>
      <c r="BU169" s="3"/>
      <c r="BV169" s="3"/>
      <c r="BW169" s="3"/>
      <c r="BX169" s="3"/>
    </row>
    <row r="170" spans="1:76" ht="15">
      <c r="A170" s="64" t="s">
        <v>407</v>
      </c>
      <c r="B170" s="65"/>
      <c r="C170" s="65" t="s">
        <v>64</v>
      </c>
      <c r="D170" s="66">
        <v>302.600117804131</v>
      </c>
      <c r="E170" s="68"/>
      <c r="F170" s="100" t="s">
        <v>2201</v>
      </c>
      <c r="G170" s="65"/>
      <c r="H170" s="69" t="s">
        <v>407</v>
      </c>
      <c r="I170" s="70"/>
      <c r="J170" s="70"/>
      <c r="K170" s="69" t="s">
        <v>2606</v>
      </c>
      <c r="L170" s="73">
        <v>1</v>
      </c>
      <c r="M170" s="74">
        <v>8022.54833984375</v>
      </c>
      <c r="N170" s="74">
        <v>6199.3798828125</v>
      </c>
      <c r="O170" s="75"/>
      <c r="P170" s="76"/>
      <c r="Q170" s="76"/>
      <c r="R170" s="86"/>
      <c r="S170" s="48">
        <v>1</v>
      </c>
      <c r="T170" s="48">
        <v>0</v>
      </c>
      <c r="U170" s="49">
        <v>0</v>
      </c>
      <c r="V170" s="49">
        <v>0.001572</v>
      </c>
      <c r="W170" s="49">
        <v>0.00099</v>
      </c>
      <c r="X170" s="49">
        <v>0.43741</v>
      </c>
      <c r="Y170" s="49">
        <v>0</v>
      </c>
      <c r="Z170" s="49">
        <v>0</v>
      </c>
      <c r="AA170" s="71">
        <v>170</v>
      </c>
      <c r="AB170" s="71"/>
      <c r="AC170" s="72"/>
      <c r="AD170" s="78" t="s">
        <v>1331</v>
      </c>
      <c r="AE170" s="78">
        <v>22994</v>
      </c>
      <c r="AF170" s="78">
        <v>128197</v>
      </c>
      <c r="AG170" s="78">
        <v>27311</v>
      </c>
      <c r="AH170" s="78">
        <v>4536</v>
      </c>
      <c r="AI170" s="78"/>
      <c r="AJ170" s="78" t="s">
        <v>1537</v>
      </c>
      <c r="AK170" s="78" t="s">
        <v>1678</v>
      </c>
      <c r="AL170" s="82" t="s">
        <v>1837</v>
      </c>
      <c r="AM170" s="78"/>
      <c r="AN170" s="80">
        <v>40070.71569444444</v>
      </c>
      <c r="AO170" s="82" t="s">
        <v>2026</v>
      </c>
      <c r="AP170" s="78" t="b">
        <v>0</v>
      </c>
      <c r="AQ170" s="78" t="b">
        <v>0</v>
      </c>
      <c r="AR170" s="78" t="b">
        <v>1</v>
      </c>
      <c r="AS170" s="78"/>
      <c r="AT170" s="78">
        <v>965</v>
      </c>
      <c r="AU170" s="82" t="s">
        <v>2093</v>
      </c>
      <c r="AV170" s="78" t="b">
        <v>1</v>
      </c>
      <c r="AW170" s="78" t="s">
        <v>2223</v>
      </c>
      <c r="AX170" s="82" t="s">
        <v>2391</v>
      </c>
      <c r="AY170" s="78" t="s">
        <v>65</v>
      </c>
      <c r="AZ170" s="78" t="str">
        <f>REPLACE(INDEX(GroupVertices[Group],MATCH(Vertices[[#This Row],[Vertex]],GroupVertices[Vertex],0)),1,1,"")</f>
        <v>5</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408</v>
      </c>
      <c r="B171" s="65"/>
      <c r="C171" s="65" t="s">
        <v>64</v>
      </c>
      <c r="D171" s="66">
        <v>162.73381763920523</v>
      </c>
      <c r="E171" s="68"/>
      <c r="F171" s="100" t="s">
        <v>2202</v>
      </c>
      <c r="G171" s="65"/>
      <c r="H171" s="69" t="s">
        <v>408</v>
      </c>
      <c r="I171" s="70"/>
      <c r="J171" s="70"/>
      <c r="K171" s="69" t="s">
        <v>2607</v>
      </c>
      <c r="L171" s="73">
        <v>1</v>
      </c>
      <c r="M171" s="74">
        <v>8530.6611328125</v>
      </c>
      <c r="N171" s="74">
        <v>7814.0693359375</v>
      </c>
      <c r="O171" s="75"/>
      <c r="P171" s="76"/>
      <c r="Q171" s="76"/>
      <c r="R171" s="86"/>
      <c r="S171" s="48">
        <v>1</v>
      </c>
      <c r="T171" s="48">
        <v>0</v>
      </c>
      <c r="U171" s="49">
        <v>0</v>
      </c>
      <c r="V171" s="49">
        <v>0.001572</v>
      </c>
      <c r="W171" s="49">
        <v>0.00099</v>
      </c>
      <c r="X171" s="49">
        <v>0.43741</v>
      </c>
      <c r="Y171" s="49">
        <v>0</v>
      </c>
      <c r="Z171" s="49">
        <v>0</v>
      </c>
      <c r="AA171" s="71">
        <v>171</v>
      </c>
      <c r="AB171" s="71"/>
      <c r="AC171" s="72"/>
      <c r="AD171" s="78" t="s">
        <v>1332</v>
      </c>
      <c r="AE171" s="78">
        <v>812</v>
      </c>
      <c r="AF171" s="78">
        <v>685</v>
      </c>
      <c r="AG171" s="78">
        <v>476</v>
      </c>
      <c r="AH171" s="78">
        <v>839</v>
      </c>
      <c r="AI171" s="78"/>
      <c r="AJ171" s="78" t="s">
        <v>1538</v>
      </c>
      <c r="AK171" s="78" t="s">
        <v>1679</v>
      </c>
      <c r="AL171" s="78"/>
      <c r="AM171" s="78"/>
      <c r="AN171" s="80">
        <v>40732.84228009259</v>
      </c>
      <c r="AO171" s="82" t="s">
        <v>2027</v>
      </c>
      <c r="AP171" s="78" t="b">
        <v>0</v>
      </c>
      <c r="AQ171" s="78" t="b">
        <v>0</v>
      </c>
      <c r="AR171" s="78" t="b">
        <v>1</v>
      </c>
      <c r="AS171" s="78" t="s">
        <v>2073</v>
      </c>
      <c r="AT171" s="78">
        <v>3</v>
      </c>
      <c r="AU171" s="82" t="s">
        <v>2074</v>
      </c>
      <c r="AV171" s="78" t="b">
        <v>0</v>
      </c>
      <c r="AW171" s="78" t="s">
        <v>2223</v>
      </c>
      <c r="AX171" s="82" t="s">
        <v>2392</v>
      </c>
      <c r="AY171" s="78" t="s">
        <v>65</v>
      </c>
      <c r="AZ171" s="78" t="str">
        <f>REPLACE(INDEX(GroupVertices[Group],MATCH(Vertices[[#This Row],[Vertex]],GroupVertices[Vertex],0)),1,1,"")</f>
        <v>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409</v>
      </c>
      <c r="B172" s="65"/>
      <c r="C172" s="65" t="s">
        <v>64</v>
      </c>
      <c r="D172" s="66">
        <v>167.00180633000863</v>
      </c>
      <c r="E172" s="68"/>
      <c r="F172" s="100" t="s">
        <v>2203</v>
      </c>
      <c r="G172" s="65"/>
      <c r="H172" s="69" t="s">
        <v>409</v>
      </c>
      <c r="I172" s="70"/>
      <c r="J172" s="70"/>
      <c r="K172" s="69" t="s">
        <v>2608</v>
      </c>
      <c r="L172" s="73">
        <v>1</v>
      </c>
      <c r="M172" s="74">
        <v>8380.4609375</v>
      </c>
      <c r="N172" s="74">
        <v>6834.28759765625</v>
      </c>
      <c r="O172" s="75"/>
      <c r="P172" s="76"/>
      <c r="Q172" s="76"/>
      <c r="R172" s="86"/>
      <c r="S172" s="48">
        <v>1</v>
      </c>
      <c r="T172" s="48">
        <v>0</v>
      </c>
      <c r="U172" s="49">
        <v>0</v>
      </c>
      <c r="V172" s="49">
        <v>0.001572</v>
      </c>
      <c r="W172" s="49">
        <v>0.00099</v>
      </c>
      <c r="X172" s="49">
        <v>0.43741</v>
      </c>
      <c r="Y172" s="49">
        <v>0</v>
      </c>
      <c r="Z172" s="49">
        <v>0</v>
      </c>
      <c r="AA172" s="71">
        <v>172</v>
      </c>
      <c r="AB172" s="71"/>
      <c r="AC172" s="72"/>
      <c r="AD172" s="78" t="s">
        <v>1333</v>
      </c>
      <c r="AE172" s="78">
        <v>629</v>
      </c>
      <c r="AF172" s="78">
        <v>4576</v>
      </c>
      <c r="AG172" s="78">
        <v>7029</v>
      </c>
      <c r="AH172" s="78">
        <v>1218</v>
      </c>
      <c r="AI172" s="78"/>
      <c r="AJ172" s="78" t="s">
        <v>1539</v>
      </c>
      <c r="AK172" s="78"/>
      <c r="AL172" s="82" t="s">
        <v>1838</v>
      </c>
      <c r="AM172" s="78"/>
      <c r="AN172" s="80">
        <v>40802.82278935185</v>
      </c>
      <c r="AO172" s="82" t="s">
        <v>2028</v>
      </c>
      <c r="AP172" s="78" t="b">
        <v>0</v>
      </c>
      <c r="AQ172" s="78" t="b">
        <v>0</v>
      </c>
      <c r="AR172" s="78" t="b">
        <v>0</v>
      </c>
      <c r="AS172" s="78" t="s">
        <v>1106</v>
      </c>
      <c r="AT172" s="78">
        <v>122</v>
      </c>
      <c r="AU172" s="82" t="s">
        <v>2075</v>
      </c>
      <c r="AV172" s="78" t="b">
        <v>1</v>
      </c>
      <c r="AW172" s="78" t="s">
        <v>2223</v>
      </c>
      <c r="AX172" s="82" t="s">
        <v>2393</v>
      </c>
      <c r="AY172" s="78" t="s">
        <v>65</v>
      </c>
      <c r="AZ172" s="78" t="str">
        <f>REPLACE(INDEX(GroupVertices[Group],MATCH(Vertices[[#This Row],[Vertex]],GroupVertices[Vertex],0)),1,1,"")</f>
        <v>5</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274</v>
      </c>
      <c r="B173" s="65"/>
      <c r="C173" s="65" t="s">
        <v>64</v>
      </c>
      <c r="D173" s="66">
        <v>163.40401581193225</v>
      </c>
      <c r="E173" s="68"/>
      <c r="F173" s="100" t="s">
        <v>728</v>
      </c>
      <c r="G173" s="65"/>
      <c r="H173" s="69" t="s">
        <v>274</v>
      </c>
      <c r="I173" s="70"/>
      <c r="J173" s="70"/>
      <c r="K173" s="69" t="s">
        <v>2609</v>
      </c>
      <c r="L173" s="73">
        <v>1</v>
      </c>
      <c r="M173" s="74">
        <v>6990.85400390625</v>
      </c>
      <c r="N173" s="74">
        <v>9646.09375</v>
      </c>
      <c r="O173" s="75"/>
      <c r="P173" s="76"/>
      <c r="Q173" s="76"/>
      <c r="R173" s="86"/>
      <c r="S173" s="48">
        <v>1</v>
      </c>
      <c r="T173" s="48">
        <v>1</v>
      </c>
      <c r="U173" s="49">
        <v>0</v>
      </c>
      <c r="V173" s="49">
        <v>0.002146</v>
      </c>
      <c r="W173" s="49">
        <v>0.00944</v>
      </c>
      <c r="X173" s="49">
        <v>0.572683</v>
      </c>
      <c r="Y173" s="49">
        <v>0.5</v>
      </c>
      <c r="Z173" s="49">
        <v>0</v>
      </c>
      <c r="AA173" s="71">
        <v>173</v>
      </c>
      <c r="AB173" s="71"/>
      <c r="AC173" s="72"/>
      <c r="AD173" s="78" t="s">
        <v>1334</v>
      </c>
      <c r="AE173" s="78">
        <v>1104</v>
      </c>
      <c r="AF173" s="78">
        <v>1296</v>
      </c>
      <c r="AG173" s="78">
        <v>920</v>
      </c>
      <c r="AH173" s="78">
        <v>402</v>
      </c>
      <c r="AI173" s="78"/>
      <c r="AJ173" s="78" t="s">
        <v>1540</v>
      </c>
      <c r="AK173" s="78" t="s">
        <v>1136</v>
      </c>
      <c r="AL173" s="82" t="s">
        <v>1839</v>
      </c>
      <c r="AM173" s="78"/>
      <c r="AN173" s="80">
        <v>42771.69630787037</v>
      </c>
      <c r="AO173" s="82" t="s">
        <v>2029</v>
      </c>
      <c r="AP173" s="78" t="b">
        <v>1</v>
      </c>
      <c r="AQ173" s="78" t="b">
        <v>0</v>
      </c>
      <c r="AR173" s="78" t="b">
        <v>0</v>
      </c>
      <c r="AS173" s="78"/>
      <c r="AT173" s="78">
        <v>19</v>
      </c>
      <c r="AU173" s="78"/>
      <c r="AV173" s="78" t="b">
        <v>0</v>
      </c>
      <c r="AW173" s="78" t="s">
        <v>2223</v>
      </c>
      <c r="AX173" s="82" t="s">
        <v>2394</v>
      </c>
      <c r="AY173" s="78" t="s">
        <v>66</v>
      </c>
      <c r="AZ173" s="78" t="str">
        <f>REPLACE(INDEX(GroupVertices[Group],MATCH(Vertices[[#This Row],[Vertex]],GroupVertices[Vertex],0)),1,1,"")</f>
        <v>5</v>
      </c>
      <c r="BA173" s="48" t="s">
        <v>559</v>
      </c>
      <c r="BB173" s="48" t="s">
        <v>559</v>
      </c>
      <c r="BC173" s="48" t="s">
        <v>601</v>
      </c>
      <c r="BD173" s="48" t="s">
        <v>601</v>
      </c>
      <c r="BE173" s="48" t="s">
        <v>274</v>
      </c>
      <c r="BF173" s="48" t="s">
        <v>274</v>
      </c>
      <c r="BG173" s="116" t="s">
        <v>3165</v>
      </c>
      <c r="BH173" s="116" t="s">
        <v>3165</v>
      </c>
      <c r="BI173" s="116" t="s">
        <v>3253</v>
      </c>
      <c r="BJ173" s="116" t="s">
        <v>3253</v>
      </c>
      <c r="BK173" s="116">
        <v>1</v>
      </c>
      <c r="BL173" s="120">
        <v>6.666666666666667</v>
      </c>
      <c r="BM173" s="116">
        <v>0</v>
      </c>
      <c r="BN173" s="120">
        <v>0</v>
      </c>
      <c r="BO173" s="116">
        <v>0</v>
      </c>
      <c r="BP173" s="120">
        <v>0</v>
      </c>
      <c r="BQ173" s="116">
        <v>14</v>
      </c>
      <c r="BR173" s="120">
        <v>93.33333333333333</v>
      </c>
      <c r="BS173" s="116">
        <v>15</v>
      </c>
      <c r="BT173" s="2"/>
      <c r="BU173" s="3"/>
      <c r="BV173" s="3"/>
      <c r="BW173" s="3"/>
      <c r="BX173" s="3"/>
    </row>
    <row r="174" spans="1:76" ht="15">
      <c r="A174" s="64" t="s">
        <v>276</v>
      </c>
      <c r="B174" s="65"/>
      <c r="C174" s="65" t="s">
        <v>64</v>
      </c>
      <c r="D174" s="66">
        <v>162.08007277677427</v>
      </c>
      <c r="E174" s="68"/>
      <c r="F174" s="100" t="s">
        <v>730</v>
      </c>
      <c r="G174" s="65"/>
      <c r="H174" s="69" t="s">
        <v>276</v>
      </c>
      <c r="I174" s="70"/>
      <c r="J174" s="70"/>
      <c r="K174" s="69" t="s">
        <v>2610</v>
      </c>
      <c r="L174" s="73">
        <v>1</v>
      </c>
      <c r="M174" s="74">
        <v>7652.14599609375</v>
      </c>
      <c r="N174" s="74">
        <v>9442.4658203125</v>
      </c>
      <c r="O174" s="75"/>
      <c r="P174" s="76"/>
      <c r="Q174" s="76"/>
      <c r="R174" s="86"/>
      <c r="S174" s="48">
        <v>0</v>
      </c>
      <c r="T174" s="48">
        <v>2</v>
      </c>
      <c r="U174" s="49">
        <v>0</v>
      </c>
      <c r="V174" s="49">
        <v>0.001592</v>
      </c>
      <c r="W174" s="49">
        <v>0.002759</v>
      </c>
      <c r="X174" s="49">
        <v>0.582155</v>
      </c>
      <c r="Y174" s="49">
        <v>1</v>
      </c>
      <c r="Z174" s="49">
        <v>0</v>
      </c>
      <c r="AA174" s="71">
        <v>174</v>
      </c>
      <c r="AB174" s="71"/>
      <c r="AC174" s="72"/>
      <c r="AD174" s="78" t="s">
        <v>1335</v>
      </c>
      <c r="AE174" s="78">
        <v>208</v>
      </c>
      <c r="AF174" s="78">
        <v>89</v>
      </c>
      <c r="AG174" s="78">
        <v>80</v>
      </c>
      <c r="AH174" s="78">
        <v>23</v>
      </c>
      <c r="AI174" s="78"/>
      <c r="AJ174" s="78" t="s">
        <v>1541</v>
      </c>
      <c r="AK174" s="78" t="s">
        <v>1680</v>
      </c>
      <c r="AL174" s="82" t="s">
        <v>1840</v>
      </c>
      <c r="AM174" s="78"/>
      <c r="AN174" s="80">
        <v>42934.8534375</v>
      </c>
      <c r="AO174" s="82" t="s">
        <v>2030</v>
      </c>
      <c r="AP174" s="78" t="b">
        <v>0</v>
      </c>
      <c r="AQ174" s="78" t="b">
        <v>0</v>
      </c>
      <c r="AR174" s="78" t="b">
        <v>0</v>
      </c>
      <c r="AS174" s="78"/>
      <c r="AT174" s="78">
        <v>2</v>
      </c>
      <c r="AU174" s="82" t="s">
        <v>2074</v>
      </c>
      <c r="AV174" s="78" t="b">
        <v>0</v>
      </c>
      <c r="AW174" s="78" t="s">
        <v>2223</v>
      </c>
      <c r="AX174" s="82" t="s">
        <v>2395</v>
      </c>
      <c r="AY174" s="78" t="s">
        <v>66</v>
      </c>
      <c r="AZ174" s="78" t="str">
        <f>REPLACE(INDEX(GroupVertices[Group],MATCH(Vertices[[#This Row],[Vertex]],GroupVertices[Vertex],0)),1,1,"")</f>
        <v>5</v>
      </c>
      <c r="BA174" s="48"/>
      <c r="BB174" s="48"/>
      <c r="BC174" s="48"/>
      <c r="BD174" s="48"/>
      <c r="BE174" s="48"/>
      <c r="BF174" s="48"/>
      <c r="BG174" s="116" t="s">
        <v>3161</v>
      </c>
      <c r="BH174" s="116" t="s">
        <v>3161</v>
      </c>
      <c r="BI174" s="116" t="s">
        <v>3249</v>
      </c>
      <c r="BJ174" s="116" t="s">
        <v>3249</v>
      </c>
      <c r="BK174" s="116">
        <v>1</v>
      </c>
      <c r="BL174" s="120">
        <v>3.8461538461538463</v>
      </c>
      <c r="BM174" s="116">
        <v>1</v>
      </c>
      <c r="BN174" s="120">
        <v>3.8461538461538463</v>
      </c>
      <c r="BO174" s="116">
        <v>0</v>
      </c>
      <c r="BP174" s="120">
        <v>0</v>
      </c>
      <c r="BQ174" s="116">
        <v>24</v>
      </c>
      <c r="BR174" s="120">
        <v>92.3076923076923</v>
      </c>
      <c r="BS174" s="116">
        <v>26</v>
      </c>
      <c r="BT174" s="2"/>
      <c r="BU174" s="3"/>
      <c r="BV174" s="3"/>
      <c r="BW174" s="3"/>
      <c r="BX174" s="3"/>
    </row>
    <row r="175" spans="1:76" ht="15">
      <c r="A175" s="64" t="s">
        <v>278</v>
      </c>
      <c r="B175" s="65"/>
      <c r="C175" s="65" t="s">
        <v>64</v>
      </c>
      <c r="D175" s="66">
        <v>162.92357915128667</v>
      </c>
      <c r="E175" s="68"/>
      <c r="F175" s="100" t="s">
        <v>732</v>
      </c>
      <c r="G175" s="65"/>
      <c r="H175" s="69" t="s">
        <v>278</v>
      </c>
      <c r="I175" s="70"/>
      <c r="J175" s="70"/>
      <c r="K175" s="69" t="s">
        <v>2611</v>
      </c>
      <c r="L175" s="73">
        <v>1</v>
      </c>
      <c r="M175" s="74">
        <v>7877.70556640625</v>
      </c>
      <c r="N175" s="74">
        <v>9128.9111328125</v>
      </c>
      <c r="O175" s="75"/>
      <c r="P175" s="76"/>
      <c r="Q175" s="76"/>
      <c r="R175" s="86"/>
      <c r="S175" s="48">
        <v>0</v>
      </c>
      <c r="T175" s="48">
        <v>2</v>
      </c>
      <c r="U175" s="49">
        <v>0</v>
      </c>
      <c r="V175" s="49">
        <v>0.001592</v>
      </c>
      <c r="W175" s="49">
        <v>0.002759</v>
      </c>
      <c r="X175" s="49">
        <v>0.582155</v>
      </c>
      <c r="Y175" s="49">
        <v>1</v>
      </c>
      <c r="Z175" s="49">
        <v>0</v>
      </c>
      <c r="AA175" s="71">
        <v>175</v>
      </c>
      <c r="AB175" s="71"/>
      <c r="AC175" s="72"/>
      <c r="AD175" s="78" t="s">
        <v>1336</v>
      </c>
      <c r="AE175" s="78">
        <v>702</v>
      </c>
      <c r="AF175" s="78">
        <v>858</v>
      </c>
      <c r="AG175" s="78">
        <v>859</v>
      </c>
      <c r="AH175" s="78">
        <v>200</v>
      </c>
      <c r="AI175" s="78"/>
      <c r="AJ175" s="78" t="s">
        <v>1542</v>
      </c>
      <c r="AK175" s="78" t="s">
        <v>1681</v>
      </c>
      <c r="AL175" s="82" t="s">
        <v>1841</v>
      </c>
      <c r="AM175" s="78"/>
      <c r="AN175" s="80">
        <v>40851.74883101852</v>
      </c>
      <c r="AO175" s="78"/>
      <c r="AP175" s="78" t="b">
        <v>0</v>
      </c>
      <c r="AQ175" s="78" t="b">
        <v>0</v>
      </c>
      <c r="AR175" s="78" t="b">
        <v>0</v>
      </c>
      <c r="AS175" s="78"/>
      <c r="AT175" s="78">
        <v>43</v>
      </c>
      <c r="AU175" s="82" t="s">
        <v>2096</v>
      </c>
      <c r="AV175" s="78" t="b">
        <v>0</v>
      </c>
      <c r="AW175" s="78" t="s">
        <v>2223</v>
      </c>
      <c r="AX175" s="82" t="s">
        <v>2396</v>
      </c>
      <c r="AY175" s="78" t="s">
        <v>66</v>
      </c>
      <c r="AZ175" s="78" t="str">
        <f>REPLACE(INDEX(GroupVertices[Group],MATCH(Vertices[[#This Row],[Vertex]],GroupVertices[Vertex],0)),1,1,"")</f>
        <v>5</v>
      </c>
      <c r="BA175" s="48"/>
      <c r="BB175" s="48"/>
      <c r="BC175" s="48"/>
      <c r="BD175" s="48"/>
      <c r="BE175" s="48"/>
      <c r="BF175" s="48"/>
      <c r="BG175" s="116" t="s">
        <v>3161</v>
      </c>
      <c r="BH175" s="116" t="s">
        <v>3161</v>
      </c>
      <c r="BI175" s="116" t="s">
        <v>3249</v>
      </c>
      <c r="BJ175" s="116" t="s">
        <v>3249</v>
      </c>
      <c r="BK175" s="116">
        <v>1</v>
      </c>
      <c r="BL175" s="120">
        <v>3.8461538461538463</v>
      </c>
      <c r="BM175" s="116">
        <v>1</v>
      </c>
      <c r="BN175" s="120">
        <v>3.8461538461538463</v>
      </c>
      <c r="BO175" s="116">
        <v>0</v>
      </c>
      <c r="BP175" s="120">
        <v>0</v>
      </c>
      <c r="BQ175" s="116">
        <v>24</v>
      </c>
      <c r="BR175" s="120">
        <v>92.3076923076923</v>
      </c>
      <c r="BS175" s="116">
        <v>26</v>
      </c>
      <c r="BT175" s="2"/>
      <c r="BU175" s="3"/>
      <c r="BV175" s="3"/>
      <c r="BW175" s="3"/>
      <c r="BX175" s="3"/>
    </row>
    <row r="176" spans="1:76" ht="15">
      <c r="A176" s="64" t="s">
        <v>279</v>
      </c>
      <c r="B176" s="65"/>
      <c r="C176" s="65" t="s">
        <v>64</v>
      </c>
      <c r="D176" s="66">
        <v>162.00329066205921</v>
      </c>
      <c r="E176" s="68"/>
      <c r="F176" s="100" t="s">
        <v>733</v>
      </c>
      <c r="G176" s="65"/>
      <c r="H176" s="69" t="s">
        <v>279</v>
      </c>
      <c r="I176" s="70"/>
      <c r="J176" s="70"/>
      <c r="K176" s="69" t="s">
        <v>2612</v>
      </c>
      <c r="L176" s="73">
        <v>1</v>
      </c>
      <c r="M176" s="74">
        <v>1768.9881591796875</v>
      </c>
      <c r="N176" s="74">
        <v>2204.897705078125</v>
      </c>
      <c r="O176" s="75"/>
      <c r="P176" s="76"/>
      <c r="Q176" s="76"/>
      <c r="R176" s="86"/>
      <c r="S176" s="48">
        <v>0</v>
      </c>
      <c r="T176" s="48">
        <v>3</v>
      </c>
      <c r="U176" s="49">
        <v>0</v>
      </c>
      <c r="V176" s="49">
        <v>0.002123</v>
      </c>
      <c r="W176" s="49">
        <v>0.01026</v>
      </c>
      <c r="X176" s="49">
        <v>0.829018</v>
      </c>
      <c r="Y176" s="49">
        <v>0.6666666666666666</v>
      </c>
      <c r="Z176" s="49">
        <v>0</v>
      </c>
      <c r="AA176" s="71">
        <v>176</v>
      </c>
      <c r="AB176" s="71"/>
      <c r="AC176" s="72"/>
      <c r="AD176" s="78" t="s">
        <v>1337</v>
      </c>
      <c r="AE176" s="78">
        <v>93</v>
      </c>
      <c r="AF176" s="78">
        <v>19</v>
      </c>
      <c r="AG176" s="78">
        <v>79</v>
      </c>
      <c r="AH176" s="78">
        <v>114</v>
      </c>
      <c r="AI176" s="78"/>
      <c r="AJ176" s="78" t="s">
        <v>1543</v>
      </c>
      <c r="AK176" s="78" t="s">
        <v>1634</v>
      </c>
      <c r="AL176" s="78"/>
      <c r="AM176" s="78"/>
      <c r="AN176" s="80">
        <v>43620.8962962963</v>
      </c>
      <c r="AO176" s="78"/>
      <c r="AP176" s="78" t="b">
        <v>1</v>
      </c>
      <c r="AQ176" s="78" t="b">
        <v>0</v>
      </c>
      <c r="AR176" s="78" t="b">
        <v>0</v>
      </c>
      <c r="AS176" s="78"/>
      <c r="AT176" s="78">
        <v>0</v>
      </c>
      <c r="AU176" s="78"/>
      <c r="AV176" s="78" t="b">
        <v>0</v>
      </c>
      <c r="AW176" s="78" t="s">
        <v>2223</v>
      </c>
      <c r="AX176" s="82" t="s">
        <v>2397</v>
      </c>
      <c r="AY176" s="78" t="s">
        <v>66</v>
      </c>
      <c r="AZ176" s="78" t="str">
        <f>REPLACE(INDEX(GroupVertices[Group],MATCH(Vertices[[#This Row],[Vertex]],GroupVertices[Vertex],0)),1,1,"")</f>
        <v>2</v>
      </c>
      <c r="BA176" s="48"/>
      <c r="BB176" s="48"/>
      <c r="BC176" s="48"/>
      <c r="BD176" s="48"/>
      <c r="BE176" s="48"/>
      <c r="BF176" s="48"/>
      <c r="BG176" s="116" t="s">
        <v>3166</v>
      </c>
      <c r="BH176" s="116" t="s">
        <v>3166</v>
      </c>
      <c r="BI176" s="116" t="s">
        <v>3254</v>
      </c>
      <c r="BJ176" s="116" t="s">
        <v>3254</v>
      </c>
      <c r="BK176" s="116">
        <v>0</v>
      </c>
      <c r="BL176" s="120">
        <v>0</v>
      </c>
      <c r="BM176" s="116">
        <v>0</v>
      </c>
      <c r="BN176" s="120">
        <v>0</v>
      </c>
      <c r="BO176" s="116">
        <v>0</v>
      </c>
      <c r="BP176" s="120">
        <v>0</v>
      </c>
      <c r="BQ176" s="116">
        <v>24</v>
      </c>
      <c r="BR176" s="120">
        <v>100</v>
      </c>
      <c r="BS176" s="116">
        <v>24</v>
      </c>
      <c r="BT176" s="2"/>
      <c r="BU176" s="3"/>
      <c r="BV176" s="3"/>
      <c r="BW176" s="3"/>
      <c r="BX176" s="3"/>
    </row>
    <row r="177" spans="1:76" ht="15">
      <c r="A177" s="64" t="s">
        <v>307</v>
      </c>
      <c r="B177" s="65"/>
      <c r="C177" s="65" t="s">
        <v>64</v>
      </c>
      <c r="D177" s="66">
        <v>167.26834995680514</v>
      </c>
      <c r="E177" s="68"/>
      <c r="F177" s="100" t="s">
        <v>759</v>
      </c>
      <c r="G177" s="65"/>
      <c r="H177" s="69" t="s">
        <v>307</v>
      </c>
      <c r="I177" s="70"/>
      <c r="J177" s="70"/>
      <c r="K177" s="69" t="s">
        <v>2613</v>
      </c>
      <c r="L177" s="73">
        <v>1</v>
      </c>
      <c r="M177" s="74">
        <v>1434.9197998046875</v>
      </c>
      <c r="N177" s="74">
        <v>2267.668701171875</v>
      </c>
      <c r="O177" s="75"/>
      <c r="P177" s="76"/>
      <c r="Q177" s="76"/>
      <c r="R177" s="86"/>
      <c r="S177" s="48">
        <v>2</v>
      </c>
      <c r="T177" s="48">
        <v>2</v>
      </c>
      <c r="U177" s="49">
        <v>0</v>
      </c>
      <c r="V177" s="49">
        <v>0.002123</v>
      </c>
      <c r="W177" s="49">
        <v>0.01026</v>
      </c>
      <c r="X177" s="49">
        <v>0.829018</v>
      </c>
      <c r="Y177" s="49">
        <v>0.5</v>
      </c>
      <c r="Z177" s="49">
        <v>0.3333333333333333</v>
      </c>
      <c r="AA177" s="71">
        <v>177</v>
      </c>
      <c r="AB177" s="71"/>
      <c r="AC177" s="72"/>
      <c r="AD177" s="78" t="s">
        <v>1338</v>
      </c>
      <c r="AE177" s="78">
        <v>578</v>
      </c>
      <c r="AF177" s="78">
        <v>4819</v>
      </c>
      <c r="AG177" s="78">
        <v>2370</v>
      </c>
      <c r="AH177" s="78">
        <v>1418</v>
      </c>
      <c r="AI177" s="78"/>
      <c r="AJ177" s="78" t="s">
        <v>1544</v>
      </c>
      <c r="AK177" s="78" t="s">
        <v>1682</v>
      </c>
      <c r="AL177" s="82" t="s">
        <v>1842</v>
      </c>
      <c r="AM177" s="78"/>
      <c r="AN177" s="80">
        <v>42075.07212962963</v>
      </c>
      <c r="AO177" s="82" t="s">
        <v>2031</v>
      </c>
      <c r="AP177" s="78" t="b">
        <v>0</v>
      </c>
      <c r="AQ177" s="78" t="b">
        <v>0</v>
      </c>
      <c r="AR177" s="78" t="b">
        <v>1</v>
      </c>
      <c r="AS177" s="78"/>
      <c r="AT177" s="78">
        <v>180</v>
      </c>
      <c r="AU177" s="82" t="s">
        <v>2074</v>
      </c>
      <c r="AV177" s="78" t="b">
        <v>0</v>
      </c>
      <c r="AW177" s="78" t="s">
        <v>2223</v>
      </c>
      <c r="AX177" s="82" t="s">
        <v>2398</v>
      </c>
      <c r="AY177" s="78" t="s">
        <v>66</v>
      </c>
      <c r="AZ177" s="78" t="str">
        <f>REPLACE(INDEX(GroupVertices[Group],MATCH(Vertices[[#This Row],[Vertex]],GroupVertices[Vertex],0)),1,1,"")</f>
        <v>2</v>
      </c>
      <c r="BA177" s="48"/>
      <c r="BB177" s="48"/>
      <c r="BC177" s="48"/>
      <c r="BD177" s="48"/>
      <c r="BE177" s="48"/>
      <c r="BF177" s="48"/>
      <c r="BG177" s="116" t="s">
        <v>3166</v>
      </c>
      <c r="BH177" s="116" t="s">
        <v>3166</v>
      </c>
      <c r="BI177" s="116" t="s">
        <v>3254</v>
      </c>
      <c r="BJ177" s="116" t="s">
        <v>3254</v>
      </c>
      <c r="BK177" s="116">
        <v>0</v>
      </c>
      <c r="BL177" s="120">
        <v>0</v>
      </c>
      <c r="BM177" s="116">
        <v>0</v>
      </c>
      <c r="BN177" s="120">
        <v>0</v>
      </c>
      <c r="BO177" s="116">
        <v>0</v>
      </c>
      <c r="BP177" s="120">
        <v>0</v>
      </c>
      <c r="BQ177" s="116">
        <v>24</v>
      </c>
      <c r="BR177" s="120">
        <v>100</v>
      </c>
      <c r="BS177" s="116">
        <v>24</v>
      </c>
      <c r="BT177" s="2"/>
      <c r="BU177" s="3"/>
      <c r="BV177" s="3"/>
      <c r="BW177" s="3"/>
      <c r="BX177" s="3"/>
    </row>
    <row r="178" spans="1:76" ht="15">
      <c r="A178" s="64" t="s">
        <v>280</v>
      </c>
      <c r="B178" s="65"/>
      <c r="C178" s="65" t="s">
        <v>64</v>
      </c>
      <c r="D178" s="66">
        <v>163.7791512866829</v>
      </c>
      <c r="E178" s="68"/>
      <c r="F178" s="100" t="s">
        <v>734</v>
      </c>
      <c r="G178" s="65"/>
      <c r="H178" s="69" t="s">
        <v>280</v>
      </c>
      <c r="I178" s="70"/>
      <c r="J178" s="70"/>
      <c r="K178" s="69" t="s">
        <v>2614</v>
      </c>
      <c r="L178" s="73">
        <v>1</v>
      </c>
      <c r="M178" s="74">
        <v>9308.3603515625</v>
      </c>
      <c r="N178" s="74">
        <v>9642.990234375</v>
      </c>
      <c r="O178" s="75"/>
      <c r="P178" s="76"/>
      <c r="Q178" s="76"/>
      <c r="R178" s="86"/>
      <c r="S178" s="48">
        <v>0</v>
      </c>
      <c r="T178" s="48">
        <v>3</v>
      </c>
      <c r="U178" s="49">
        <v>0</v>
      </c>
      <c r="V178" s="49">
        <v>0.002146</v>
      </c>
      <c r="W178" s="49">
        <v>0.01103</v>
      </c>
      <c r="X178" s="49">
        <v>0.758113</v>
      </c>
      <c r="Y178" s="49">
        <v>0.8333333333333334</v>
      </c>
      <c r="Z178" s="49">
        <v>0</v>
      </c>
      <c r="AA178" s="71">
        <v>178</v>
      </c>
      <c r="AB178" s="71"/>
      <c r="AC178" s="72"/>
      <c r="AD178" s="78" t="s">
        <v>1339</v>
      </c>
      <c r="AE178" s="78">
        <v>1921</v>
      </c>
      <c r="AF178" s="78">
        <v>1638</v>
      </c>
      <c r="AG178" s="78">
        <v>7626</v>
      </c>
      <c r="AH178" s="78">
        <v>754</v>
      </c>
      <c r="AI178" s="78"/>
      <c r="AJ178" s="78" t="s">
        <v>1545</v>
      </c>
      <c r="AK178" s="78" t="s">
        <v>1683</v>
      </c>
      <c r="AL178" s="82" t="s">
        <v>1843</v>
      </c>
      <c r="AM178" s="78"/>
      <c r="AN178" s="80">
        <v>39152.939618055556</v>
      </c>
      <c r="AO178" s="82" t="s">
        <v>2032</v>
      </c>
      <c r="AP178" s="78" t="b">
        <v>0</v>
      </c>
      <c r="AQ178" s="78" t="b">
        <v>0</v>
      </c>
      <c r="AR178" s="78" t="b">
        <v>0</v>
      </c>
      <c r="AS178" s="78"/>
      <c r="AT178" s="78">
        <v>132</v>
      </c>
      <c r="AU178" s="82" t="s">
        <v>2092</v>
      </c>
      <c r="AV178" s="78" t="b">
        <v>0</v>
      </c>
      <c r="AW178" s="78" t="s">
        <v>2223</v>
      </c>
      <c r="AX178" s="82" t="s">
        <v>2399</v>
      </c>
      <c r="AY178" s="78" t="s">
        <v>66</v>
      </c>
      <c r="AZ178" s="78" t="str">
        <f>REPLACE(INDEX(GroupVertices[Group],MATCH(Vertices[[#This Row],[Vertex]],GroupVertices[Vertex],0)),1,1,"")</f>
        <v>6</v>
      </c>
      <c r="BA178" s="48"/>
      <c r="BB178" s="48"/>
      <c r="BC178" s="48"/>
      <c r="BD178" s="48"/>
      <c r="BE178" s="48" t="s">
        <v>618</v>
      </c>
      <c r="BF178" s="48" t="s">
        <v>618</v>
      </c>
      <c r="BG178" s="116" t="s">
        <v>3167</v>
      </c>
      <c r="BH178" s="116" t="s">
        <v>3167</v>
      </c>
      <c r="BI178" s="116" t="s">
        <v>3255</v>
      </c>
      <c r="BJ178" s="116" t="s">
        <v>3255</v>
      </c>
      <c r="BK178" s="116">
        <v>2</v>
      </c>
      <c r="BL178" s="120">
        <v>10</v>
      </c>
      <c r="BM178" s="116">
        <v>0</v>
      </c>
      <c r="BN178" s="120">
        <v>0</v>
      </c>
      <c r="BO178" s="116">
        <v>0</v>
      </c>
      <c r="BP178" s="120">
        <v>0</v>
      </c>
      <c r="BQ178" s="116">
        <v>18</v>
      </c>
      <c r="BR178" s="120">
        <v>90</v>
      </c>
      <c r="BS178" s="116">
        <v>20</v>
      </c>
      <c r="BT178" s="2"/>
      <c r="BU178" s="3"/>
      <c r="BV178" s="3"/>
      <c r="BW178" s="3"/>
      <c r="BX178" s="3"/>
    </row>
    <row r="179" spans="1:76" ht="15">
      <c r="A179" s="64" t="s">
        <v>293</v>
      </c>
      <c r="B179" s="65"/>
      <c r="C179" s="65" t="s">
        <v>64</v>
      </c>
      <c r="D179" s="66">
        <v>169.7242807403335</v>
      </c>
      <c r="E179" s="68"/>
      <c r="F179" s="100" t="s">
        <v>745</v>
      </c>
      <c r="G179" s="65"/>
      <c r="H179" s="69" t="s">
        <v>293</v>
      </c>
      <c r="I179" s="70"/>
      <c r="J179" s="70"/>
      <c r="K179" s="69" t="s">
        <v>2615</v>
      </c>
      <c r="L179" s="73">
        <v>325.69185362744525</v>
      </c>
      <c r="M179" s="74">
        <v>9390.1328125</v>
      </c>
      <c r="N179" s="74">
        <v>8048.060546875</v>
      </c>
      <c r="O179" s="75"/>
      <c r="P179" s="76"/>
      <c r="Q179" s="76"/>
      <c r="R179" s="86"/>
      <c r="S179" s="48">
        <v>4</v>
      </c>
      <c r="T179" s="48">
        <v>9</v>
      </c>
      <c r="U179" s="49">
        <v>871.333333</v>
      </c>
      <c r="V179" s="49">
        <v>0.002179</v>
      </c>
      <c r="W179" s="49">
        <v>0.014732</v>
      </c>
      <c r="X179" s="49">
        <v>2.349935</v>
      </c>
      <c r="Y179" s="49">
        <v>0.15555555555555556</v>
      </c>
      <c r="Z179" s="49">
        <v>0.3</v>
      </c>
      <c r="AA179" s="71">
        <v>179</v>
      </c>
      <c r="AB179" s="71"/>
      <c r="AC179" s="72"/>
      <c r="AD179" s="78" t="s">
        <v>1340</v>
      </c>
      <c r="AE179" s="78">
        <v>5042</v>
      </c>
      <c r="AF179" s="78">
        <v>7058</v>
      </c>
      <c r="AG179" s="78">
        <v>46210</v>
      </c>
      <c r="AH179" s="78">
        <v>24482</v>
      </c>
      <c r="AI179" s="78"/>
      <c r="AJ179" s="78" t="s">
        <v>1546</v>
      </c>
      <c r="AK179" s="78" t="s">
        <v>1684</v>
      </c>
      <c r="AL179" s="82" t="s">
        <v>1844</v>
      </c>
      <c r="AM179" s="78"/>
      <c r="AN179" s="80">
        <v>39491.883263888885</v>
      </c>
      <c r="AO179" s="82" t="s">
        <v>2033</v>
      </c>
      <c r="AP179" s="78" t="b">
        <v>0</v>
      </c>
      <c r="AQ179" s="78" t="b">
        <v>0</v>
      </c>
      <c r="AR179" s="78" t="b">
        <v>0</v>
      </c>
      <c r="AS179" s="78"/>
      <c r="AT179" s="78">
        <v>562</v>
      </c>
      <c r="AU179" s="82" t="s">
        <v>2074</v>
      </c>
      <c r="AV179" s="78" t="b">
        <v>0</v>
      </c>
      <c r="AW179" s="78" t="s">
        <v>2223</v>
      </c>
      <c r="AX179" s="82" t="s">
        <v>2400</v>
      </c>
      <c r="AY179" s="78" t="s">
        <v>66</v>
      </c>
      <c r="AZ179" s="78" t="str">
        <f>REPLACE(INDEX(GroupVertices[Group],MATCH(Vertices[[#This Row],[Vertex]],GroupVertices[Vertex],0)),1,1,"")</f>
        <v>6</v>
      </c>
      <c r="BA179" s="48" t="s">
        <v>562</v>
      </c>
      <c r="BB179" s="48" t="s">
        <v>562</v>
      </c>
      <c r="BC179" s="48" t="s">
        <v>602</v>
      </c>
      <c r="BD179" s="48" t="s">
        <v>602</v>
      </c>
      <c r="BE179" s="48" t="s">
        <v>618</v>
      </c>
      <c r="BF179" s="48" t="s">
        <v>618</v>
      </c>
      <c r="BG179" s="116" t="s">
        <v>3168</v>
      </c>
      <c r="BH179" s="116" t="s">
        <v>3198</v>
      </c>
      <c r="BI179" s="116" t="s">
        <v>3256</v>
      </c>
      <c r="BJ179" s="116" t="s">
        <v>3282</v>
      </c>
      <c r="BK179" s="116">
        <v>2</v>
      </c>
      <c r="BL179" s="120">
        <v>5.128205128205129</v>
      </c>
      <c r="BM179" s="116">
        <v>0</v>
      </c>
      <c r="BN179" s="120">
        <v>0</v>
      </c>
      <c r="BO179" s="116">
        <v>0</v>
      </c>
      <c r="BP179" s="120">
        <v>0</v>
      </c>
      <c r="BQ179" s="116">
        <v>37</v>
      </c>
      <c r="BR179" s="120">
        <v>94.87179487179488</v>
      </c>
      <c r="BS179" s="116">
        <v>39</v>
      </c>
      <c r="BT179" s="2"/>
      <c r="BU179" s="3"/>
      <c r="BV179" s="3"/>
      <c r="BW179" s="3"/>
      <c r="BX179" s="3"/>
    </row>
    <row r="180" spans="1:76" ht="15">
      <c r="A180" s="64" t="s">
        <v>281</v>
      </c>
      <c r="B180" s="65"/>
      <c r="C180" s="65" t="s">
        <v>64</v>
      </c>
      <c r="D180" s="66">
        <v>163.04972119688998</v>
      </c>
      <c r="E180" s="68"/>
      <c r="F180" s="100" t="s">
        <v>2204</v>
      </c>
      <c r="G180" s="65"/>
      <c r="H180" s="69" t="s">
        <v>281</v>
      </c>
      <c r="I180" s="70"/>
      <c r="J180" s="70"/>
      <c r="K180" s="69" t="s">
        <v>2616</v>
      </c>
      <c r="L180" s="73">
        <v>3.2358276080833366</v>
      </c>
      <c r="M180" s="74">
        <v>8753.185546875</v>
      </c>
      <c r="N180" s="74">
        <v>2723.257080078125</v>
      </c>
      <c r="O180" s="75"/>
      <c r="P180" s="76"/>
      <c r="Q180" s="76"/>
      <c r="R180" s="86"/>
      <c r="S180" s="48">
        <v>2</v>
      </c>
      <c r="T180" s="48">
        <v>1</v>
      </c>
      <c r="U180" s="49">
        <v>6</v>
      </c>
      <c r="V180" s="49">
        <v>0.333333</v>
      </c>
      <c r="W180" s="49">
        <v>0</v>
      </c>
      <c r="X180" s="49">
        <v>1.918915</v>
      </c>
      <c r="Y180" s="49">
        <v>0</v>
      </c>
      <c r="Z180" s="49">
        <v>0</v>
      </c>
      <c r="AA180" s="71">
        <v>180</v>
      </c>
      <c r="AB180" s="71"/>
      <c r="AC180" s="72"/>
      <c r="AD180" s="78" t="s">
        <v>1341</v>
      </c>
      <c r="AE180" s="78">
        <v>232</v>
      </c>
      <c r="AF180" s="78">
        <v>973</v>
      </c>
      <c r="AG180" s="78">
        <v>2711</v>
      </c>
      <c r="AH180" s="78">
        <v>6652</v>
      </c>
      <c r="AI180" s="78"/>
      <c r="AJ180" s="78" t="s">
        <v>1547</v>
      </c>
      <c r="AK180" s="82" t="s">
        <v>1685</v>
      </c>
      <c r="AL180" s="82" t="s">
        <v>1845</v>
      </c>
      <c r="AM180" s="78"/>
      <c r="AN180" s="80">
        <v>41754.84037037037</v>
      </c>
      <c r="AO180" s="82" t="s">
        <v>2034</v>
      </c>
      <c r="AP180" s="78" t="b">
        <v>0</v>
      </c>
      <c r="AQ180" s="78" t="b">
        <v>0</v>
      </c>
      <c r="AR180" s="78" t="b">
        <v>0</v>
      </c>
      <c r="AS180" s="78"/>
      <c r="AT180" s="78">
        <v>47</v>
      </c>
      <c r="AU180" s="82" t="s">
        <v>2074</v>
      </c>
      <c r="AV180" s="78" t="b">
        <v>0</v>
      </c>
      <c r="AW180" s="78" t="s">
        <v>2223</v>
      </c>
      <c r="AX180" s="82" t="s">
        <v>2401</v>
      </c>
      <c r="AY180" s="78" t="s">
        <v>66</v>
      </c>
      <c r="AZ180" s="78" t="str">
        <f>REPLACE(INDEX(GroupVertices[Group],MATCH(Vertices[[#This Row],[Vertex]],GroupVertices[Vertex],0)),1,1,"")</f>
        <v>10</v>
      </c>
      <c r="BA180" s="48"/>
      <c r="BB180" s="48"/>
      <c r="BC180" s="48"/>
      <c r="BD180" s="48"/>
      <c r="BE180" s="48" t="s">
        <v>637</v>
      </c>
      <c r="BF180" s="48" t="s">
        <v>637</v>
      </c>
      <c r="BG180" s="116" t="s">
        <v>2901</v>
      </c>
      <c r="BH180" s="116" t="s">
        <v>2901</v>
      </c>
      <c r="BI180" s="116" t="s">
        <v>3257</v>
      </c>
      <c r="BJ180" s="116" t="s">
        <v>3257</v>
      </c>
      <c r="BK180" s="116">
        <v>3</v>
      </c>
      <c r="BL180" s="120">
        <v>7.894736842105263</v>
      </c>
      <c r="BM180" s="116">
        <v>1</v>
      </c>
      <c r="BN180" s="120">
        <v>2.6315789473684212</v>
      </c>
      <c r="BO180" s="116">
        <v>0</v>
      </c>
      <c r="BP180" s="120">
        <v>0</v>
      </c>
      <c r="BQ180" s="116">
        <v>34</v>
      </c>
      <c r="BR180" s="120">
        <v>89.47368421052632</v>
      </c>
      <c r="BS180" s="116">
        <v>38</v>
      </c>
      <c r="BT180" s="2"/>
      <c r="BU180" s="3"/>
      <c r="BV180" s="3"/>
      <c r="BW180" s="3"/>
      <c r="BX180" s="3"/>
    </row>
    <row r="181" spans="1:76" ht="15">
      <c r="A181" s="64" t="s">
        <v>410</v>
      </c>
      <c r="B181" s="65"/>
      <c r="C181" s="65" t="s">
        <v>64</v>
      </c>
      <c r="D181" s="66">
        <v>169.44457446530015</v>
      </c>
      <c r="E181" s="68"/>
      <c r="F181" s="100" t="s">
        <v>2205</v>
      </c>
      <c r="G181" s="65"/>
      <c r="H181" s="69" t="s">
        <v>410</v>
      </c>
      <c r="I181" s="70"/>
      <c r="J181" s="70"/>
      <c r="K181" s="69" t="s">
        <v>2617</v>
      </c>
      <c r="L181" s="73">
        <v>1</v>
      </c>
      <c r="M181" s="74">
        <v>8753.185546875</v>
      </c>
      <c r="N181" s="74">
        <v>3346.72412109375</v>
      </c>
      <c r="O181" s="75"/>
      <c r="P181" s="76"/>
      <c r="Q181" s="76"/>
      <c r="R181" s="86"/>
      <c r="S181" s="48">
        <v>1</v>
      </c>
      <c r="T181" s="48">
        <v>0</v>
      </c>
      <c r="U181" s="49">
        <v>0</v>
      </c>
      <c r="V181" s="49">
        <v>0.2</v>
      </c>
      <c r="W181" s="49">
        <v>0</v>
      </c>
      <c r="X181" s="49">
        <v>0.693692</v>
      </c>
      <c r="Y181" s="49">
        <v>0</v>
      </c>
      <c r="Z181" s="49">
        <v>0</v>
      </c>
      <c r="AA181" s="71">
        <v>181</v>
      </c>
      <c r="AB181" s="71"/>
      <c r="AC181" s="72"/>
      <c r="AD181" s="78" t="s">
        <v>1342</v>
      </c>
      <c r="AE181" s="78">
        <v>2492</v>
      </c>
      <c r="AF181" s="78">
        <v>6803</v>
      </c>
      <c r="AG181" s="78">
        <v>10798</v>
      </c>
      <c r="AH181" s="78">
        <v>148</v>
      </c>
      <c r="AI181" s="78"/>
      <c r="AJ181" s="78" t="s">
        <v>1548</v>
      </c>
      <c r="AK181" s="78" t="s">
        <v>1686</v>
      </c>
      <c r="AL181" s="82" t="s">
        <v>1846</v>
      </c>
      <c r="AM181" s="78"/>
      <c r="AN181" s="80">
        <v>40484.48548611111</v>
      </c>
      <c r="AO181" s="82" t="s">
        <v>2035</v>
      </c>
      <c r="AP181" s="78" t="b">
        <v>0</v>
      </c>
      <c r="AQ181" s="78" t="b">
        <v>0</v>
      </c>
      <c r="AR181" s="78" t="b">
        <v>0</v>
      </c>
      <c r="AS181" s="78"/>
      <c r="AT181" s="78">
        <v>199</v>
      </c>
      <c r="AU181" s="82" t="s">
        <v>2074</v>
      </c>
      <c r="AV181" s="78" t="b">
        <v>0</v>
      </c>
      <c r="AW181" s="78" t="s">
        <v>2223</v>
      </c>
      <c r="AX181" s="82" t="s">
        <v>2402</v>
      </c>
      <c r="AY181" s="78" t="s">
        <v>65</v>
      </c>
      <c r="AZ181" s="78" t="str">
        <f>REPLACE(INDEX(GroupVertices[Group],MATCH(Vertices[[#This Row],[Vertex]],GroupVertices[Vertex],0)),1,1,"")</f>
        <v>10</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282</v>
      </c>
      <c r="B182" s="65"/>
      <c r="C182" s="65" t="s">
        <v>64</v>
      </c>
      <c r="D182" s="66">
        <v>164.24971596115083</v>
      </c>
      <c r="E182" s="68"/>
      <c r="F182" s="100" t="s">
        <v>735</v>
      </c>
      <c r="G182" s="65"/>
      <c r="H182" s="69" t="s">
        <v>282</v>
      </c>
      <c r="I182" s="70"/>
      <c r="J182" s="70"/>
      <c r="K182" s="69" t="s">
        <v>2618</v>
      </c>
      <c r="L182" s="73">
        <v>1</v>
      </c>
      <c r="M182" s="74">
        <v>8301.638671875</v>
      </c>
      <c r="N182" s="74">
        <v>3346.72412109375</v>
      </c>
      <c r="O182" s="75"/>
      <c r="P182" s="76"/>
      <c r="Q182" s="76"/>
      <c r="R182" s="86"/>
      <c r="S182" s="48">
        <v>0</v>
      </c>
      <c r="T182" s="48">
        <v>1</v>
      </c>
      <c r="U182" s="49">
        <v>0</v>
      </c>
      <c r="V182" s="49">
        <v>0.2</v>
      </c>
      <c r="W182" s="49">
        <v>0</v>
      </c>
      <c r="X182" s="49">
        <v>0.693692</v>
      </c>
      <c r="Y182" s="49">
        <v>0</v>
      </c>
      <c r="Z182" s="49">
        <v>0</v>
      </c>
      <c r="AA182" s="71">
        <v>182</v>
      </c>
      <c r="AB182" s="71"/>
      <c r="AC182" s="72"/>
      <c r="AD182" s="78" t="s">
        <v>1343</v>
      </c>
      <c r="AE182" s="78">
        <v>2553</v>
      </c>
      <c r="AF182" s="78">
        <v>2067</v>
      </c>
      <c r="AG182" s="78">
        <v>5164</v>
      </c>
      <c r="AH182" s="78">
        <v>5935</v>
      </c>
      <c r="AI182" s="78"/>
      <c r="AJ182" s="78" t="s">
        <v>1549</v>
      </c>
      <c r="AK182" s="78" t="s">
        <v>1687</v>
      </c>
      <c r="AL182" s="78"/>
      <c r="AM182" s="78"/>
      <c r="AN182" s="80">
        <v>41704.58550925926</v>
      </c>
      <c r="AO182" s="82" t="s">
        <v>2036</v>
      </c>
      <c r="AP182" s="78" t="b">
        <v>0</v>
      </c>
      <c r="AQ182" s="78" t="b">
        <v>0</v>
      </c>
      <c r="AR182" s="78" t="b">
        <v>1</v>
      </c>
      <c r="AS182" s="78"/>
      <c r="AT182" s="78">
        <v>31</v>
      </c>
      <c r="AU182" s="82" t="s">
        <v>2074</v>
      </c>
      <c r="AV182" s="78" t="b">
        <v>0</v>
      </c>
      <c r="AW182" s="78" t="s">
        <v>2223</v>
      </c>
      <c r="AX182" s="82" t="s">
        <v>2403</v>
      </c>
      <c r="AY182" s="78" t="s">
        <v>66</v>
      </c>
      <c r="AZ182" s="78" t="str">
        <f>REPLACE(INDEX(GroupVertices[Group],MATCH(Vertices[[#This Row],[Vertex]],GroupVertices[Vertex],0)),1,1,"")</f>
        <v>10</v>
      </c>
      <c r="BA182" s="48"/>
      <c r="BB182" s="48"/>
      <c r="BC182" s="48"/>
      <c r="BD182" s="48"/>
      <c r="BE182" s="48" t="s">
        <v>638</v>
      </c>
      <c r="BF182" s="48" t="s">
        <v>638</v>
      </c>
      <c r="BG182" s="116" t="s">
        <v>3169</v>
      </c>
      <c r="BH182" s="116" t="s">
        <v>3169</v>
      </c>
      <c r="BI182" s="116" t="s">
        <v>3258</v>
      </c>
      <c r="BJ182" s="116" t="s">
        <v>3258</v>
      </c>
      <c r="BK182" s="116">
        <v>3</v>
      </c>
      <c r="BL182" s="120">
        <v>10.714285714285714</v>
      </c>
      <c r="BM182" s="116">
        <v>1</v>
      </c>
      <c r="BN182" s="120">
        <v>3.5714285714285716</v>
      </c>
      <c r="BO182" s="116">
        <v>0</v>
      </c>
      <c r="BP182" s="120">
        <v>0</v>
      </c>
      <c r="BQ182" s="116">
        <v>24</v>
      </c>
      <c r="BR182" s="120">
        <v>85.71428571428571</v>
      </c>
      <c r="BS182" s="116">
        <v>28</v>
      </c>
      <c r="BT182" s="2"/>
      <c r="BU182" s="3"/>
      <c r="BV182" s="3"/>
      <c r="BW182" s="3"/>
      <c r="BX182" s="3"/>
    </row>
    <row r="183" spans="1:76" ht="15">
      <c r="A183" s="64" t="s">
        <v>283</v>
      </c>
      <c r="B183" s="65"/>
      <c r="C183" s="65" t="s">
        <v>64</v>
      </c>
      <c r="D183" s="66">
        <v>162.08446032618656</v>
      </c>
      <c r="E183" s="68"/>
      <c r="F183" s="100" t="s">
        <v>736</v>
      </c>
      <c r="G183" s="65"/>
      <c r="H183" s="69" t="s">
        <v>283</v>
      </c>
      <c r="I183" s="70"/>
      <c r="J183" s="70"/>
      <c r="K183" s="69" t="s">
        <v>2619</v>
      </c>
      <c r="L183" s="73">
        <v>1</v>
      </c>
      <c r="M183" s="74">
        <v>2539.14697265625</v>
      </c>
      <c r="N183" s="74">
        <v>2316.067626953125</v>
      </c>
      <c r="O183" s="75"/>
      <c r="P183" s="76"/>
      <c r="Q183" s="76"/>
      <c r="R183" s="86"/>
      <c r="S183" s="48">
        <v>0</v>
      </c>
      <c r="T183" s="48">
        <v>1</v>
      </c>
      <c r="U183" s="49">
        <v>0</v>
      </c>
      <c r="V183" s="49">
        <v>0.002114</v>
      </c>
      <c r="W183" s="49">
        <v>0.008106</v>
      </c>
      <c r="X183" s="49">
        <v>0.35789</v>
      </c>
      <c r="Y183" s="49">
        <v>0</v>
      </c>
      <c r="Z183" s="49">
        <v>0</v>
      </c>
      <c r="AA183" s="71">
        <v>183</v>
      </c>
      <c r="AB183" s="71"/>
      <c r="AC183" s="72"/>
      <c r="AD183" s="78" t="s">
        <v>1344</v>
      </c>
      <c r="AE183" s="78">
        <v>616</v>
      </c>
      <c r="AF183" s="78">
        <v>93</v>
      </c>
      <c r="AG183" s="78">
        <v>2256</v>
      </c>
      <c r="AH183" s="78">
        <v>2323</v>
      </c>
      <c r="AI183" s="78"/>
      <c r="AJ183" s="78" t="s">
        <v>1550</v>
      </c>
      <c r="AK183" s="78" t="s">
        <v>1688</v>
      </c>
      <c r="AL183" s="78"/>
      <c r="AM183" s="78"/>
      <c r="AN183" s="80">
        <v>40742.59287037037</v>
      </c>
      <c r="AO183" s="82" t="s">
        <v>2037</v>
      </c>
      <c r="AP183" s="78" t="b">
        <v>0</v>
      </c>
      <c r="AQ183" s="78" t="b">
        <v>0</v>
      </c>
      <c r="AR183" s="78" t="b">
        <v>1</v>
      </c>
      <c r="AS183" s="78"/>
      <c r="AT183" s="78">
        <v>2</v>
      </c>
      <c r="AU183" s="82" t="s">
        <v>2074</v>
      </c>
      <c r="AV183" s="78" t="b">
        <v>0</v>
      </c>
      <c r="AW183" s="78" t="s">
        <v>2223</v>
      </c>
      <c r="AX183" s="82" t="s">
        <v>2404</v>
      </c>
      <c r="AY183" s="78" t="s">
        <v>66</v>
      </c>
      <c r="AZ183" s="78" t="str">
        <f>REPLACE(INDEX(GroupVertices[Group],MATCH(Vertices[[#This Row],[Vertex]],GroupVertices[Vertex],0)),1,1,"")</f>
        <v>2</v>
      </c>
      <c r="BA183" s="48"/>
      <c r="BB183" s="48"/>
      <c r="BC183" s="48"/>
      <c r="BD183" s="48"/>
      <c r="BE183" s="48"/>
      <c r="BF183" s="48"/>
      <c r="BG183" s="116" t="s">
        <v>3170</v>
      </c>
      <c r="BH183" s="116" t="s">
        <v>3170</v>
      </c>
      <c r="BI183" s="116" t="s">
        <v>3259</v>
      </c>
      <c r="BJ183" s="116" t="s">
        <v>3259</v>
      </c>
      <c r="BK183" s="116">
        <v>1</v>
      </c>
      <c r="BL183" s="120">
        <v>4.545454545454546</v>
      </c>
      <c r="BM183" s="116">
        <v>0</v>
      </c>
      <c r="BN183" s="120">
        <v>0</v>
      </c>
      <c r="BO183" s="116">
        <v>0</v>
      </c>
      <c r="BP183" s="120">
        <v>0</v>
      </c>
      <c r="BQ183" s="116">
        <v>21</v>
      </c>
      <c r="BR183" s="120">
        <v>95.45454545454545</v>
      </c>
      <c r="BS183" s="116">
        <v>22</v>
      </c>
      <c r="BT183" s="2"/>
      <c r="BU183" s="3"/>
      <c r="BV183" s="3"/>
      <c r="BW183" s="3"/>
      <c r="BX183" s="3"/>
    </row>
    <row r="184" spans="1:76" ht="15">
      <c r="A184" s="64" t="s">
        <v>284</v>
      </c>
      <c r="B184" s="65"/>
      <c r="C184" s="65" t="s">
        <v>64</v>
      </c>
      <c r="D184" s="66">
        <v>163.58500222518913</v>
      </c>
      <c r="E184" s="68"/>
      <c r="F184" s="100" t="s">
        <v>737</v>
      </c>
      <c r="G184" s="65"/>
      <c r="H184" s="69" t="s">
        <v>284</v>
      </c>
      <c r="I184" s="70"/>
      <c r="J184" s="70"/>
      <c r="K184" s="69" t="s">
        <v>2620</v>
      </c>
      <c r="L184" s="73">
        <v>1</v>
      </c>
      <c r="M184" s="74">
        <v>8301.638671875</v>
      </c>
      <c r="N184" s="74">
        <v>2723.257080078125</v>
      </c>
      <c r="O184" s="75"/>
      <c r="P184" s="76"/>
      <c r="Q184" s="76"/>
      <c r="R184" s="86"/>
      <c r="S184" s="48">
        <v>0</v>
      </c>
      <c r="T184" s="48">
        <v>1</v>
      </c>
      <c r="U184" s="49">
        <v>0</v>
      </c>
      <c r="V184" s="49">
        <v>0.2</v>
      </c>
      <c r="W184" s="49">
        <v>0</v>
      </c>
      <c r="X184" s="49">
        <v>0.693692</v>
      </c>
      <c r="Y184" s="49">
        <v>0</v>
      </c>
      <c r="Z184" s="49">
        <v>0</v>
      </c>
      <c r="AA184" s="71">
        <v>184</v>
      </c>
      <c r="AB184" s="71"/>
      <c r="AC184" s="72"/>
      <c r="AD184" s="78" t="s">
        <v>1345</v>
      </c>
      <c r="AE184" s="78">
        <v>2051</v>
      </c>
      <c r="AF184" s="78">
        <v>1461</v>
      </c>
      <c r="AG184" s="78">
        <v>10612</v>
      </c>
      <c r="AH184" s="78">
        <v>2515</v>
      </c>
      <c r="AI184" s="78"/>
      <c r="AJ184" s="78" t="s">
        <v>1551</v>
      </c>
      <c r="AK184" s="78" t="s">
        <v>1689</v>
      </c>
      <c r="AL184" s="82" t="s">
        <v>1847</v>
      </c>
      <c r="AM184" s="78"/>
      <c r="AN184" s="80">
        <v>40330.83489583333</v>
      </c>
      <c r="AO184" s="82" t="s">
        <v>2038</v>
      </c>
      <c r="AP184" s="78" t="b">
        <v>0</v>
      </c>
      <c r="AQ184" s="78" t="b">
        <v>0</v>
      </c>
      <c r="AR184" s="78" t="b">
        <v>1</v>
      </c>
      <c r="AS184" s="78"/>
      <c r="AT184" s="78">
        <v>20</v>
      </c>
      <c r="AU184" s="82" t="s">
        <v>2074</v>
      </c>
      <c r="AV184" s="78" t="b">
        <v>0</v>
      </c>
      <c r="AW184" s="78" t="s">
        <v>2223</v>
      </c>
      <c r="AX184" s="82" t="s">
        <v>2405</v>
      </c>
      <c r="AY184" s="78" t="s">
        <v>66</v>
      </c>
      <c r="AZ184" s="78" t="str">
        <f>REPLACE(INDEX(GroupVertices[Group],MATCH(Vertices[[#This Row],[Vertex]],GroupVertices[Vertex],0)),1,1,"")</f>
        <v>10</v>
      </c>
      <c r="BA184" s="48"/>
      <c r="BB184" s="48"/>
      <c r="BC184" s="48"/>
      <c r="BD184" s="48"/>
      <c r="BE184" s="48" t="s">
        <v>638</v>
      </c>
      <c r="BF184" s="48" t="s">
        <v>638</v>
      </c>
      <c r="BG184" s="116" t="s">
        <v>3169</v>
      </c>
      <c r="BH184" s="116" t="s">
        <v>3169</v>
      </c>
      <c r="BI184" s="116" t="s">
        <v>3258</v>
      </c>
      <c r="BJ184" s="116" t="s">
        <v>3258</v>
      </c>
      <c r="BK184" s="116">
        <v>3</v>
      </c>
      <c r="BL184" s="120">
        <v>10.714285714285714</v>
      </c>
      <c r="BM184" s="116">
        <v>1</v>
      </c>
      <c r="BN184" s="120">
        <v>3.5714285714285716</v>
      </c>
      <c r="BO184" s="116">
        <v>0</v>
      </c>
      <c r="BP184" s="120">
        <v>0</v>
      </c>
      <c r="BQ184" s="116">
        <v>24</v>
      </c>
      <c r="BR184" s="120">
        <v>85.71428571428571</v>
      </c>
      <c r="BS184" s="116">
        <v>28</v>
      </c>
      <c r="BT184" s="2"/>
      <c r="BU184" s="3"/>
      <c r="BV184" s="3"/>
      <c r="BW184" s="3"/>
      <c r="BX184" s="3"/>
    </row>
    <row r="185" spans="1:76" ht="15">
      <c r="A185" s="64" t="s">
        <v>285</v>
      </c>
      <c r="B185" s="65"/>
      <c r="C185" s="65" t="s">
        <v>64</v>
      </c>
      <c r="D185" s="66">
        <v>171.67454645409566</v>
      </c>
      <c r="E185" s="68"/>
      <c r="F185" s="100" t="s">
        <v>2206</v>
      </c>
      <c r="G185" s="65"/>
      <c r="H185" s="69" t="s">
        <v>285</v>
      </c>
      <c r="I185" s="70"/>
      <c r="J185" s="70"/>
      <c r="K185" s="69" t="s">
        <v>2621</v>
      </c>
      <c r="L185" s="73">
        <v>1</v>
      </c>
      <c r="M185" s="74">
        <v>9043.9296875</v>
      </c>
      <c r="N185" s="74">
        <v>520.5361938476562</v>
      </c>
      <c r="O185" s="75"/>
      <c r="P185" s="76"/>
      <c r="Q185" s="76"/>
      <c r="R185" s="86"/>
      <c r="S185" s="48">
        <v>0</v>
      </c>
      <c r="T185" s="48">
        <v>1</v>
      </c>
      <c r="U185" s="49">
        <v>0</v>
      </c>
      <c r="V185" s="49">
        <v>1</v>
      </c>
      <c r="W185" s="49">
        <v>0</v>
      </c>
      <c r="X185" s="49">
        <v>0.999998</v>
      </c>
      <c r="Y185" s="49">
        <v>0</v>
      </c>
      <c r="Z185" s="49">
        <v>0</v>
      </c>
      <c r="AA185" s="71">
        <v>185</v>
      </c>
      <c r="AB185" s="71"/>
      <c r="AC185" s="72"/>
      <c r="AD185" s="78" t="s">
        <v>1346</v>
      </c>
      <c r="AE185" s="78">
        <v>1263</v>
      </c>
      <c r="AF185" s="78">
        <v>8836</v>
      </c>
      <c r="AG185" s="78">
        <v>25542</v>
      </c>
      <c r="AH185" s="78">
        <v>269</v>
      </c>
      <c r="AI185" s="78"/>
      <c r="AJ185" s="78" t="s">
        <v>1552</v>
      </c>
      <c r="AK185" s="78" t="s">
        <v>1665</v>
      </c>
      <c r="AL185" s="82" t="s">
        <v>1848</v>
      </c>
      <c r="AM185" s="78"/>
      <c r="AN185" s="80">
        <v>39889.73724537037</v>
      </c>
      <c r="AO185" s="82" t="s">
        <v>2039</v>
      </c>
      <c r="AP185" s="78" t="b">
        <v>0</v>
      </c>
      <c r="AQ185" s="78" t="b">
        <v>0</v>
      </c>
      <c r="AR185" s="78" t="b">
        <v>1</v>
      </c>
      <c r="AS185" s="78"/>
      <c r="AT185" s="78">
        <v>128</v>
      </c>
      <c r="AU185" s="82" t="s">
        <v>2087</v>
      </c>
      <c r="AV185" s="78" t="b">
        <v>1</v>
      </c>
      <c r="AW185" s="78" t="s">
        <v>2223</v>
      </c>
      <c r="AX185" s="82" t="s">
        <v>2406</v>
      </c>
      <c r="AY185" s="78" t="s">
        <v>66</v>
      </c>
      <c r="AZ185" s="78" t="str">
        <f>REPLACE(INDEX(GroupVertices[Group],MATCH(Vertices[[#This Row],[Vertex]],GroupVertices[Vertex],0)),1,1,"")</f>
        <v>15</v>
      </c>
      <c r="BA185" s="48"/>
      <c r="BB185" s="48"/>
      <c r="BC185" s="48"/>
      <c r="BD185" s="48"/>
      <c r="BE185" s="48" t="s">
        <v>300</v>
      </c>
      <c r="BF185" s="48" t="s">
        <v>300</v>
      </c>
      <c r="BG185" s="116" t="s">
        <v>3171</v>
      </c>
      <c r="BH185" s="116" t="s">
        <v>3171</v>
      </c>
      <c r="BI185" s="116" t="s">
        <v>3260</v>
      </c>
      <c r="BJ185" s="116" t="s">
        <v>3260</v>
      </c>
      <c r="BK185" s="116">
        <v>2</v>
      </c>
      <c r="BL185" s="120">
        <v>6.25</v>
      </c>
      <c r="BM185" s="116">
        <v>0</v>
      </c>
      <c r="BN185" s="120">
        <v>0</v>
      </c>
      <c r="BO185" s="116">
        <v>0</v>
      </c>
      <c r="BP185" s="120">
        <v>0</v>
      </c>
      <c r="BQ185" s="116">
        <v>30</v>
      </c>
      <c r="BR185" s="120">
        <v>93.75</v>
      </c>
      <c r="BS185" s="116">
        <v>32</v>
      </c>
      <c r="BT185" s="2"/>
      <c r="BU185" s="3"/>
      <c r="BV185" s="3"/>
      <c r="BW185" s="3"/>
      <c r="BX185" s="3"/>
    </row>
    <row r="186" spans="1:76" ht="15">
      <c r="A186" s="64" t="s">
        <v>411</v>
      </c>
      <c r="B186" s="65"/>
      <c r="C186" s="65" t="s">
        <v>64</v>
      </c>
      <c r="D186" s="66">
        <v>649.639919893191</v>
      </c>
      <c r="E186" s="68"/>
      <c r="F186" s="100" t="s">
        <v>2207</v>
      </c>
      <c r="G186" s="65"/>
      <c r="H186" s="69" t="s">
        <v>411</v>
      </c>
      <c r="I186" s="70"/>
      <c r="J186" s="70"/>
      <c r="K186" s="69" t="s">
        <v>2622</v>
      </c>
      <c r="L186" s="73">
        <v>1</v>
      </c>
      <c r="M186" s="74">
        <v>9043.9296875</v>
      </c>
      <c r="N186" s="74">
        <v>855.7967529296875</v>
      </c>
      <c r="O186" s="75"/>
      <c r="P186" s="76"/>
      <c r="Q186" s="76"/>
      <c r="R186" s="86"/>
      <c r="S186" s="48">
        <v>1</v>
      </c>
      <c r="T186" s="48">
        <v>0</v>
      </c>
      <c r="U186" s="49">
        <v>0</v>
      </c>
      <c r="V186" s="49">
        <v>1</v>
      </c>
      <c r="W186" s="49">
        <v>0</v>
      </c>
      <c r="X186" s="49">
        <v>0.999998</v>
      </c>
      <c r="Y186" s="49">
        <v>0</v>
      </c>
      <c r="Z186" s="49">
        <v>0</v>
      </c>
      <c r="AA186" s="71">
        <v>186</v>
      </c>
      <c r="AB186" s="71"/>
      <c r="AC186" s="72"/>
      <c r="AD186" s="78" t="s">
        <v>1347</v>
      </c>
      <c r="AE186" s="78">
        <v>95</v>
      </c>
      <c r="AF186" s="78">
        <v>444583</v>
      </c>
      <c r="AG186" s="78">
        <v>43635</v>
      </c>
      <c r="AH186" s="78">
        <v>1344</v>
      </c>
      <c r="AI186" s="78"/>
      <c r="AJ186" s="78" t="s">
        <v>1553</v>
      </c>
      <c r="AK186" s="78" t="s">
        <v>1690</v>
      </c>
      <c r="AL186" s="82" t="s">
        <v>1849</v>
      </c>
      <c r="AM186" s="78"/>
      <c r="AN186" s="80">
        <v>41263.488391203704</v>
      </c>
      <c r="AO186" s="82" t="s">
        <v>2040</v>
      </c>
      <c r="AP186" s="78" t="b">
        <v>0</v>
      </c>
      <c r="AQ186" s="78" t="b">
        <v>0</v>
      </c>
      <c r="AR186" s="78" t="b">
        <v>1</v>
      </c>
      <c r="AS186" s="78"/>
      <c r="AT186" s="78">
        <v>1688</v>
      </c>
      <c r="AU186" s="82" t="s">
        <v>2074</v>
      </c>
      <c r="AV186" s="78" t="b">
        <v>1</v>
      </c>
      <c r="AW186" s="78" t="s">
        <v>2223</v>
      </c>
      <c r="AX186" s="82" t="s">
        <v>2407</v>
      </c>
      <c r="AY186" s="78" t="s">
        <v>65</v>
      </c>
      <c r="AZ186" s="78" t="str">
        <f>REPLACE(INDEX(GroupVertices[Group],MATCH(Vertices[[#This Row],[Vertex]],GroupVertices[Vertex],0)),1,1,"")</f>
        <v>15</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286</v>
      </c>
      <c r="B187" s="65"/>
      <c r="C187" s="65" t="s">
        <v>64</v>
      </c>
      <c r="D187" s="66">
        <v>169.96559595800937</v>
      </c>
      <c r="E187" s="68"/>
      <c r="F187" s="100" t="s">
        <v>738</v>
      </c>
      <c r="G187" s="65"/>
      <c r="H187" s="69" t="s">
        <v>286</v>
      </c>
      <c r="I187" s="70"/>
      <c r="J187" s="70"/>
      <c r="K187" s="69" t="s">
        <v>2623</v>
      </c>
      <c r="L187" s="73">
        <v>3.2358276080833366</v>
      </c>
      <c r="M187" s="74">
        <v>5751.2431640625</v>
      </c>
      <c r="N187" s="74">
        <v>2009.6357421875</v>
      </c>
      <c r="O187" s="75"/>
      <c r="P187" s="76"/>
      <c r="Q187" s="76"/>
      <c r="R187" s="86"/>
      <c r="S187" s="48">
        <v>0</v>
      </c>
      <c r="T187" s="48">
        <v>3</v>
      </c>
      <c r="U187" s="49">
        <v>6</v>
      </c>
      <c r="V187" s="49">
        <v>0.001621</v>
      </c>
      <c r="W187" s="49">
        <v>0.004405</v>
      </c>
      <c r="X187" s="49">
        <v>0.73828</v>
      </c>
      <c r="Y187" s="49">
        <v>0.3333333333333333</v>
      </c>
      <c r="Z187" s="49">
        <v>0</v>
      </c>
      <c r="AA187" s="71">
        <v>187</v>
      </c>
      <c r="AB187" s="71"/>
      <c r="AC187" s="72"/>
      <c r="AD187" s="78" t="s">
        <v>1212</v>
      </c>
      <c r="AE187" s="78">
        <v>7145</v>
      </c>
      <c r="AF187" s="78">
        <v>7278</v>
      </c>
      <c r="AG187" s="78">
        <v>25668</v>
      </c>
      <c r="AH187" s="78">
        <v>24908</v>
      </c>
      <c r="AI187" s="78"/>
      <c r="AJ187" s="78" t="s">
        <v>1554</v>
      </c>
      <c r="AK187" s="78" t="s">
        <v>1136</v>
      </c>
      <c r="AL187" s="82" t="s">
        <v>1850</v>
      </c>
      <c r="AM187" s="78"/>
      <c r="AN187" s="80">
        <v>40160.78462962963</v>
      </c>
      <c r="AO187" s="82" t="s">
        <v>2041</v>
      </c>
      <c r="AP187" s="78" t="b">
        <v>0</v>
      </c>
      <c r="AQ187" s="78" t="b">
        <v>0</v>
      </c>
      <c r="AR187" s="78" t="b">
        <v>0</v>
      </c>
      <c r="AS187" s="78"/>
      <c r="AT187" s="78">
        <v>489</v>
      </c>
      <c r="AU187" s="82" t="s">
        <v>2074</v>
      </c>
      <c r="AV187" s="78" t="b">
        <v>0</v>
      </c>
      <c r="AW187" s="78" t="s">
        <v>2223</v>
      </c>
      <c r="AX187" s="82" t="s">
        <v>2408</v>
      </c>
      <c r="AY187" s="78" t="s">
        <v>66</v>
      </c>
      <c r="AZ187" s="78" t="str">
        <f>REPLACE(INDEX(GroupVertices[Group],MATCH(Vertices[[#This Row],[Vertex]],GroupVertices[Vertex],0)),1,1,"")</f>
        <v>4</v>
      </c>
      <c r="BA187" s="48" t="s">
        <v>561</v>
      </c>
      <c r="BB187" s="48" t="s">
        <v>561</v>
      </c>
      <c r="BC187" s="48" t="s">
        <v>593</v>
      </c>
      <c r="BD187" s="48" t="s">
        <v>593</v>
      </c>
      <c r="BE187" s="48" t="s">
        <v>628</v>
      </c>
      <c r="BF187" s="48" t="s">
        <v>628</v>
      </c>
      <c r="BG187" s="116" t="s">
        <v>3172</v>
      </c>
      <c r="BH187" s="116" t="s">
        <v>3172</v>
      </c>
      <c r="BI187" s="116" t="s">
        <v>3261</v>
      </c>
      <c r="BJ187" s="116" t="s">
        <v>3261</v>
      </c>
      <c r="BK187" s="116">
        <v>1</v>
      </c>
      <c r="BL187" s="120">
        <v>2.6315789473684212</v>
      </c>
      <c r="BM187" s="116">
        <v>0</v>
      </c>
      <c r="BN187" s="120">
        <v>0</v>
      </c>
      <c r="BO187" s="116">
        <v>0</v>
      </c>
      <c r="BP187" s="120">
        <v>0</v>
      </c>
      <c r="BQ187" s="116">
        <v>37</v>
      </c>
      <c r="BR187" s="120">
        <v>97.36842105263158</v>
      </c>
      <c r="BS187" s="116">
        <v>38</v>
      </c>
      <c r="BT187" s="2"/>
      <c r="BU187" s="3"/>
      <c r="BV187" s="3"/>
      <c r="BW187" s="3"/>
      <c r="BX187" s="3"/>
    </row>
    <row r="188" spans="1:76" ht="15">
      <c r="A188" s="64" t="s">
        <v>412</v>
      </c>
      <c r="B188" s="65"/>
      <c r="C188" s="65" t="s">
        <v>64</v>
      </c>
      <c r="D188" s="66">
        <v>173.15973193015523</v>
      </c>
      <c r="E188" s="68"/>
      <c r="F188" s="100" t="s">
        <v>2208</v>
      </c>
      <c r="G188" s="65"/>
      <c r="H188" s="69" t="s">
        <v>412</v>
      </c>
      <c r="I188" s="70"/>
      <c r="J188" s="70"/>
      <c r="K188" s="69" t="s">
        <v>2624</v>
      </c>
      <c r="L188" s="73">
        <v>3.6084655427638928</v>
      </c>
      <c r="M188" s="74">
        <v>5375.62255859375</v>
      </c>
      <c r="N188" s="74">
        <v>2526.6298828125</v>
      </c>
      <c r="O188" s="75"/>
      <c r="P188" s="76"/>
      <c r="Q188" s="76"/>
      <c r="R188" s="86"/>
      <c r="S188" s="48">
        <v>3</v>
      </c>
      <c r="T188" s="48">
        <v>0</v>
      </c>
      <c r="U188" s="49">
        <v>7</v>
      </c>
      <c r="V188" s="49">
        <v>0.001621</v>
      </c>
      <c r="W188" s="49">
        <v>0.002492</v>
      </c>
      <c r="X188" s="49">
        <v>0.751738</v>
      </c>
      <c r="Y188" s="49">
        <v>0.5</v>
      </c>
      <c r="Z188" s="49">
        <v>0</v>
      </c>
      <c r="AA188" s="71">
        <v>188</v>
      </c>
      <c r="AB188" s="71"/>
      <c r="AC188" s="72"/>
      <c r="AD188" s="78" t="s">
        <v>1348</v>
      </c>
      <c r="AE188" s="78">
        <v>1560</v>
      </c>
      <c r="AF188" s="78">
        <v>10190</v>
      </c>
      <c r="AG188" s="78">
        <v>9944</v>
      </c>
      <c r="AH188" s="78">
        <v>232</v>
      </c>
      <c r="AI188" s="78"/>
      <c r="AJ188" s="78" t="s">
        <v>1555</v>
      </c>
      <c r="AK188" s="78" t="s">
        <v>1609</v>
      </c>
      <c r="AL188" s="82" t="s">
        <v>1851</v>
      </c>
      <c r="AM188" s="78"/>
      <c r="AN188" s="80">
        <v>39597.74857638889</v>
      </c>
      <c r="AO188" s="82" t="s">
        <v>2042</v>
      </c>
      <c r="AP188" s="78" t="b">
        <v>0</v>
      </c>
      <c r="AQ188" s="78" t="b">
        <v>0</v>
      </c>
      <c r="AR188" s="78" t="b">
        <v>0</v>
      </c>
      <c r="AS188" s="78" t="s">
        <v>1106</v>
      </c>
      <c r="AT188" s="78">
        <v>1094</v>
      </c>
      <c r="AU188" s="82" t="s">
        <v>2081</v>
      </c>
      <c r="AV188" s="78" t="b">
        <v>0</v>
      </c>
      <c r="AW188" s="78" t="s">
        <v>2223</v>
      </c>
      <c r="AX188" s="82" t="s">
        <v>2409</v>
      </c>
      <c r="AY188" s="78" t="s">
        <v>65</v>
      </c>
      <c r="AZ188" s="78" t="str">
        <f>REPLACE(INDEX(GroupVertices[Group],MATCH(Vertices[[#This Row],[Vertex]],GroupVertices[Vertex],0)),1,1,"")</f>
        <v>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291</v>
      </c>
      <c r="B189" s="65"/>
      <c r="C189" s="65" t="s">
        <v>64</v>
      </c>
      <c r="D189" s="66">
        <v>169.87894185711667</v>
      </c>
      <c r="E189" s="68"/>
      <c r="F189" s="100" t="s">
        <v>743</v>
      </c>
      <c r="G189" s="65"/>
      <c r="H189" s="69" t="s">
        <v>291</v>
      </c>
      <c r="I189" s="70"/>
      <c r="J189" s="70"/>
      <c r="K189" s="69" t="s">
        <v>2625</v>
      </c>
      <c r="L189" s="73">
        <v>584.1783677750702</v>
      </c>
      <c r="M189" s="74">
        <v>5743.64404296875</v>
      </c>
      <c r="N189" s="74">
        <v>2287.533447265625</v>
      </c>
      <c r="O189" s="75"/>
      <c r="P189" s="76"/>
      <c r="Q189" s="76"/>
      <c r="R189" s="86"/>
      <c r="S189" s="48">
        <v>7</v>
      </c>
      <c r="T189" s="48">
        <v>4</v>
      </c>
      <c r="U189" s="49">
        <v>1565</v>
      </c>
      <c r="V189" s="49">
        <v>0.002222</v>
      </c>
      <c r="W189" s="49">
        <v>0.017331</v>
      </c>
      <c r="X189" s="49">
        <v>1.990502</v>
      </c>
      <c r="Y189" s="49">
        <v>0.19444444444444445</v>
      </c>
      <c r="Z189" s="49">
        <v>0.2222222222222222</v>
      </c>
      <c r="AA189" s="71">
        <v>189</v>
      </c>
      <c r="AB189" s="71"/>
      <c r="AC189" s="72"/>
      <c r="AD189" s="78" t="s">
        <v>1349</v>
      </c>
      <c r="AE189" s="78">
        <v>5385</v>
      </c>
      <c r="AF189" s="78">
        <v>7199</v>
      </c>
      <c r="AG189" s="78">
        <v>41519</v>
      </c>
      <c r="AH189" s="78">
        <v>30803</v>
      </c>
      <c r="AI189" s="78"/>
      <c r="AJ189" s="78" t="s">
        <v>1556</v>
      </c>
      <c r="AK189" s="78" t="s">
        <v>1691</v>
      </c>
      <c r="AL189" s="82" t="s">
        <v>1852</v>
      </c>
      <c r="AM189" s="78"/>
      <c r="AN189" s="80">
        <v>39589.77756944444</v>
      </c>
      <c r="AO189" s="82" t="s">
        <v>2043</v>
      </c>
      <c r="AP189" s="78" t="b">
        <v>0</v>
      </c>
      <c r="AQ189" s="78" t="b">
        <v>0</v>
      </c>
      <c r="AR189" s="78" t="b">
        <v>1</v>
      </c>
      <c r="AS189" s="78"/>
      <c r="AT189" s="78">
        <v>329</v>
      </c>
      <c r="AU189" s="82" t="s">
        <v>2074</v>
      </c>
      <c r="AV189" s="78" t="b">
        <v>0</v>
      </c>
      <c r="AW189" s="78" t="s">
        <v>2223</v>
      </c>
      <c r="AX189" s="82" t="s">
        <v>2410</v>
      </c>
      <c r="AY189" s="78" t="s">
        <v>66</v>
      </c>
      <c r="AZ189" s="78" t="str">
        <f>REPLACE(INDEX(GroupVertices[Group],MATCH(Vertices[[#This Row],[Vertex]],GroupVertices[Vertex],0)),1,1,"")</f>
        <v>4</v>
      </c>
      <c r="BA189" s="48" t="s">
        <v>561</v>
      </c>
      <c r="BB189" s="48" t="s">
        <v>561</v>
      </c>
      <c r="BC189" s="48" t="s">
        <v>593</v>
      </c>
      <c r="BD189" s="48" t="s">
        <v>593</v>
      </c>
      <c r="BE189" s="48" t="s">
        <v>628</v>
      </c>
      <c r="BF189" s="48" t="s">
        <v>628</v>
      </c>
      <c r="BG189" s="116" t="s">
        <v>3173</v>
      </c>
      <c r="BH189" s="116" t="s">
        <v>3199</v>
      </c>
      <c r="BI189" s="116" t="s">
        <v>3262</v>
      </c>
      <c r="BJ189" s="116" t="s">
        <v>3262</v>
      </c>
      <c r="BK189" s="116">
        <v>0</v>
      </c>
      <c r="BL189" s="120">
        <v>0</v>
      </c>
      <c r="BM189" s="116">
        <v>0</v>
      </c>
      <c r="BN189" s="120">
        <v>0</v>
      </c>
      <c r="BO189" s="116">
        <v>0</v>
      </c>
      <c r="BP189" s="120">
        <v>0</v>
      </c>
      <c r="BQ189" s="116">
        <v>53</v>
      </c>
      <c r="BR189" s="120">
        <v>100</v>
      </c>
      <c r="BS189" s="116">
        <v>53</v>
      </c>
      <c r="BT189" s="2"/>
      <c r="BU189" s="3"/>
      <c r="BV189" s="3"/>
      <c r="BW189" s="3"/>
      <c r="BX189" s="3"/>
    </row>
    <row r="190" spans="1:76" ht="15">
      <c r="A190" s="64" t="s">
        <v>287</v>
      </c>
      <c r="B190" s="65"/>
      <c r="C190" s="65" t="s">
        <v>64</v>
      </c>
      <c r="D190" s="66">
        <v>162.3685541506322</v>
      </c>
      <c r="E190" s="68"/>
      <c r="F190" s="100" t="s">
        <v>739</v>
      </c>
      <c r="G190" s="65"/>
      <c r="H190" s="69" t="s">
        <v>287</v>
      </c>
      <c r="I190" s="70"/>
      <c r="J190" s="70"/>
      <c r="K190" s="69" t="s">
        <v>2626</v>
      </c>
      <c r="L190" s="73">
        <v>1</v>
      </c>
      <c r="M190" s="74">
        <v>6136.033203125</v>
      </c>
      <c r="N190" s="74">
        <v>2190.27099609375</v>
      </c>
      <c r="O190" s="75"/>
      <c r="P190" s="76"/>
      <c r="Q190" s="76"/>
      <c r="R190" s="86"/>
      <c r="S190" s="48">
        <v>0</v>
      </c>
      <c r="T190" s="48">
        <v>3</v>
      </c>
      <c r="U190" s="49">
        <v>0</v>
      </c>
      <c r="V190" s="49">
        <v>0.002169</v>
      </c>
      <c r="W190" s="49">
        <v>0.012261</v>
      </c>
      <c r="X190" s="49">
        <v>0.733178</v>
      </c>
      <c r="Y190" s="49">
        <v>0.8333333333333334</v>
      </c>
      <c r="Z190" s="49">
        <v>0</v>
      </c>
      <c r="AA190" s="71">
        <v>190</v>
      </c>
      <c r="AB190" s="71"/>
      <c r="AC190" s="72"/>
      <c r="AD190" s="78" t="s">
        <v>1350</v>
      </c>
      <c r="AE190" s="78">
        <v>160</v>
      </c>
      <c r="AF190" s="78">
        <v>352</v>
      </c>
      <c r="AG190" s="78">
        <v>606</v>
      </c>
      <c r="AH190" s="78">
        <v>46</v>
      </c>
      <c r="AI190" s="78"/>
      <c r="AJ190" s="78" t="s">
        <v>1557</v>
      </c>
      <c r="AK190" s="78" t="s">
        <v>1692</v>
      </c>
      <c r="AL190" s="82" t="s">
        <v>1853</v>
      </c>
      <c r="AM190" s="78"/>
      <c r="AN190" s="80">
        <v>39166.31030092593</v>
      </c>
      <c r="AO190" s="82" t="s">
        <v>2044</v>
      </c>
      <c r="AP190" s="78" t="b">
        <v>0</v>
      </c>
      <c r="AQ190" s="78" t="b">
        <v>0</v>
      </c>
      <c r="AR190" s="78" t="b">
        <v>0</v>
      </c>
      <c r="AS190" s="78"/>
      <c r="AT190" s="78">
        <v>14</v>
      </c>
      <c r="AU190" s="82" t="s">
        <v>2080</v>
      </c>
      <c r="AV190" s="78" t="b">
        <v>0</v>
      </c>
      <c r="AW190" s="78" t="s">
        <v>2223</v>
      </c>
      <c r="AX190" s="82" t="s">
        <v>2411</v>
      </c>
      <c r="AY190" s="78" t="s">
        <v>66</v>
      </c>
      <c r="AZ190" s="78" t="str">
        <f>REPLACE(INDEX(GroupVertices[Group],MATCH(Vertices[[#This Row],[Vertex]],GroupVertices[Vertex],0)),1,1,"")</f>
        <v>4</v>
      </c>
      <c r="BA190" s="48"/>
      <c r="BB190" s="48"/>
      <c r="BC190" s="48"/>
      <c r="BD190" s="48"/>
      <c r="BE190" s="48"/>
      <c r="BF190" s="48"/>
      <c r="BG190" s="116" t="s">
        <v>3174</v>
      </c>
      <c r="BH190" s="116" t="s">
        <v>3174</v>
      </c>
      <c r="BI190" s="116" t="s">
        <v>3263</v>
      </c>
      <c r="BJ190" s="116" t="s">
        <v>3263</v>
      </c>
      <c r="BK190" s="116">
        <v>0</v>
      </c>
      <c r="BL190" s="120">
        <v>0</v>
      </c>
      <c r="BM190" s="116">
        <v>0</v>
      </c>
      <c r="BN190" s="120">
        <v>0</v>
      </c>
      <c r="BO190" s="116">
        <v>0</v>
      </c>
      <c r="BP190" s="120">
        <v>0</v>
      </c>
      <c r="BQ190" s="116">
        <v>22</v>
      </c>
      <c r="BR190" s="120">
        <v>100</v>
      </c>
      <c r="BS190" s="116">
        <v>22</v>
      </c>
      <c r="BT190" s="2"/>
      <c r="BU190" s="3"/>
      <c r="BV190" s="3"/>
      <c r="BW190" s="3"/>
      <c r="BX190" s="3"/>
    </row>
    <row r="191" spans="1:76" ht="15">
      <c r="A191" s="64" t="s">
        <v>288</v>
      </c>
      <c r="B191" s="65"/>
      <c r="C191" s="65" t="s">
        <v>64</v>
      </c>
      <c r="D191" s="66">
        <v>168.38169062017332</v>
      </c>
      <c r="E191" s="68"/>
      <c r="F191" s="100" t="s">
        <v>740</v>
      </c>
      <c r="G191" s="65"/>
      <c r="H191" s="69" t="s">
        <v>288</v>
      </c>
      <c r="I191" s="70"/>
      <c r="J191" s="70"/>
      <c r="K191" s="69" t="s">
        <v>2627</v>
      </c>
      <c r="L191" s="73">
        <v>1</v>
      </c>
      <c r="M191" s="74">
        <v>6195.64501953125</v>
      </c>
      <c r="N191" s="74">
        <v>2490.146240234375</v>
      </c>
      <c r="O191" s="75"/>
      <c r="P191" s="76"/>
      <c r="Q191" s="76"/>
      <c r="R191" s="86"/>
      <c r="S191" s="48">
        <v>0</v>
      </c>
      <c r="T191" s="48">
        <v>3</v>
      </c>
      <c r="U191" s="49">
        <v>0</v>
      </c>
      <c r="V191" s="49">
        <v>0.002169</v>
      </c>
      <c r="W191" s="49">
        <v>0.012261</v>
      </c>
      <c r="X191" s="49">
        <v>0.733178</v>
      </c>
      <c r="Y191" s="49">
        <v>0.8333333333333334</v>
      </c>
      <c r="Z191" s="49">
        <v>0</v>
      </c>
      <c r="AA191" s="71">
        <v>191</v>
      </c>
      <c r="AB191" s="71"/>
      <c r="AC191" s="72"/>
      <c r="AD191" s="78" t="s">
        <v>1351</v>
      </c>
      <c r="AE191" s="78">
        <v>2224</v>
      </c>
      <c r="AF191" s="78">
        <v>5834</v>
      </c>
      <c r="AG191" s="78">
        <v>4039</v>
      </c>
      <c r="AH191" s="78">
        <v>1759</v>
      </c>
      <c r="AI191" s="78"/>
      <c r="AJ191" s="78" t="s">
        <v>1558</v>
      </c>
      <c r="AK191" s="78" t="s">
        <v>1693</v>
      </c>
      <c r="AL191" s="82" t="s">
        <v>1854</v>
      </c>
      <c r="AM191" s="78"/>
      <c r="AN191" s="80">
        <v>41306.80614583333</v>
      </c>
      <c r="AO191" s="82" t="s">
        <v>2045</v>
      </c>
      <c r="AP191" s="78" t="b">
        <v>0</v>
      </c>
      <c r="AQ191" s="78" t="b">
        <v>0</v>
      </c>
      <c r="AR191" s="78" t="b">
        <v>0</v>
      </c>
      <c r="AS191" s="78"/>
      <c r="AT191" s="78">
        <v>168</v>
      </c>
      <c r="AU191" s="82" t="s">
        <v>2074</v>
      </c>
      <c r="AV191" s="78" t="b">
        <v>0</v>
      </c>
      <c r="AW191" s="78" t="s">
        <v>2223</v>
      </c>
      <c r="AX191" s="82" t="s">
        <v>2412</v>
      </c>
      <c r="AY191" s="78" t="s">
        <v>66</v>
      </c>
      <c r="AZ191" s="78" t="str">
        <f>REPLACE(INDEX(GroupVertices[Group],MATCH(Vertices[[#This Row],[Vertex]],GroupVertices[Vertex],0)),1,1,"")</f>
        <v>4</v>
      </c>
      <c r="BA191" s="48"/>
      <c r="BB191" s="48"/>
      <c r="BC191" s="48"/>
      <c r="BD191" s="48"/>
      <c r="BE191" s="48"/>
      <c r="BF191" s="48"/>
      <c r="BG191" s="116" t="s">
        <v>3174</v>
      </c>
      <c r="BH191" s="116" t="s">
        <v>3174</v>
      </c>
      <c r="BI191" s="116" t="s">
        <v>3263</v>
      </c>
      <c r="BJ191" s="116" t="s">
        <v>3263</v>
      </c>
      <c r="BK191" s="116">
        <v>0</v>
      </c>
      <c r="BL191" s="120">
        <v>0</v>
      </c>
      <c r="BM191" s="116">
        <v>0</v>
      </c>
      <c r="BN191" s="120">
        <v>0</v>
      </c>
      <c r="BO191" s="116">
        <v>0</v>
      </c>
      <c r="BP191" s="120">
        <v>0</v>
      </c>
      <c r="BQ191" s="116">
        <v>22</v>
      </c>
      <c r="BR191" s="120">
        <v>100</v>
      </c>
      <c r="BS191" s="116">
        <v>22</v>
      </c>
      <c r="BT191" s="2"/>
      <c r="BU191" s="3"/>
      <c r="BV191" s="3"/>
      <c r="BW191" s="3"/>
      <c r="BX191" s="3"/>
    </row>
    <row r="192" spans="1:76" ht="15">
      <c r="A192" s="64" t="s">
        <v>289</v>
      </c>
      <c r="B192" s="65"/>
      <c r="C192" s="65" t="s">
        <v>64</v>
      </c>
      <c r="D192" s="66">
        <v>165.83471818633996</v>
      </c>
      <c r="E192" s="68"/>
      <c r="F192" s="100" t="s">
        <v>741</v>
      </c>
      <c r="G192" s="65"/>
      <c r="H192" s="69" t="s">
        <v>289</v>
      </c>
      <c r="I192" s="70"/>
      <c r="J192" s="70"/>
      <c r="K192" s="69" t="s">
        <v>2628</v>
      </c>
      <c r="L192" s="73">
        <v>1</v>
      </c>
      <c r="M192" s="74">
        <v>6391.74658203125</v>
      </c>
      <c r="N192" s="74">
        <v>2467.434814453125</v>
      </c>
      <c r="O192" s="75"/>
      <c r="P192" s="76"/>
      <c r="Q192" s="76"/>
      <c r="R192" s="86"/>
      <c r="S192" s="48">
        <v>0</v>
      </c>
      <c r="T192" s="48">
        <v>3</v>
      </c>
      <c r="U192" s="49">
        <v>0</v>
      </c>
      <c r="V192" s="49">
        <v>0.002169</v>
      </c>
      <c r="W192" s="49">
        <v>0.012261</v>
      </c>
      <c r="X192" s="49">
        <v>0.733178</v>
      </c>
      <c r="Y192" s="49">
        <v>0.8333333333333334</v>
      </c>
      <c r="Z192" s="49">
        <v>0</v>
      </c>
      <c r="AA192" s="71">
        <v>192</v>
      </c>
      <c r="AB192" s="71"/>
      <c r="AC192" s="72"/>
      <c r="AD192" s="78" t="s">
        <v>1352</v>
      </c>
      <c r="AE192" s="78">
        <v>1620</v>
      </c>
      <c r="AF192" s="78">
        <v>3512</v>
      </c>
      <c r="AG192" s="78">
        <v>134916</v>
      </c>
      <c r="AH192" s="78">
        <v>83858</v>
      </c>
      <c r="AI192" s="78"/>
      <c r="AJ192" s="78" t="s">
        <v>1559</v>
      </c>
      <c r="AK192" s="78" t="s">
        <v>1694</v>
      </c>
      <c r="AL192" s="82" t="s">
        <v>1855</v>
      </c>
      <c r="AM192" s="78"/>
      <c r="AN192" s="80">
        <v>39499.89498842593</v>
      </c>
      <c r="AO192" s="82" t="s">
        <v>2046</v>
      </c>
      <c r="AP192" s="78" t="b">
        <v>0</v>
      </c>
      <c r="AQ192" s="78" t="b">
        <v>0</v>
      </c>
      <c r="AR192" s="78" t="b">
        <v>1</v>
      </c>
      <c r="AS192" s="78"/>
      <c r="AT192" s="78">
        <v>167</v>
      </c>
      <c r="AU192" s="82" t="s">
        <v>2081</v>
      </c>
      <c r="AV192" s="78" t="b">
        <v>0</v>
      </c>
      <c r="AW192" s="78" t="s">
        <v>2223</v>
      </c>
      <c r="AX192" s="82" t="s">
        <v>2413</v>
      </c>
      <c r="AY192" s="78" t="s">
        <v>66</v>
      </c>
      <c r="AZ192" s="78" t="str">
        <f>REPLACE(INDEX(GroupVertices[Group],MATCH(Vertices[[#This Row],[Vertex]],GroupVertices[Vertex],0)),1,1,"")</f>
        <v>4</v>
      </c>
      <c r="BA192" s="48"/>
      <c r="BB192" s="48"/>
      <c r="BC192" s="48"/>
      <c r="BD192" s="48"/>
      <c r="BE192" s="48"/>
      <c r="BF192" s="48"/>
      <c r="BG192" s="116" t="s">
        <v>3174</v>
      </c>
      <c r="BH192" s="116" t="s">
        <v>3174</v>
      </c>
      <c r="BI192" s="116" t="s">
        <v>3263</v>
      </c>
      <c r="BJ192" s="116" t="s">
        <v>3263</v>
      </c>
      <c r="BK192" s="116">
        <v>0</v>
      </c>
      <c r="BL192" s="120">
        <v>0</v>
      </c>
      <c r="BM192" s="116">
        <v>0</v>
      </c>
      <c r="BN192" s="120">
        <v>0</v>
      </c>
      <c r="BO192" s="116">
        <v>0</v>
      </c>
      <c r="BP192" s="120">
        <v>0</v>
      </c>
      <c r="BQ192" s="116">
        <v>22</v>
      </c>
      <c r="BR192" s="120">
        <v>100</v>
      </c>
      <c r="BS192" s="116">
        <v>22</v>
      </c>
      <c r="BT192" s="2"/>
      <c r="BU192" s="3"/>
      <c r="BV192" s="3"/>
      <c r="BW192" s="3"/>
      <c r="BX192" s="3"/>
    </row>
    <row r="193" spans="1:76" ht="15">
      <c r="A193" s="64" t="s">
        <v>292</v>
      </c>
      <c r="B193" s="65"/>
      <c r="C193" s="65" t="s">
        <v>64</v>
      </c>
      <c r="D193" s="66">
        <v>163.71004738343936</v>
      </c>
      <c r="E193" s="68"/>
      <c r="F193" s="100" t="s">
        <v>744</v>
      </c>
      <c r="G193" s="65"/>
      <c r="H193" s="69" t="s">
        <v>292</v>
      </c>
      <c r="I193" s="70"/>
      <c r="J193" s="70"/>
      <c r="K193" s="69" t="s">
        <v>2629</v>
      </c>
      <c r="L193" s="73">
        <v>321.4686238252782</v>
      </c>
      <c r="M193" s="74">
        <v>9382.53125</v>
      </c>
      <c r="N193" s="74">
        <v>7463.6787109375</v>
      </c>
      <c r="O193" s="75"/>
      <c r="P193" s="76"/>
      <c r="Q193" s="76"/>
      <c r="R193" s="86"/>
      <c r="S193" s="48">
        <v>1</v>
      </c>
      <c r="T193" s="48">
        <v>9</v>
      </c>
      <c r="U193" s="49">
        <v>860</v>
      </c>
      <c r="V193" s="49">
        <v>0.002174</v>
      </c>
      <c r="W193" s="49">
        <v>0.013723</v>
      </c>
      <c r="X193" s="49">
        <v>2.133394</v>
      </c>
      <c r="Y193" s="49">
        <v>0.19444444444444445</v>
      </c>
      <c r="Z193" s="49">
        <v>0.1111111111111111</v>
      </c>
      <c r="AA193" s="71">
        <v>193</v>
      </c>
      <c r="AB193" s="71"/>
      <c r="AC193" s="72"/>
      <c r="AD193" s="78" t="s">
        <v>1353</v>
      </c>
      <c r="AE193" s="78">
        <v>2171</v>
      </c>
      <c r="AF193" s="78">
        <v>1575</v>
      </c>
      <c r="AG193" s="78">
        <v>3049</v>
      </c>
      <c r="AH193" s="78">
        <v>5179</v>
      </c>
      <c r="AI193" s="78"/>
      <c r="AJ193" s="78" t="s">
        <v>1560</v>
      </c>
      <c r="AK193" s="78" t="s">
        <v>1695</v>
      </c>
      <c r="AL193" s="82" t="s">
        <v>1856</v>
      </c>
      <c r="AM193" s="78"/>
      <c r="AN193" s="80">
        <v>39403.665821759256</v>
      </c>
      <c r="AO193" s="82" t="s">
        <v>2047</v>
      </c>
      <c r="AP193" s="78" t="b">
        <v>0</v>
      </c>
      <c r="AQ193" s="78" t="b">
        <v>0</v>
      </c>
      <c r="AR193" s="78" t="b">
        <v>1</v>
      </c>
      <c r="AS193" s="78"/>
      <c r="AT193" s="78">
        <v>117</v>
      </c>
      <c r="AU193" s="82" t="s">
        <v>2074</v>
      </c>
      <c r="AV193" s="78" t="b">
        <v>0</v>
      </c>
      <c r="AW193" s="78" t="s">
        <v>2223</v>
      </c>
      <c r="AX193" s="82" t="s">
        <v>2414</v>
      </c>
      <c r="AY193" s="78" t="s">
        <v>66</v>
      </c>
      <c r="AZ193" s="78" t="str">
        <f>REPLACE(INDEX(GroupVertices[Group],MATCH(Vertices[[#This Row],[Vertex]],GroupVertices[Vertex],0)),1,1,"")</f>
        <v>6</v>
      </c>
      <c r="BA193" s="48"/>
      <c r="BB193" s="48"/>
      <c r="BC193" s="48"/>
      <c r="BD193" s="48"/>
      <c r="BE193" s="48"/>
      <c r="BF193" s="48"/>
      <c r="BG193" s="116" t="s">
        <v>3175</v>
      </c>
      <c r="BH193" s="116" t="s">
        <v>3175</v>
      </c>
      <c r="BI193" s="116" t="s">
        <v>3264</v>
      </c>
      <c r="BJ193" s="116" t="s">
        <v>3264</v>
      </c>
      <c r="BK193" s="116">
        <v>1</v>
      </c>
      <c r="BL193" s="120">
        <v>4.761904761904762</v>
      </c>
      <c r="BM193" s="116">
        <v>0</v>
      </c>
      <c r="BN193" s="120">
        <v>0</v>
      </c>
      <c r="BO193" s="116">
        <v>0</v>
      </c>
      <c r="BP193" s="120">
        <v>0</v>
      </c>
      <c r="BQ193" s="116">
        <v>20</v>
      </c>
      <c r="BR193" s="120">
        <v>95.23809523809524</v>
      </c>
      <c r="BS193" s="116">
        <v>21</v>
      </c>
      <c r="BT193" s="2"/>
      <c r="BU193" s="3"/>
      <c r="BV193" s="3"/>
      <c r="BW193" s="3"/>
      <c r="BX193" s="3"/>
    </row>
    <row r="194" spans="1:76" ht="15">
      <c r="A194" s="64" t="s">
        <v>413</v>
      </c>
      <c r="B194" s="65"/>
      <c r="C194" s="65" t="s">
        <v>64</v>
      </c>
      <c r="D194" s="66">
        <v>162.87092855833922</v>
      </c>
      <c r="E194" s="68"/>
      <c r="F194" s="100" t="s">
        <v>2209</v>
      </c>
      <c r="G194" s="65"/>
      <c r="H194" s="69" t="s">
        <v>413</v>
      </c>
      <c r="I194" s="70"/>
      <c r="J194" s="70"/>
      <c r="K194" s="69" t="s">
        <v>2630</v>
      </c>
      <c r="L194" s="73">
        <v>1</v>
      </c>
      <c r="M194" s="74">
        <v>9717.9677734375</v>
      </c>
      <c r="N194" s="74">
        <v>6862.06640625</v>
      </c>
      <c r="O194" s="75"/>
      <c r="P194" s="76"/>
      <c r="Q194" s="76"/>
      <c r="R194" s="86"/>
      <c r="S194" s="48">
        <v>2</v>
      </c>
      <c r="T194" s="48">
        <v>0</v>
      </c>
      <c r="U194" s="49">
        <v>0</v>
      </c>
      <c r="V194" s="49">
        <v>0.001577</v>
      </c>
      <c r="W194" s="49">
        <v>0.002866</v>
      </c>
      <c r="X194" s="49">
        <v>0.551231</v>
      </c>
      <c r="Y194" s="49">
        <v>1</v>
      </c>
      <c r="Z194" s="49">
        <v>0</v>
      </c>
      <c r="AA194" s="71">
        <v>194</v>
      </c>
      <c r="AB194" s="71"/>
      <c r="AC194" s="72"/>
      <c r="AD194" s="78" t="s">
        <v>1354</v>
      </c>
      <c r="AE194" s="78">
        <v>413</v>
      </c>
      <c r="AF194" s="78">
        <v>810</v>
      </c>
      <c r="AG194" s="78">
        <v>1531</v>
      </c>
      <c r="AH194" s="78">
        <v>660</v>
      </c>
      <c r="AI194" s="78"/>
      <c r="AJ194" s="78" t="s">
        <v>1561</v>
      </c>
      <c r="AK194" s="78" t="s">
        <v>1696</v>
      </c>
      <c r="AL194" s="82" t="s">
        <v>1857</v>
      </c>
      <c r="AM194" s="78"/>
      <c r="AN194" s="80">
        <v>41120.92042824074</v>
      </c>
      <c r="AO194" s="82" t="s">
        <v>2048</v>
      </c>
      <c r="AP194" s="78" t="b">
        <v>0</v>
      </c>
      <c r="AQ194" s="78" t="b">
        <v>0</v>
      </c>
      <c r="AR194" s="78" t="b">
        <v>0</v>
      </c>
      <c r="AS194" s="78"/>
      <c r="AT194" s="78">
        <v>72</v>
      </c>
      <c r="AU194" s="82" t="s">
        <v>2074</v>
      </c>
      <c r="AV194" s="78" t="b">
        <v>0</v>
      </c>
      <c r="AW194" s="78" t="s">
        <v>2223</v>
      </c>
      <c r="AX194" s="82" t="s">
        <v>2415</v>
      </c>
      <c r="AY194" s="78" t="s">
        <v>65</v>
      </c>
      <c r="AZ194" s="78" t="str">
        <f>REPLACE(INDEX(GroupVertices[Group],MATCH(Vertices[[#This Row],[Vertex]],GroupVertices[Vertex],0)),1,1,"")</f>
        <v>6</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414</v>
      </c>
      <c r="B195" s="65"/>
      <c r="C195" s="65" t="s">
        <v>64</v>
      </c>
      <c r="D195" s="66">
        <v>167.32867876122413</v>
      </c>
      <c r="E195" s="68"/>
      <c r="F195" s="100" t="s">
        <v>2210</v>
      </c>
      <c r="G195" s="65"/>
      <c r="H195" s="69" t="s">
        <v>414</v>
      </c>
      <c r="I195" s="70"/>
      <c r="J195" s="70"/>
      <c r="K195" s="69" t="s">
        <v>2631</v>
      </c>
      <c r="L195" s="73">
        <v>1</v>
      </c>
      <c r="M195" s="74">
        <v>9434.09765625</v>
      </c>
      <c r="N195" s="74">
        <v>6199.3798828125</v>
      </c>
      <c r="O195" s="75"/>
      <c r="P195" s="76"/>
      <c r="Q195" s="76"/>
      <c r="R195" s="86"/>
      <c r="S195" s="48">
        <v>2</v>
      </c>
      <c r="T195" s="48">
        <v>0</v>
      </c>
      <c r="U195" s="49">
        <v>0</v>
      </c>
      <c r="V195" s="49">
        <v>0.001577</v>
      </c>
      <c r="W195" s="49">
        <v>0.002866</v>
      </c>
      <c r="X195" s="49">
        <v>0.551231</v>
      </c>
      <c r="Y195" s="49">
        <v>1</v>
      </c>
      <c r="Z195" s="49">
        <v>0</v>
      </c>
      <c r="AA195" s="71">
        <v>195</v>
      </c>
      <c r="AB195" s="71"/>
      <c r="AC195" s="72"/>
      <c r="AD195" s="78" t="s">
        <v>1355</v>
      </c>
      <c r="AE195" s="78">
        <v>1490</v>
      </c>
      <c r="AF195" s="78">
        <v>4874</v>
      </c>
      <c r="AG195" s="78">
        <v>5520</v>
      </c>
      <c r="AH195" s="78">
        <v>794</v>
      </c>
      <c r="AI195" s="78"/>
      <c r="AJ195" s="78" t="s">
        <v>1562</v>
      </c>
      <c r="AK195" s="78" t="s">
        <v>1615</v>
      </c>
      <c r="AL195" s="82" t="s">
        <v>1858</v>
      </c>
      <c r="AM195" s="78"/>
      <c r="AN195" s="80">
        <v>40939.692719907405</v>
      </c>
      <c r="AO195" s="82" t="s">
        <v>2049</v>
      </c>
      <c r="AP195" s="78" t="b">
        <v>0</v>
      </c>
      <c r="AQ195" s="78" t="b">
        <v>0</v>
      </c>
      <c r="AR195" s="78" t="b">
        <v>0</v>
      </c>
      <c r="AS195" s="78" t="s">
        <v>1106</v>
      </c>
      <c r="AT195" s="78">
        <v>223</v>
      </c>
      <c r="AU195" s="82" t="s">
        <v>2074</v>
      </c>
      <c r="AV195" s="78" t="b">
        <v>0</v>
      </c>
      <c r="AW195" s="78" t="s">
        <v>2223</v>
      </c>
      <c r="AX195" s="82" t="s">
        <v>2416</v>
      </c>
      <c r="AY195" s="78" t="s">
        <v>65</v>
      </c>
      <c r="AZ195" s="78" t="str">
        <f>REPLACE(INDEX(GroupVertices[Group],MATCH(Vertices[[#This Row],[Vertex]],GroupVertices[Vertex],0)),1,1,"")</f>
        <v>6</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415</v>
      </c>
      <c r="B196" s="65"/>
      <c r="C196" s="65" t="s">
        <v>64</v>
      </c>
      <c r="D196" s="66">
        <v>162.0076782114715</v>
      </c>
      <c r="E196" s="68"/>
      <c r="F196" s="100" t="s">
        <v>2211</v>
      </c>
      <c r="G196" s="65"/>
      <c r="H196" s="69" t="s">
        <v>415</v>
      </c>
      <c r="I196" s="70"/>
      <c r="J196" s="70"/>
      <c r="K196" s="69" t="s">
        <v>2632</v>
      </c>
      <c r="L196" s="73">
        <v>1</v>
      </c>
      <c r="M196" s="74">
        <v>9113.16015625</v>
      </c>
      <c r="N196" s="74">
        <v>6476.1357421875</v>
      </c>
      <c r="O196" s="75"/>
      <c r="P196" s="76"/>
      <c r="Q196" s="76"/>
      <c r="R196" s="86"/>
      <c r="S196" s="48">
        <v>2</v>
      </c>
      <c r="T196" s="48">
        <v>0</v>
      </c>
      <c r="U196" s="49">
        <v>0</v>
      </c>
      <c r="V196" s="49">
        <v>0.001577</v>
      </c>
      <c r="W196" s="49">
        <v>0.002866</v>
      </c>
      <c r="X196" s="49">
        <v>0.551231</v>
      </c>
      <c r="Y196" s="49">
        <v>1</v>
      </c>
      <c r="Z196" s="49">
        <v>0</v>
      </c>
      <c r="AA196" s="71">
        <v>196</v>
      </c>
      <c r="AB196" s="71"/>
      <c r="AC196" s="72"/>
      <c r="AD196" s="78" t="s">
        <v>1356</v>
      </c>
      <c r="AE196" s="78">
        <v>1</v>
      </c>
      <c r="AF196" s="78">
        <v>23</v>
      </c>
      <c r="AG196" s="78">
        <v>57</v>
      </c>
      <c r="AH196" s="78">
        <v>3</v>
      </c>
      <c r="AI196" s="78"/>
      <c r="AJ196" s="78" t="s">
        <v>1563</v>
      </c>
      <c r="AK196" s="78"/>
      <c r="AL196" s="78"/>
      <c r="AM196" s="78"/>
      <c r="AN196" s="80">
        <v>43439.714421296296</v>
      </c>
      <c r="AO196" s="82" t="s">
        <v>2050</v>
      </c>
      <c r="AP196" s="78" t="b">
        <v>1</v>
      </c>
      <c r="AQ196" s="78" t="b">
        <v>0</v>
      </c>
      <c r="AR196" s="78" t="b">
        <v>0</v>
      </c>
      <c r="AS196" s="78"/>
      <c r="AT196" s="78">
        <v>0</v>
      </c>
      <c r="AU196" s="78"/>
      <c r="AV196" s="78" t="b">
        <v>0</v>
      </c>
      <c r="AW196" s="78" t="s">
        <v>2223</v>
      </c>
      <c r="AX196" s="82" t="s">
        <v>2417</v>
      </c>
      <c r="AY196" s="78" t="s">
        <v>65</v>
      </c>
      <c r="AZ196" s="78" t="str">
        <f>REPLACE(INDEX(GroupVertices[Group],MATCH(Vertices[[#This Row],[Vertex]],GroupVertices[Vertex],0)),1,1,"")</f>
        <v>6</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294</v>
      </c>
      <c r="B197" s="65"/>
      <c r="C197" s="65" t="s">
        <v>64</v>
      </c>
      <c r="D197" s="66">
        <v>171.3465771355271</v>
      </c>
      <c r="E197" s="68"/>
      <c r="F197" s="100" t="s">
        <v>746</v>
      </c>
      <c r="G197" s="65"/>
      <c r="H197" s="69" t="s">
        <v>294</v>
      </c>
      <c r="I197" s="70"/>
      <c r="J197" s="70"/>
      <c r="K197" s="69" t="s">
        <v>2633</v>
      </c>
      <c r="L197" s="73">
        <v>1</v>
      </c>
      <c r="M197" s="74">
        <v>8993.80859375</v>
      </c>
      <c r="N197" s="74">
        <v>7785.7568359375</v>
      </c>
      <c r="O197" s="75"/>
      <c r="P197" s="76"/>
      <c r="Q197" s="76"/>
      <c r="R197" s="86"/>
      <c r="S197" s="48">
        <v>2</v>
      </c>
      <c r="T197" s="48">
        <v>3</v>
      </c>
      <c r="U197" s="49">
        <v>0</v>
      </c>
      <c r="V197" s="49">
        <v>0.002151</v>
      </c>
      <c r="W197" s="49">
        <v>0.012412</v>
      </c>
      <c r="X197" s="49">
        <v>0.9596</v>
      </c>
      <c r="Y197" s="49">
        <v>0.75</v>
      </c>
      <c r="Z197" s="49">
        <v>0.25</v>
      </c>
      <c r="AA197" s="71">
        <v>197</v>
      </c>
      <c r="AB197" s="71"/>
      <c r="AC197" s="72"/>
      <c r="AD197" s="78" t="s">
        <v>1357</v>
      </c>
      <c r="AE197" s="78">
        <v>3779</v>
      </c>
      <c r="AF197" s="78">
        <v>8537</v>
      </c>
      <c r="AG197" s="78">
        <v>9952</v>
      </c>
      <c r="AH197" s="78">
        <v>6935</v>
      </c>
      <c r="AI197" s="78"/>
      <c r="AJ197" s="78" t="s">
        <v>1564</v>
      </c>
      <c r="AK197" s="78" t="s">
        <v>1650</v>
      </c>
      <c r="AL197" s="82" t="s">
        <v>1859</v>
      </c>
      <c r="AM197" s="78"/>
      <c r="AN197" s="80">
        <v>40980.69767361111</v>
      </c>
      <c r="AO197" s="82" t="s">
        <v>2051</v>
      </c>
      <c r="AP197" s="78" t="b">
        <v>0</v>
      </c>
      <c r="AQ197" s="78" t="b">
        <v>0</v>
      </c>
      <c r="AR197" s="78" t="b">
        <v>0</v>
      </c>
      <c r="AS197" s="78"/>
      <c r="AT197" s="78">
        <v>312</v>
      </c>
      <c r="AU197" s="82" t="s">
        <v>2074</v>
      </c>
      <c r="AV197" s="78" t="b">
        <v>0</v>
      </c>
      <c r="AW197" s="78" t="s">
        <v>2223</v>
      </c>
      <c r="AX197" s="82" t="s">
        <v>2418</v>
      </c>
      <c r="AY197" s="78" t="s">
        <v>66</v>
      </c>
      <c r="AZ197" s="78" t="str">
        <f>REPLACE(INDEX(GroupVertices[Group],MATCH(Vertices[[#This Row],[Vertex]],GroupVertices[Vertex],0)),1,1,"")</f>
        <v>6</v>
      </c>
      <c r="BA197" s="48"/>
      <c r="BB197" s="48"/>
      <c r="BC197" s="48"/>
      <c r="BD197" s="48"/>
      <c r="BE197" s="48" t="s">
        <v>618</v>
      </c>
      <c r="BF197" s="48" t="s">
        <v>618</v>
      </c>
      <c r="BG197" s="116" t="s">
        <v>3167</v>
      </c>
      <c r="BH197" s="116" t="s">
        <v>3167</v>
      </c>
      <c r="BI197" s="116" t="s">
        <v>3255</v>
      </c>
      <c r="BJ197" s="116" t="s">
        <v>3255</v>
      </c>
      <c r="BK197" s="116">
        <v>2</v>
      </c>
      <c r="BL197" s="120">
        <v>10</v>
      </c>
      <c r="BM197" s="116">
        <v>0</v>
      </c>
      <c r="BN197" s="120">
        <v>0</v>
      </c>
      <c r="BO197" s="116">
        <v>0</v>
      </c>
      <c r="BP197" s="120">
        <v>0</v>
      </c>
      <c r="BQ197" s="116">
        <v>18</v>
      </c>
      <c r="BR197" s="120">
        <v>90</v>
      </c>
      <c r="BS197" s="116">
        <v>20</v>
      </c>
      <c r="BT197" s="2"/>
      <c r="BU197" s="3"/>
      <c r="BV197" s="3"/>
      <c r="BW197" s="3"/>
      <c r="BX197" s="3"/>
    </row>
    <row r="198" spans="1:76" ht="15">
      <c r="A198" s="64" t="s">
        <v>416</v>
      </c>
      <c r="B198" s="65"/>
      <c r="C198" s="65" t="s">
        <v>64</v>
      </c>
      <c r="D198" s="66">
        <v>162.58244718448128</v>
      </c>
      <c r="E198" s="68"/>
      <c r="F198" s="100" t="s">
        <v>2212</v>
      </c>
      <c r="G198" s="65"/>
      <c r="H198" s="69" t="s">
        <v>416</v>
      </c>
      <c r="I198" s="70"/>
      <c r="J198" s="70"/>
      <c r="K198" s="69" t="s">
        <v>2634</v>
      </c>
      <c r="L198" s="73">
        <v>1</v>
      </c>
      <c r="M198" s="74">
        <v>9804.087890625</v>
      </c>
      <c r="N198" s="74">
        <v>7998.0400390625</v>
      </c>
      <c r="O198" s="75"/>
      <c r="P198" s="76"/>
      <c r="Q198" s="76"/>
      <c r="R198" s="86"/>
      <c r="S198" s="48">
        <v>2</v>
      </c>
      <c r="T198" s="48">
        <v>0</v>
      </c>
      <c r="U198" s="49">
        <v>0</v>
      </c>
      <c r="V198" s="49">
        <v>0.001577</v>
      </c>
      <c r="W198" s="49">
        <v>0.002866</v>
      </c>
      <c r="X198" s="49">
        <v>0.551231</v>
      </c>
      <c r="Y198" s="49">
        <v>1</v>
      </c>
      <c r="Z198" s="49">
        <v>0</v>
      </c>
      <c r="AA198" s="71">
        <v>198</v>
      </c>
      <c r="AB198" s="71"/>
      <c r="AC198" s="72"/>
      <c r="AD198" s="78" t="s">
        <v>1358</v>
      </c>
      <c r="AE198" s="78">
        <v>15</v>
      </c>
      <c r="AF198" s="78">
        <v>547</v>
      </c>
      <c r="AG198" s="78">
        <v>71</v>
      </c>
      <c r="AH198" s="78">
        <v>17</v>
      </c>
      <c r="AI198" s="78"/>
      <c r="AJ198" s="78" t="s">
        <v>1565</v>
      </c>
      <c r="AK198" s="78" t="s">
        <v>1680</v>
      </c>
      <c r="AL198" s="82" t="s">
        <v>1860</v>
      </c>
      <c r="AM198" s="78"/>
      <c r="AN198" s="80">
        <v>40431.80394675926</v>
      </c>
      <c r="AO198" s="78"/>
      <c r="AP198" s="78" t="b">
        <v>0</v>
      </c>
      <c r="AQ198" s="78" t="b">
        <v>0</v>
      </c>
      <c r="AR198" s="78" t="b">
        <v>0</v>
      </c>
      <c r="AS198" s="78"/>
      <c r="AT198" s="78">
        <v>36</v>
      </c>
      <c r="AU198" s="82" t="s">
        <v>2074</v>
      </c>
      <c r="AV198" s="78" t="b">
        <v>0</v>
      </c>
      <c r="AW198" s="78" t="s">
        <v>2223</v>
      </c>
      <c r="AX198" s="82" t="s">
        <v>2419</v>
      </c>
      <c r="AY198" s="78" t="s">
        <v>65</v>
      </c>
      <c r="AZ198" s="78" t="str">
        <f>REPLACE(INDEX(GroupVertices[Group],MATCH(Vertices[[#This Row],[Vertex]],GroupVertices[Vertex],0)),1,1,"")</f>
        <v>6</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417</v>
      </c>
      <c r="B199" s="65"/>
      <c r="C199" s="65" t="s">
        <v>64</v>
      </c>
      <c r="D199" s="66">
        <v>186.03828634257442</v>
      </c>
      <c r="E199" s="68"/>
      <c r="F199" s="100" t="s">
        <v>2213</v>
      </c>
      <c r="G199" s="65"/>
      <c r="H199" s="69" t="s">
        <v>417</v>
      </c>
      <c r="I199" s="70"/>
      <c r="J199" s="70"/>
      <c r="K199" s="69" t="s">
        <v>2635</v>
      </c>
      <c r="L199" s="73">
        <v>1</v>
      </c>
      <c r="M199" s="74">
        <v>9678.7548828125</v>
      </c>
      <c r="N199" s="74">
        <v>9015.5166015625</v>
      </c>
      <c r="O199" s="75"/>
      <c r="P199" s="76"/>
      <c r="Q199" s="76"/>
      <c r="R199" s="86"/>
      <c r="S199" s="48">
        <v>2</v>
      </c>
      <c r="T199" s="48">
        <v>0</v>
      </c>
      <c r="U199" s="49">
        <v>0</v>
      </c>
      <c r="V199" s="49">
        <v>0.001577</v>
      </c>
      <c r="W199" s="49">
        <v>0.002866</v>
      </c>
      <c r="X199" s="49">
        <v>0.551231</v>
      </c>
      <c r="Y199" s="49">
        <v>1</v>
      </c>
      <c r="Z199" s="49">
        <v>0</v>
      </c>
      <c r="AA199" s="71">
        <v>199</v>
      </c>
      <c r="AB199" s="71"/>
      <c r="AC199" s="72"/>
      <c r="AD199" s="78" t="s">
        <v>1359</v>
      </c>
      <c r="AE199" s="78">
        <v>1942</v>
      </c>
      <c r="AF199" s="78">
        <v>21931</v>
      </c>
      <c r="AG199" s="78">
        <v>6672</v>
      </c>
      <c r="AH199" s="78">
        <v>2705</v>
      </c>
      <c r="AI199" s="78"/>
      <c r="AJ199" s="78" t="s">
        <v>1566</v>
      </c>
      <c r="AK199" s="78" t="s">
        <v>1653</v>
      </c>
      <c r="AL199" s="82" t="s">
        <v>1861</v>
      </c>
      <c r="AM199" s="78"/>
      <c r="AN199" s="80">
        <v>42164.459386574075</v>
      </c>
      <c r="AO199" s="82" t="s">
        <v>2052</v>
      </c>
      <c r="AP199" s="78" t="b">
        <v>0</v>
      </c>
      <c r="AQ199" s="78" t="b">
        <v>0</v>
      </c>
      <c r="AR199" s="78" t="b">
        <v>0</v>
      </c>
      <c r="AS199" s="78"/>
      <c r="AT199" s="78">
        <v>1230</v>
      </c>
      <c r="AU199" s="82" t="s">
        <v>2074</v>
      </c>
      <c r="AV199" s="78" t="b">
        <v>1</v>
      </c>
      <c r="AW199" s="78" t="s">
        <v>2223</v>
      </c>
      <c r="AX199" s="82" t="s">
        <v>2420</v>
      </c>
      <c r="AY199" s="78" t="s">
        <v>65</v>
      </c>
      <c r="AZ199" s="78" t="str">
        <f>REPLACE(INDEX(GroupVertices[Group],MATCH(Vertices[[#This Row],[Vertex]],GroupVertices[Vertex],0)),1,1,"")</f>
        <v>6</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295</v>
      </c>
      <c r="B200" s="65"/>
      <c r="C200" s="65" t="s">
        <v>64</v>
      </c>
      <c r="D200" s="66">
        <v>168.81276734993062</v>
      </c>
      <c r="E200" s="68"/>
      <c r="F200" s="100" t="s">
        <v>747</v>
      </c>
      <c r="G200" s="65"/>
      <c r="H200" s="69" t="s">
        <v>295</v>
      </c>
      <c r="I200" s="70"/>
      <c r="J200" s="70"/>
      <c r="K200" s="69" t="s">
        <v>2636</v>
      </c>
      <c r="L200" s="73">
        <v>1</v>
      </c>
      <c r="M200" s="74">
        <v>6343.9208984375</v>
      </c>
      <c r="N200" s="74">
        <v>352.9058837890625</v>
      </c>
      <c r="O200" s="75"/>
      <c r="P200" s="76"/>
      <c r="Q200" s="76"/>
      <c r="R200" s="86"/>
      <c r="S200" s="48">
        <v>2</v>
      </c>
      <c r="T200" s="48">
        <v>1</v>
      </c>
      <c r="U200" s="49">
        <v>0</v>
      </c>
      <c r="V200" s="49">
        <v>0.001563</v>
      </c>
      <c r="W200" s="49">
        <v>0.001526</v>
      </c>
      <c r="X200" s="49">
        <v>0.612574</v>
      </c>
      <c r="Y200" s="49">
        <v>0</v>
      </c>
      <c r="Z200" s="49">
        <v>0</v>
      </c>
      <c r="AA200" s="71">
        <v>200</v>
      </c>
      <c r="AB200" s="71"/>
      <c r="AC200" s="72"/>
      <c r="AD200" s="78" t="s">
        <v>1360</v>
      </c>
      <c r="AE200" s="78">
        <v>2569</v>
      </c>
      <c r="AF200" s="78">
        <v>6227</v>
      </c>
      <c r="AG200" s="78">
        <v>74428</v>
      </c>
      <c r="AH200" s="78">
        <v>4515</v>
      </c>
      <c r="AI200" s="78"/>
      <c r="AJ200" s="78" t="s">
        <v>1567</v>
      </c>
      <c r="AK200" s="78" t="s">
        <v>1697</v>
      </c>
      <c r="AL200" s="82" t="s">
        <v>1862</v>
      </c>
      <c r="AM200" s="78"/>
      <c r="AN200" s="80">
        <v>40279.52657407407</v>
      </c>
      <c r="AO200" s="82" t="s">
        <v>2053</v>
      </c>
      <c r="AP200" s="78" t="b">
        <v>0</v>
      </c>
      <c r="AQ200" s="78" t="b">
        <v>0</v>
      </c>
      <c r="AR200" s="78" t="b">
        <v>1</v>
      </c>
      <c r="AS200" s="78"/>
      <c r="AT200" s="78">
        <v>528</v>
      </c>
      <c r="AU200" s="82" t="s">
        <v>2074</v>
      </c>
      <c r="AV200" s="78" t="b">
        <v>0</v>
      </c>
      <c r="AW200" s="78" t="s">
        <v>2223</v>
      </c>
      <c r="AX200" s="82" t="s">
        <v>2421</v>
      </c>
      <c r="AY200" s="78" t="s">
        <v>66</v>
      </c>
      <c r="AZ200" s="78" t="str">
        <f>REPLACE(INDEX(GroupVertices[Group],MATCH(Vertices[[#This Row],[Vertex]],GroupVertices[Vertex],0)),1,1,"")</f>
        <v>4</v>
      </c>
      <c r="BA200" s="48" t="s">
        <v>543</v>
      </c>
      <c r="BB200" s="48" t="s">
        <v>543</v>
      </c>
      <c r="BC200" s="48" t="s">
        <v>589</v>
      </c>
      <c r="BD200" s="48" t="s">
        <v>589</v>
      </c>
      <c r="BE200" s="48" t="s">
        <v>628</v>
      </c>
      <c r="BF200" s="48" t="s">
        <v>628</v>
      </c>
      <c r="BG200" s="116" t="s">
        <v>3176</v>
      </c>
      <c r="BH200" s="116" t="s">
        <v>3176</v>
      </c>
      <c r="BI200" s="116" t="s">
        <v>3265</v>
      </c>
      <c r="BJ200" s="116" t="s">
        <v>3265</v>
      </c>
      <c r="BK200" s="116">
        <v>0</v>
      </c>
      <c r="BL200" s="120">
        <v>0</v>
      </c>
      <c r="BM200" s="116">
        <v>0</v>
      </c>
      <c r="BN200" s="120">
        <v>0</v>
      </c>
      <c r="BO200" s="116">
        <v>0</v>
      </c>
      <c r="BP200" s="120">
        <v>0</v>
      </c>
      <c r="BQ200" s="116">
        <v>16</v>
      </c>
      <c r="BR200" s="120">
        <v>100</v>
      </c>
      <c r="BS200" s="116">
        <v>16</v>
      </c>
      <c r="BT200" s="2"/>
      <c r="BU200" s="3"/>
      <c r="BV200" s="3"/>
      <c r="BW200" s="3"/>
      <c r="BX200" s="3"/>
    </row>
    <row r="201" spans="1:76" ht="15">
      <c r="A201" s="64" t="s">
        <v>296</v>
      </c>
      <c r="B201" s="65"/>
      <c r="C201" s="65" t="s">
        <v>64</v>
      </c>
      <c r="D201" s="66">
        <v>163.30200528809655</v>
      </c>
      <c r="E201" s="68"/>
      <c r="F201" s="100" t="s">
        <v>748</v>
      </c>
      <c r="G201" s="65"/>
      <c r="H201" s="69" t="s">
        <v>296</v>
      </c>
      <c r="I201" s="70"/>
      <c r="J201" s="70"/>
      <c r="K201" s="69" t="s">
        <v>2637</v>
      </c>
      <c r="L201" s="73">
        <v>249.92214036661147</v>
      </c>
      <c r="M201" s="74">
        <v>6074.080078125</v>
      </c>
      <c r="N201" s="74">
        <v>1095.075927734375</v>
      </c>
      <c r="O201" s="75"/>
      <c r="P201" s="76"/>
      <c r="Q201" s="76"/>
      <c r="R201" s="86"/>
      <c r="S201" s="48">
        <v>0</v>
      </c>
      <c r="T201" s="48">
        <v>6</v>
      </c>
      <c r="U201" s="49">
        <v>668</v>
      </c>
      <c r="V201" s="49">
        <v>0.002155</v>
      </c>
      <c r="W201" s="49">
        <v>0.01363</v>
      </c>
      <c r="X201" s="49">
        <v>1.427509</v>
      </c>
      <c r="Y201" s="49">
        <v>0.3</v>
      </c>
      <c r="Z201" s="49">
        <v>0</v>
      </c>
      <c r="AA201" s="71">
        <v>201</v>
      </c>
      <c r="AB201" s="71"/>
      <c r="AC201" s="72"/>
      <c r="AD201" s="78" t="s">
        <v>1361</v>
      </c>
      <c r="AE201" s="78">
        <v>4460</v>
      </c>
      <c r="AF201" s="78">
        <v>1203</v>
      </c>
      <c r="AG201" s="78">
        <v>30202</v>
      </c>
      <c r="AH201" s="78">
        <v>22084</v>
      </c>
      <c r="AI201" s="78"/>
      <c r="AJ201" s="78" t="s">
        <v>1568</v>
      </c>
      <c r="AK201" s="78" t="s">
        <v>1698</v>
      </c>
      <c r="AL201" s="82" t="s">
        <v>1863</v>
      </c>
      <c r="AM201" s="78"/>
      <c r="AN201" s="80">
        <v>43219.906643518516</v>
      </c>
      <c r="AO201" s="82" t="s">
        <v>2054</v>
      </c>
      <c r="AP201" s="78" t="b">
        <v>1</v>
      </c>
      <c r="AQ201" s="78" t="b">
        <v>0</v>
      </c>
      <c r="AR201" s="78" t="b">
        <v>0</v>
      </c>
      <c r="AS201" s="78"/>
      <c r="AT201" s="78">
        <v>37</v>
      </c>
      <c r="AU201" s="78"/>
      <c r="AV201" s="78" t="b">
        <v>0</v>
      </c>
      <c r="AW201" s="78" t="s">
        <v>2223</v>
      </c>
      <c r="AX201" s="82" t="s">
        <v>2422</v>
      </c>
      <c r="AY201" s="78" t="s">
        <v>66</v>
      </c>
      <c r="AZ201" s="78" t="str">
        <f>REPLACE(INDEX(GroupVertices[Group],MATCH(Vertices[[#This Row],[Vertex]],GroupVertices[Vertex],0)),1,1,"")</f>
        <v>4</v>
      </c>
      <c r="BA201" s="48" t="s">
        <v>553</v>
      </c>
      <c r="BB201" s="48" t="s">
        <v>553</v>
      </c>
      <c r="BC201" s="48" t="s">
        <v>589</v>
      </c>
      <c r="BD201" s="48" t="s">
        <v>589</v>
      </c>
      <c r="BE201" s="48" t="s">
        <v>3110</v>
      </c>
      <c r="BF201" s="48" t="s">
        <v>3110</v>
      </c>
      <c r="BG201" s="116" t="s">
        <v>3177</v>
      </c>
      <c r="BH201" s="116" t="s">
        <v>3200</v>
      </c>
      <c r="BI201" s="116" t="s">
        <v>3266</v>
      </c>
      <c r="BJ201" s="116" t="s">
        <v>3266</v>
      </c>
      <c r="BK201" s="116">
        <v>1</v>
      </c>
      <c r="BL201" s="120">
        <v>1</v>
      </c>
      <c r="BM201" s="116">
        <v>0</v>
      </c>
      <c r="BN201" s="120">
        <v>0</v>
      </c>
      <c r="BO201" s="116">
        <v>0</v>
      </c>
      <c r="BP201" s="120">
        <v>0</v>
      </c>
      <c r="BQ201" s="116">
        <v>99</v>
      </c>
      <c r="BR201" s="120">
        <v>99</v>
      </c>
      <c r="BS201" s="116">
        <v>100</v>
      </c>
      <c r="BT201" s="2"/>
      <c r="BU201" s="3"/>
      <c r="BV201" s="3"/>
      <c r="BW201" s="3"/>
      <c r="BX201" s="3"/>
    </row>
    <row r="202" spans="1:76" ht="15">
      <c r="A202" s="64" t="s">
        <v>297</v>
      </c>
      <c r="B202" s="65"/>
      <c r="C202" s="65" t="s">
        <v>64</v>
      </c>
      <c r="D202" s="66">
        <v>162.17440508913845</v>
      </c>
      <c r="E202" s="68"/>
      <c r="F202" s="100" t="s">
        <v>749</v>
      </c>
      <c r="G202" s="65"/>
      <c r="H202" s="69" t="s">
        <v>297</v>
      </c>
      <c r="I202" s="70"/>
      <c r="J202" s="70"/>
      <c r="K202" s="69" t="s">
        <v>2638</v>
      </c>
      <c r="L202" s="73">
        <v>1</v>
      </c>
      <c r="M202" s="74">
        <v>6364.17431640625</v>
      </c>
      <c r="N202" s="74">
        <v>1177.9224853515625</v>
      </c>
      <c r="O202" s="75"/>
      <c r="P202" s="76"/>
      <c r="Q202" s="76"/>
      <c r="R202" s="86"/>
      <c r="S202" s="48">
        <v>2</v>
      </c>
      <c r="T202" s="48">
        <v>2</v>
      </c>
      <c r="U202" s="49">
        <v>0</v>
      </c>
      <c r="V202" s="49">
        <v>0.001605</v>
      </c>
      <c r="W202" s="49">
        <v>0.004205</v>
      </c>
      <c r="X202" s="49">
        <v>0.752828</v>
      </c>
      <c r="Y202" s="49">
        <v>0.5</v>
      </c>
      <c r="Z202" s="49">
        <v>0.3333333333333333</v>
      </c>
      <c r="AA202" s="71">
        <v>202</v>
      </c>
      <c r="AB202" s="71"/>
      <c r="AC202" s="72"/>
      <c r="AD202" s="78" t="s">
        <v>1362</v>
      </c>
      <c r="AE202" s="78">
        <v>198</v>
      </c>
      <c r="AF202" s="78">
        <v>175</v>
      </c>
      <c r="AG202" s="78">
        <v>162</v>
      </c>
      <c r="AH202" s="78">
        <v>682</v>
      </c>
      <c r="AI202" s="78"/>
      <c r="AJ202" s="78" t="s">
        <v>1569</v>
      </c>
      <c r="AK202" s="78" t="s">
        <v>1699</v>
      </c>
      <c r="AL202" s="82" t="s">
        <v>1864</v>
      </c>
      <c r="AM202" s="78"/>
      <c r="AN202" s="80">
        <v>43579.842777777776</v>
      </c>
      <c r="AO202" s="82" t="s">
        <v>2055</v>
      </c>
      <c r="AP202" s="78" t="b">
        <v>0</v>
      </c>
      <c r="AQ202" s="78" t="b">
        <v>0</v>
      </c>
      <c r="AR202" s="78" t="b">
        <v>0</v>
      </c>
      <c r="AS202" s="78"/>
      <c r="AT202" s="78">
        <v>0</v>
      </c>
      <c r="AU202" s="82" t="s">
        <v>2074</v>
      </c>
      <c r="AV202" s="78" t="b">
        <v>0</v>
      </c>
      <c r="AW202" s="78" t="s">
        <v>2223</v>
      </c>
      <c r="AX202" s="82" t="s">
        <v>2423</v>
      </c>
      <c r="AY202" s="78" t="s">
        <v>66</v>
      </c>
      <c r="AZ202" s="78" t="str">
        <f>REPLACE(INDEX(GroupVertices[Group],MATCH(Vertices[[#This Row],[Vertex]],GroupVertices[Vertex],0)),1,1,"")</f>
        <v>4</v>
      </c>
      <c r="BA202" s="48" t="s">
        <v>561</v>
      </c>
      <c r="BB202" s="48" t="s">
        <v>561</v>
      </c>
      <c r="BC202" s="48" t="s">
        <v>593</v>
      </c>
      <c r="BD202" s="48" t="s">
        <v>593</v>
      </c>
      <c r="BE202" s="48"/>
      <c r="BF202" s="48"/>
      <c r="BG202" s="116" t="s">
        <v>3178</v>
      </c>
      <c r="BH202" s="116" t="s">
        <v>3178</v>
      </c>
      <c r="BI202" s="116" t="s">
        <v>3267</v>
      </c>
      <c r="BJ202" s="116" t="s">
        <v>3267</v>
      </c>
      <c r="BK202" s="116">
        <v>2</v>
      </c>
      <c r="BL202" s="120">
        <v>7.142857142857143</v>
      </c>
      <c r="BM202" s="116">
        <v>0</v>
      </c>
      <c r="BN202" s="120">
        <v>0</v>
      </c>
      <c r="BO202" s="116">
        <v>0</v>
      </c>
      <c r="BP202" s="120">
        <v>0</v>
      </c>
      <c r="BQ202" s="116">
        <v>26</v>
      </c>
      <c r="BR202" s="120">
        <v>92.85714285714286</v>
      </c>
      <c r="BS202" s="116">
        <v>28</v>
      </c>
      <c r="BT202" s="2"/>
      <c r="BU202" s="3"/>
      <c r="BV202" s="3"/>
      <c r="BW202" s="3"/>
      <c r="BX202" s="3"/>
    </row>
    <row r="203" spans="1:76" ht="15">
      <c r="A203" s="64" t="s">
        <v>418</v>
      </c>
      <c r="B203" s="65"/>
      <c r="C203" s="65" t="s">
        <v>64</v>
      </c>
      <c r="D203" s="66">
        <v>197.29235058509386</v>
      </c>
      <c r="E203" s="68"/>
      <c r="F203" s="100" t="s">
        <v>2214</v>
      </c>
      <c r="G203" s="65"/>
      <c r="H203" s="69" t="s">
        <v>418</v>
      </c>
      <c r="I203" s="70"/>
      <c r="J203" s="70"/>
      <c r="K203" s="69" t="s">
        <v>2639</v>
      </c>
      <c r="L203" s="73">
        <v>1</v>
      </c>
      <c r="M203" s="74">
        <v>6515.33056640625</v>
      </c>
      <c r="N203" s="74">
        <v>1277.2318115234375</v>
      </c>
      <c r="O203" s="75"/>
      <c r="P203" s="76"/>
      <c r="Q203" s="76"/>
      <c r="R203" s="86"/>
      <c r="S203" s="48">
        <v>3</v>
      </c>
      <c r="T203" s="48">
        <v>0</v>
      </c>
      <c r="U203" s="49">
        <v>0</v>
      </c>
      <c r="V203" s="49">
        <v>0.001605</v>
      </c>
      <c r="W203" s="49">
        <v>0.004205</v>
      </c>
      <c r="X203" s="49">
        <v>0.752828</v>
      </c>
      <c r="Y203" s="49">
        <v>0.6666666666666666</v>
      </c>
      <c r="Z203" s="49">
        <v>0</v>
      </c>
      <c r="AA203" s="71">
        <v>203</v>
      </c>
      <c r="AB203" s="71"/>
      <c r="AC203" s="72"/>
      <c r="AD203" s="78" t="s">
        <v>1363</v>
      </c>
      <c r="AE203" s="78">
        <v>2771</v>
      </c>
      <c r="AF203" s="78">
        <v>32191</v>
      </c>
      <c r="AG203" s="78">
        <v>13619</v>
      </c>
      <c r="AH203" s="78">
        <v>7351</v>
      </c>
      <c r="AI203" s="78"/>
      <c r="AJ203" s="78" t="s">
        <v>1570</v>
      </c>
      <c r="AK203" s="78" t="s">
        <v>1671</v>
      </c>
      <c r="AL203" s="82" t="s">
        <v>1781</v>
      </c>
      <c r="AM203" s="78"/>
      <c r="AN203" s="80">
        <v>39067.93791666667</v>
      </c>
      <c r="AO203" s="82" t="s">
        <v>2056</v>
      </c>
      <c r="AP203" s="78" t="b">
        <v>0</v>
      </c>
      <c r="AQ203" s="78" t="b">
        <v>0</v>
      </c>
      <c r="AR203" s="78" t="b">
        <v>1</v>
      </c>
      <c r="AS203" s="78"/>
      <c r="AT203" s="78">
        <v>1668</v>
      </c>
      <c r="AU203" s="82" t="s">
        <v>2074</v>
      </c>
      <c r="AV203" s="78" t="b">
        <v>0</v>
      </c>
      <c r="AW203" s="78" t="s">
        <v>2223</v>
      </c>
      <c r="AX203" s="82" t="s">
        <v>2424</v>
      </c>
      <c r="AY203" s="78" t="s">
        <v>65</v>
      </c>
      <c r="AZ203" s="78" t="str">
        <f>REPLACE(INDEX(GroupVertices[Group],MATCH(Vertices[[#This Row],[Vertex]],GroupVertices[Vertex],0)),1,1,"")</f>
        <v>4</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419</v>
      </c>
      <c r="B204" s="65"/>
      <c r="C204" s="65" t="s">
        <v>64</v>
      </c>
      <c r="D204" s="66">
        <v>181.32276761171758</v>
      </c>
      <c r="E204" s="68"/>
      <c r="F204" s="100" t="s">
        <v>2215</v>
      </c>
      <c r="G204" s="65"/>
      <c r="H204" s="69" t="s">
        <v>419</v>
      </c>
      <c r="I204" s="70"/>
      <c r="J204" s="70"/>
      <c r="K204" s="69" t="s">
        <v>2640</v>
      </c>
      <c r="L204" s="73">
        <v>1</v>
      </c>
      <c r="M204" s="74">
        <v>2719.890869140625</v>
      </c>
      <c r="N204" s="74">
        <v>4106.4482421875</v>
      </c>
      <c r="O204" s="75"/>
      <c r="P204" s="76"/>
      <c r="Q204" s="76"/>
      <c r="R204" s="86"/>
      <c r="S204" s="48">
        <v>1</v>
      </c>
      <c r="T204" s="48">
        <v>0</v>
      </c>
      <c r="U204" s="49">
        <v>0</v>
      </c>
      <c r="V204" s="49">
        <v>0.002114</v>
      </c>
      <c r="W204" s="49">
        <v>0.008106</v>
      </c>
      <c r="X204" s="49">
        <v>0.35789</v>
      </c>
      <c r="Y204" s="49">
        <v>0</v>
      </c>
      <c r="Z204" s="49">
        <v>0</v>
      </c>
      <c r="AA204" s="71">
        <v>204</v>
      </c>
      <c r="AB204" s="71"/>
      <c r="AC204" s="72"/>
      <c r="AD204" s="78" t="s">
        <v>1364</v>
      </c>
      <c r="AE204" s="78">
        <v>1734</v>
      </c>
      <c r="AF204" s="78">
        <v>17632</v>
      </c>
      <c r="AG204" s="78">
        <v>12988</v>
      </c>
      <c r="AH204" s="78">
        <v>2259</v>
      </c>
      <c r="AI204" s="78"/>
      <c r="AJ204" s="78" t="s">
        <v>1571</v>
      </c>
      <c r="AK204" s="78" t="s">
        <v>1609</v>
      </c>
      <c r="AL204" s="82" t="s">
        <v>1865</v>
      </c>
      <c r="AM204" s="78"/>
      <c r="AN204" s="80">
        <v>40878.12230324074</v>
      </c>
      <c r="AO204" s="82" t="s">
        <v>2057</v>
      </c>
      <c r="AP204" s="78" t="b">
        <v>0</v>
      </c>
      <c r="AQ204" s="78" t="b">
        <v>0</v>
      </c>
      <c r="AR204" s="78" t="b">
        <v>1</v>
      </c>
      <c r="AS204" s="78"/>
      <c r="AT204" s="78">
        <v>384</v>
      </c>
      <c r="AU204" s="82" t="s">
        <v>2074</v>
      </c>
      <c r="AV204" s="78" t="b">
        <v>1</v>
      </c>
      <c r="AW204" s="78" t="s">
        <v>2223</v>
      </c>
      <c r="AX204" s="82" t="s">
        <v>2425</v>
      </c>
      <c r="AY204" s="78" t="s">
        <v>65</v>
      </c>
      <c r="AZ204" s="78" t="str">
        <f>REPLACE(INDEX(GroupVertices[Group],MATCH(Vertices[[#This Row],[Vertex]],GroupVertices[Vertex],0)),1,1,"")</f>
        <v>2</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302</v>
      </c>
      <c r="B205" s="65"/>
      <c r="C205" s="65" t="s">
        <v>64</v>
      </c>
      <c r="D205" s="66">
        <v>168.45518207282913</v>
      </c>
      <c r="E205" s="68"/>
      <c r="F205" s="100" t="s">
        <v>753</v>
      </c>
      <c r="G205" s="65"/>
      <c r="H205" s="69" t="s">
        <v>302</v>
      </c>
      <c r="I205" s="70"/>
      <c r="J205" s="70"/>
      <c r="K205" s="69" t="s">
        <v>2641</v>
      </c>
      <c r="L205" s="73">
        <v>1.3726379346805562</v>
      </c>
      <c r="M205" s="74">
        <v>2119.160400390625</v>
      </c>
      <c r="N205" s="74">
        <v>1724.234375</v>
      </c>
      <c r="O205" s="75"/>
      <c r="P205" s="76"/>
      <c r="Q205" s="76"/>
      <c r="R205" s="86"/>
      <c r="S205" s="48">
        <v>1</v>
      </c>
      <c r="T205" s="48">
        <v>3</v>
      </c>
      <c r="U205" s="49">
        <v>1</v>
      </c>
      <c r="V205" s="49">
        <v>0.002123</v>
      </c>
      <c r="W205" s="49">
        <v>0.01115</v>
      </c>
      <c r="X205" s="49">
        <v>0.801937</v>
      </c>
      <c r="Y205" s="49">
        <v>0.5</v>
      </c>
      <c r="Z205" s="49">
        <v>0.3333333333333333</v>
      </c>
      <c r="AA205" s="71">
        <v>205</v>
      </c>
      <c r="AB205" s="71"/>
      <c r="AC205" s="72"/>
      <c r="AD205" s="78" t="s">
        <v>1365</v>
      </c>
      <c r="AE205" s="78">
        <v>994</v>
      </c>
      <c r="AF205" s="78">
        <v>5901</v>
      </c>
      <c r="AG205" s="78">
        <v>5644</v>
      </c>
      <c r="AH205" s="78">
        <v>10152</v>
      </c>
      <c r="AI205" s="78"/>
      <c r="AJ205" s="78" t="s">
        <v>1572</v>
      </c>
      <c r="AK205" s="78" t="s">
        <v>1700</v>
      </c>
      <c r="AL205" s="82" t="s">
        <v>1866</v>
      </c>
      <c r="AM205" s="78"/>
      <c r="AN205" s="80">
        <v>39630.110914351855</v>
      </c>
      <c r="AO205" s="82" t="s">
        <v>2058</v>
      </c>
      <c r="AP205" s="78" t="b">
        <v>0</v>
      </c>
      <c r="AQ205" s="78" t="b">
        <v>0</v>
      </c>
      <c r="AR205" s="78" t="b">
        <v>1</v>
      </c>
      <c r="AS205" s="78"/>
      <c r="AT205" s="78">
        <v>301</v>
      </c>
      <c r="AU205" s="82" t="s">
        <v>2081</v>
      </c>
      <c r="AV205" s="78" t="b">
        <v>0</v>
      </c>
      <c r="AW205" s="78" t="s">
        <v>2223</v>
      </c>
      <c r="AX205" s="82" t="s">
        <v>2426</v>
      </c>
      <c r="AY205" s="78" t="s">
        <v>66</v>
      </c>
      <c r="AZ205" s="78" t="str">
        <f>REPLACE(INDEX(GroupVertices[Group],MATCH(Vertices[[#This Row],[Vertex]],GroupVertices[Vertex],0)),1,1,"")</f>
        <v>2</v>
      </c>
      <c r="BA205" s="48" t="s">
        <v>3094</v>
      </c>
      <c r="BB205" s="48" t="s">
        <v>3094</v>
      </c>
      <c r="BC205" s="48" t="s">
        <v>601</v>
      </c>
      <c r="BD205" s="48" t="s">
        <v>601</v>
      </c>
      <c r="BE205" s="48"/>
      <c r="BF205" s="48"/>
      <c r="BG205" s="116" t="s">
        <v>3179</v>
      </c>
      <c r="BH205" s="116" t="s">
        <v>3201</v>
      </c>
      <c r="BI205" s="116" t="s">
        <v>3268</v>
      </c>
      <c r="BJ205" s="116" t="s">
        <v>3268</v>
      </c>
      <c r="BK205" s="116">
        <v>2</v>
      </c>
      <c r="BL205" s="120">
        <v>6.25</v>
      </c>
      <c r="BM205" s="116">
        <v>0</v>
      </c>
      <c r="BN205" s="120">
        <v>0</v>
      </c>
      <c r="BO205" s="116">
        <v>0</v>
      </c>
      <c r="BP205" s="120">
        <v>0</v>
      </c>
      <c r="BQ205" s="116">
        <v>30</v>
      </c>
      <c r="BR205" s="120">
        <v>93.75</v>
      </c>
      <c r="BS205" s="116">
        <v>32</v>
      </c>
      <c r="BT205" s="2"/>
      <c r="BU205" s="3"/>
      <c r="BV205" s="3"/>
      <c r="BW205" s="3"/>
      <c r="BX205" s="3"/>
    </row>
    <row r="206" spans="1:76" ht="15">
      <c r="A206" s="64" t="s">
        <v>420</v>
      </c>
      <c r="B206" s="65"/>
      <c r="C206" s="65" t="s">
        <v>64</v>
      </c>
      <c r="D206" s="66">
        <v>184.76480012565773</v>
      </c>
      <c r="E206" s="68"/>
      <c r="F206" s="100" t="s">
        <v>2216</v>
      </c>
      <c r="G206" s="65"/>
      <c r="H206" s="69" t="s">
        <v>420</v>
      </c>
      <c r="I206" s="70"/>
      <c r="J206" s="70"/>
      <c r="K206" s="69" t="s">
        <v>2642</v>
      </c>
      <c r="L206" s="73">
        <v>1</v>
      </c>
      <c r="M206" s="74">
        <v>2194.384033203125</v>
      </c>
      <c r="N206" s="74">
        <v>2079.852294921875</v>
      </c>
      <c r="O206" s="75"/>
      <c r="P206" s="76"/>
      <c r="Q206" s="76"/>
      <c r="R206" s="86"/>
      <c r="S206" s="48">
        <v>2</v>
      </c>
      <c r="T206" s="48">
        <v>0</v>
      </c>
      <c r="U206" s="49">
        <v>0</v>
      </c>
      <c r="V206" s="49">
        <v>0.002119</v>
      </c>
      <c r="W206" s="49">
        <v>0.009229</v>
      </c>
      <c r="X206" s="49">
        <v>0.585105</v>
      </c>
      <c r="Y206" s="49">
        <v>1</v>
      </c>
      <c r="Z206" s="49">
        <v>0</v>
      </c>
      <c r="AA206" s="71">
        <v>206</v>
      </c>
      <c r="AB206" s="71"/>
      <c r="AC206" s="72"/>
      <c r="AD206" s="78" t="s">
        <v>1366</v>
      </c>
      <c r="AE206" s="78">
        <v>7376</v>
      </c>
      <c r="AF206" s="78">
        <v>20770</v>
      </c>
      <c r="AG206" s="78">
        <v>17805</v>
      </c>
      <c r="AH206" s="78">
        <v>6209</v>
      </c>
      <c r="AI206" s="78"/>
      <c r="AJ206" s="78" t="s">
        <v>1573</v>
      </c>
      <c r="AK206" s="78"/>
      <c r="AL206" s="82" t="s">
        <v>1867</v>
      </c>
      <c r="AM206" s="78"/>
      <c r="AN206" s="80">
        <v>42198.75923611111</v>
      </c>
      <c r="AO206" s="82" t="s">
        <v>2059</v>
      </c>
      <c r="AP206" s="78" t="b">
        <v>0</v>
      </c>
      <c r="AQ206" s="78" t="b">
        <v>0</v>
      </c>
      <c r="AR206" s="78" t="b">
        <v>0</v>
      </c>
      <c r="AS206" s="78"/>
      <c r="AT206" s="78">
        <v>363</v>
      </c>
      <c r="AU206" s="82" t="s">
        <v>2074</v>
      </c>
      <c r="AV206" s="78" t="b">
        <v>0</v>
      </c>
      <c r="AW206" s="78" t="s">
        <v>2223</v>
      </c>
      <c r="AX206" s="82" t="s">
        <v>2427</v>
      </c>
      <c r="AY206" s="78" t="s">
        <v>65</v>
      </c>
      <c r="AZ206" s="78" t="str">
        <f>REPLACE(INDEX(GroupVertices[Group],MATCH(Vertices[[#This Row],[Vertex]],GroupVertices[Vertex],0)),1,1,"")</f>
        <v>2</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305</v>
      </c>
      <c r="B207" s="65"/>
      <c r="C207" s="65" t="s">
        <v>64</v>
      </c>
      <c r="D207" s="66">
        <v>165.1294196183146</v>
      </c>
      <c r="E207" s="68"/>
      <c r="F207" s="100" t="s">
        <v>757</v>
      </c>
      <c r="G207" s="65"/>
      <c r="H207" s="69" t="s">
        <v>305</v>
      </c>
      <c r="I207" s="70"/>
      <c r="J207" s="70"/>
      <c r="K207" s="69" t="s">
        <v>2643</v>
      </c>
      <c r="L207" s="73">
        <v>1</v>
      </c>
      <c r="M207" s="74">
        <v>5008.9521484375</v>
      </c>
      <c r="N207" s="74">
        <v>1323.6103515625</v>
      </c>
      <c r="O207" s="75"/>
      <c r="P207" s="76"/>
      <c r="Q207" s="76"/>
      <c r="R207" s="86"/>
      <c r="S207" s="48">
        <v>1</v>
      </c>
      <c r="T207" s="48">
        <v>1</v>
      </c>
      <c r="U207" s="49">
        <v>0</v>
      </c>
      <c r="V207" s="49">
        <v>0.002119</v>
      </c>
      <c r="W207" s="49">
        <v>0.01022</v>
      </c>
      <c r="X207" s="49">
        <v>0.553267</v>
      </c>
      <c r="Y207" s="49">
        <v>1</v>
      </c>
      <c r="Z207" s="49">
        <v>0</v>
      </c>
      <c r="AA207" s="71">
        <v>207</v>
      </c>
      <c r="AB207" s="71"/>
      <c r="AC207" s="72"/>
      <c r="AD207" s="78" t="s">
        <v>1367</v>
      </c>
      <c r="AE207" s="78">
        <v>247</v>
      </c>
      <c r="AF207" s="78">
        <v>2869</v>
      </c>
      <c r="AG207" s="78">
        <v>4370</v>
      </c>
      <c r="AH207" s="78">
        <v>2393</v>
      </c>
      <c r="AI207" s="78"/>
      <c r="AJ207" s="78" t="s">
        <v>1574</v>
      </c>
      <c r="AK207" s="78" t="s">
        <v>1701</v>
      </c>
      <c r="AL207" s="82" t="s">
        <v>1868</v>
      </c>
      <c r="AM207" s="78"/>
      <c r="AN207" s="80">
        <v>41197.536840277775</v>
      </c>
      <c r="AO207" s="82" t="s">
        <v>2060</v>
      </c>
      <c r="AP207" s="78" t="b">
        <v>0</v>
      </c>
      <c r="AQ207" s="78" t="b">
        <v>0</v>
      </c>
      <c r="AR207" s="78" t="b">
        <v>1</v>
      </c>
      <c r="AS207" s="78"/>
      <c r="AT207" s="78">
        <v>140</v>
      </c>
      <c r="AU207" s="82" t="s">
        <v>2074</v>
      </c>
      <c r="AV207" s="78" t="b">
        <v>0</v>
      </c>
      <c r="AW207" s="78" t="s">
        <v>2223</v>
      </c>
      <c r="AX207" s="82" t="s">
        <v>2428</v>
      </c>
      <c r="AY207" s="78" t="s">
        <v>66</v>
      </c>
      <c r="AZ207" s="78" t="str">
        <f>REPLACE(INDEX(GroupVertices[Group],MATCH(Vertices[[#This Row],[Vertex]],GroupVertices[Vertex],0)),1,1,"")</f>
        <v>4</v>
      </c>
      <c r="BA207" s="48" t="s">
        <v>569</v>
      </c>
      <c r="BB207" s="48" t="s">
        <v>569</v>
      </c>
      <c r="BC207" s="48" t="s">
        <v>589</v>
      </c>
      <c r="BD207" s="48" t="s">
        <v>589</v>
      </c>
      <c r="BE207" s="48" t="s">
        <v>628</v>
      </c>
      <c r="BF207" s="48" t="s">
        <v>628</v>
      </c>
      <c r="BG207" s="116" t="s">
        <v>3180</v>
      </c>
      <c r="BH207" s="116" t="s">
        <v>3180</v>
      </c>
      <c r="BI207" s="116" t="s">
        <v>3269</v>
      </c>
      <c r="BJ207" s="116" t="s">
        <v>3269</v>
      </c>
      <c r="BK207" s="116">
        <v>2</v>
      </c>
      <c r="BL207" s="120">
        <v>4.081632653061225</v>
      </c>
      <c r="BM207" s="116">
        <v>0</v>
      </c>
      <c r="BN207" s="120">
        <v>0</v>
      </c>
      <c r="BO207" s="116">
        <v>0</v>
      </c>
      <c r="BP207" s="120">
        <v>0</v>
      </c>
      <c r="BQ207" s="116">
        <v>47</v>
      </c>
      <c r="BR207" s="120">
        <v>95.91836734693878</v>
      </c>
      <c r="BS207" s="116">
        <v>49</v>
      </c>
      <c r="BT207" s="2"/>
      <c r="BU207" s="3"/>
      <c r="BV207" s="3"/>
      <c r="BW207" s="3"/>
      <c r="BX207" s="3"/>
    </row>
    <row r="208" spans="1:76" ht="15">
      <c r="A208" s="64" t="s">
        <v>421</v>
      </c>
      <c r="B208" s="65"/>
      <c r="C208" s="65" t="s">
        <v>64</v>
      </c>
      <c r="D208" s="66">
        <v>1000</v>
      </c>
      <c r="E208" s="68"/>
      <c r="F208" s="100" t="s">
        <v>2217</v>
      </c>
      <c r="G208" s="65"/>
      <c r="H208" s="69" t="s">
        <v>421</v>
      </c>
      <c r="I208" s="70"/>
      <c r="J208" s="70"/>
      <c r="K208" s="69" t="s">
        <v>2644</v>
      </c>
      <c r="L208" s="73">
        <v>1</v>
      </c>
      <c r="M208" s="74">
        <v>2593.593505859375</v>
      </c>
      <c r="N208" s="74">
        <v>2843.558349609375</v>
      </c>
      <c r="O208" s="75"/>
      <c r="P208" s="76"/>
      <c r="Q208" s="76"/>
      <c r="R208" s="86"/>
      <c r="S208" s="48">
        <v>1</v>
      </c>
      <c r="T208" s="48">
        <v>0</v>
      </c>
      <c r="U208" s="49">
        <v>0</v>
      </c>
      <c r="V208" s="49">
        <v>0.002114</v>
      </c>
      <c r="W208" s="49">
        <v>0.008106</v>
      </c>
      <c r="X208" s="49">
        <v>0.35789</v>
      </c>
      <c r="Y208" s="49">
        <v>0</v>
      </c>
      <c r="Z208" s="49">
        <v>0</v>
      </c>
      <c r="AA208" s="71">
        <v>208</v>
      </c>
      <c r="AB208" s="71"/>
      <c r="AC208" s="72"/>
      <c r="AD208" s="78" t="s">
        <v>1368</v>
      </c>
      <c r="AE208" s="78">
        <v>792</v>
      </c>
      <c r="AF208" s="78">
        <v>1317376</v>
      </c>
      <c r="AG208" s="78">
        <v>115574</v>
      </c>
      <c r="AH208" s="78">
        <v>15613</v>
      </c>
      <c r="AI208" s="78"/>
      <c r="AJ208" s="78" t="s">
        <v>1575</v>
      </c>
      <c r="AK208" s="78"/>
      <c r="AL208" s="82" t="s">
        <v>1869</v>
      </c>
      <c r="AM208" s="78"/>
      <c r="AN208" s="80">
        <v>39867.93587962963</v>
      </c>
      <c r="AO208" s="82" t="s">
        <v>2061</v>
      </c>
      <c r="AP208" s="78" t="b">
        <v>0</v>
      </c>
      <c r="AQ208" s="78" t="b">
        <v>0</v>
      </c>
      <c r="AR208" s="78" t="b">
        <v>1</v>
      </c>
      <c r="AS208" s="78"/>
      <c r="AT208" s="78">
        <v>8921</v>
      </c>
      <c r="AU208" s="82" t="s">
        <v>2092</v>
      </c>
      <c r="AV208" s="78" t="b">
        <v>1</v>
      </c>
      <c r="AW208" s="78" t="s">
        <v>2223</v>
      </c>
      <c r="AX208" s="82" t="s">
        <v>2429</v>
      </c>
      <c r="AY208" s="78" t="s">
        <v>65</v>
      </c>
      <c r="AZ208" s="78" t="str">
        <f>REPLACE(INDEX(GroupVertices[Group],MATCH(Vertices[[#This Row],[Vertex]],GroupVertices[Vertex],0)),1,1,"")</f>
        <v>2</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309</v>
      </c>
      <c r="B209" s="65"/>
      <c r="C209" s="65" t="s">
        <v>64</v>
      </c>
      <c r="D209" s="66">
        <v>164.21351867849944</v>
      </c>
      <c r="E209" s="68"/>
      <c r="F209" s="100" t="s">
        <v>761</v>
      </c>
      <c r="G209" s="65"/>
      <c r="H209" s="69" t="s">
        <v>309</v>
      </c>
      <c r="I209" s="70"/>
      <c r="J209" s="70"/>
      <c r="K209" s="69" t="s">
        <v>2645</v>
      </c>
      <c r="L209" s="73">
        <v>1</v>
      </c>
      <c r="M209" s="74">
        <v>9687.140625</v>
      </c>
      <c r="N209" s="74">
        <v>1632.189697265625</v>
      </c>
      <c r="O209" s="75"/>
      <c r="P209" s="76"/>
      <c r="Q209" s="76"/>
      <c r="R209" s="86"/>
      <c r="S209" s="48">
        <v>1</v>
      </c>
      <c r="T209" s="48">
        <v>1</v>
      </c>
      <c r="U209" s="49">
        <v>0</v>
      </c>
      <c r="V209" s="49">
        <v>1</v>
      </c>
      <c r="W209" s="49">
        <v>0</v>
      </c>
      <c r="X209" s="49">
        <v>0.999998</v>
      </c>
      <c r="Y209" s="49">
        <v>0</v>
      </c>
      <c r="Z209" s="49">
        <v>1</v>
      </c>
      <c r="AA209" s="71">
        <v>209</v>
      </c>
      <c r="AB209" s="71"/>
      <c r="AC209" s="72"/>
      <c r="AD209" s="78" t="s">
        <v>1369</v>
      </c>
      <c r="AE209" s="78">
        <v>547</v>
      </c>
      <c r="AF209" s="78">
        <v>2034</v>
      </c>
      <c r="AG209" s="78">
        <v>14183</v>
      </c>
      <c r="AH209" s="78">
        <v>17522</v>
      </c>
      <c r="AI209" s="78"/>
      <c r="AJ209" s="78" t="s">
        <v>1576</v>
      </c>
      <c r="AK209" s="78"/>
      <c r="AL209" s="82" t="s">
        <v>1870</v>
      </c>
      <c r="AM209" s="78"/>
      <c r="AN209" s="80">
        <v>39671.98032407407</v>
      </c>
      <c r="AO209" s="82" t="s">
        <v>2062</v>
      </c>
      <c r="AP209" s="78" t="b">
        <v>0</v>
      </c>
      <c r="AQ209" s="78" t="b">
        <v>0</v>
      </c>
      <c r="AR209" s="78" t="b">
        <v>1</v>
      </c>
      <c r="AS209" s="78"/>
      <c r="AT209" s="78">
        <v>223</v>
      </c>
      <c r="AU209" s="82" t="s">
        <v>2074</v>
      </c>
      <c r="AV209" s="78" t="b">
        <v>0</v>
      </c>
      <c r="AW209" s="78" t="s">
        <v>2223</v>
      </c>
      <c r="AX209" s="82" t="s">
        <v>2430</v>
      </c>
      <c r="AY209" s="78" t="s">
        <v>66</v>
      </c>
      <c r="AZ209" s="78" t="str">
        <f>REPLACE(INDEX(GroupVertices[Group],MATCH(Vertices[[#This Row],[Vertex]],GroupVertices[Vertex],0)),1,1,"")</f>
        <v>14</v>
      </c>
      <c r="BA209" s="48" t="s">
        <v>585</v>
      </c>
      <c r="BB209" s="48" t="s">
        <v>585</v>
      </c>
      <c r="BC209" s="48" t="s">
        <v>593</v>
      </c>
      <c r="BD209" s="48" t="s">
        <v>593</v>
      </c>
      <c r="BE209" s="48"/>
      <c r="BF209" s="48"/>
      <c r="BG209" s="116" t="s">
        <v>2905</v>
      </c>
      <c r="BH209" s="116" t="s">
        <v>2905</v>
      </c>
      <c r="BI209" s="116" t="s">
        <v>3270</v>
      </c>
      <c r="BJ209" s="116" t="s">
        <v>3270</v>
      </c>
      <c r="BK209" s="116">
        <v>1</v>
      </c>
      <c r="BL209" s="120">
        <v>3.4482758620689653</v>
      </c>
      <c r="BM209" s="116">
        <v>0</v>
      </c>
      <c r="BN209" s="120">
        <v>0</v>
      </c>
      <c r="BO209" s="116">
        <v>0</v>
      </c>
      <c r="BP209" s="120">
        <v>0</v>
      </c>
      <c r="BQ209" s="116">
        <v>28</v>
      </c>
      <c r="BR209" s="120">
        <v>96.55172413793103</v>
      </c>
      <c r="BS209" s="116">
        <v>29</v>
      </c>
      <c r="BT209" s="2"/>
      <c r="BU209" s="3"/>
      <c r="BV209" s="3"/>
      <c r="BW209" s="3"/>
      <c r="BX209" s="3"/>
    </row>
    <row r="210" spans="1:76" ht="15">
      <c r="A210" s="64" t="s">
        <v>310</v>
      </c>
      <c r="B210" s="65"/>
      <c r="C210" s="65" t="s">
        <v>64</v>
      </c>
      <c r="D210" s="66">
        <v>164.3802455561664</v>
      </c>
      <c r="E210" s="68"/>
      <c r="F210" s="100" t="s">
        <v>762</v>
      </c>
      <c r="G210" s="65"/>
      <c r="H210" s="69" t="s">
        <v>310</v>
      </c>
      <c r="I210" s="70"/>
      <c r="J210" s="70"/>
      <c r="K210" s="69" t="s">
        <v>2646</v>
      </c>
      <c r="L210" s="73">
        <v>1</v>
      </c>
      <c r="M210" s="74">
        <v>9687.140625</v>
      </c>
      <c r="N210" s="74">
        <v>779.3338012695312</v>
      </c>
      <c r="O210" s="75"/>
      <c r="P210" s="76"/>
      <c r="Q210" s="76"/>
      <c r="R210" s="86"/>
      <c r="S210" s="48">
        <v>1</v>
      </c>
      <c r="T210" s="48">
        <v>1</v>
      </c>
      <c r="U210" s="49">
        <v>0</v>
      </c>
      <c r="V210" s="49">
        <v>1</v>
      </c>
      <c r="W210" s="49">
        <v>0</v>
      </c>
      <c r="X210" s="49">
        <v>0.999998</v>
      </c>
      <c r="Y210" s="49">
        <v>0</v>
      </c>
      <c r="Z210" s="49">
        <v>1</v>
      </c>
      <c r="AA210" s="71">
        <v>210</v>
      </c>
      <c r="AB210" s="71"/>
      <c r="AC210" s="72"/>
      <c r="AD210" s="78" t="s">
        <v>1370</v>
      </c>
      <c r="AE210" s="78">
        <v>1162</v>
      </c>
      <c r="AF210" s="78">
        <v>2186</v>
      </c>
      <c r="AG210" s="78">
        <v>11039</v>
      </c>
      <c r="AH210" s="78">
        <v>11906</v>
      </c>
      <c r="AI210" s="78"/>
      <c r="AJ210" s="78" t="s">
        <v>1577</v>
      </c>
      <c r="AK210" s="78" t="s">
        <v>1702</v>
      </c>
      <c r="AL210" s="82" t="s">
        <v>1871</v>
      </c>
      <c r="AM210" s="78"/>
      <c r="AN210" s="80">
        <v>39863.61494212963</v>
      </c>
      <c r="AO210" s="82" t="s">
        <v>2063</v>
      </c>
      <c r="AP210" s="78" t="b">
        <v>0</v>
      </c>
      <c r="AQ210" s="78" t="b">
        <v>0</v>
      </c>
      <c r="AR210" s="78" t="b">
        <v>0</v>
      </c>
      <c r="AS210" s="78"/>
      <c r="AT210" s="78">
        <v>92</v>
      </c>
      <c r="AU210" s="82" t="s">
        <v>2074</v>
      </c>
      <c r="AV210" s="78" t="b">
        <v>0</v>
      </c>
      <c r="AW210" s="78" t="s">
        <v>2223</v>
      </c>
      <c r="AX210" s="82" t="s">
        <v>2431</v>
      </c>
      <c r="AY210" s="78" t="s">
        <v>66</v>
      </c>
      <c r="AZ210" s="78" t="str">
        <f>REPLACE(INDEX(GroupVertices[Group],MATCH(Vertices[[#This Row],[Vertex]],GroupVertices[Vertex],0)),1,1,"")</f>
        <v>14</v>
      </c>
      <c r="BA210" s="48"/>
      <c r="BB210" s="48"/>
      <c r="BC210" s="48"/>
      <c r="BD210" s="48"/>
      <c r="BE210" s="48"/>
      <c r="BF210" s="48"/>
      <c r="BG210" s="116" t="s">
        <v>3181</v>
      </c>
      <c r="BH210" s="116" t="s">
        <v>3181</v>
      </c>
      <c r="BI210" s="116" t="s">
        <v>3271</v>
      </c>
      <c r="BJ210" s="116" t="s">
        <v>3271</v>
      </c>
      <c r="BK210" s="116">
        <v>0</v>
      </c>
      <c r="BL210" s="120">
        <v>0</v>
      </c>
      <c r="BM210" s="116">
        <v>0</v>
      </c>
      <c r="BN210" s="120">
        <v>0</v>
      </c>
      <c r="BO210" s="116">
        <v>0</v>
      </c>
      <c r="BP210" s="120">
        <v>0</v>
      </c>
      <c r="BQ210" s="116">
        <v>24</v>
      </c>
      <c r="BR210" s="120">
        <v>100</v>
      </c>
      <c r="BS210" s="116">
        <v>24</v>
      </c>
      <c r="BT210" s="2"/>
      <c r="BU210" s="3"/>
      <c r="BV210" s="3"/>
      <c r="BW210" s="3"/>
      <c r="BX210" s="3"/>
    </row>
    <row r="211" spans="1:76" ht="15">
      <c r="A211" s="64" t="s">
        <v>311</v>
      </c>
      <c r="B211" s="65"/>
      <c r="C211" s="65" t="s">
        <v>64</v>
      </c>
      <c r="D211" s="66">
        <v>191.7015157464855</v>
      </c>
      <c r="E211" s="68"/>
      <c r="F211" s="100" t="s">
        <v>763</v>
      </c>
      <c r="G211" s="65"/>
      <c r="H211" s="69" t="s">
        <v>311</v>
      </c>
      <c r="I211" s="70"/>
      <c r="J211" s="70"/>
      <c r="K211" s="69" t="s">
        <v>2647</v>
      </c>
      <c r="L211" s="73">
        <v>4.726379346805561</v>
      </c>
      <c r="M211" s="74">
        <v>9206.064453125</v>
      </c>
      <c r="N211" s="74">
        <v>4804.486328125</v>
      </c>
      <c r="O211" s="75"/>
      <c r="P211" s="76"/>
      <c r="Q211" s="76"/>
      <c r="R211" s="86"/>
      <c r="S211" s="48">
        <v>1</v>
      </c>
      <c r="T211" s="48">
        <v>6</v>
      </c>
      <c r="U211" s="49">
        <v>10</v>
      </c>
      <c r="V211" s="49">
        <v>0.166667</v>
      </c>
      <c r="W211" s="49">
        <v>0</v>
      </c>
      <c r="X211" s="49">
        <v>1.829264</v>
      </c>
      <c r="Y211" s="49">
        <v>0.16666666666666666</v>
      </c>
      <c r="Z211" s="49">
        <v>0.16666666666666666</v>
      </c>
      <c r="AA211" s="71">
        <v>211</v>
      </c>
      <c r="AB211" s="71"/>
      <c r="AC211" s="72"/>
      <c r="AD211" s="78" t="s">
        <v>1371</v>
      </c>
      <c r="AE211" s="78">
        <v>4452</v>
      </c>
      <c r="AF211" s="78">
        <v>27094</v>
      </c>
      <c r="AG211" s="78">
        <v>9790</v>
      </c>
      <c r="AH211" s="78">
        <v>2270</v>
      </c>
      <c r="AI211" s="78"/>
      <c r="AJ211" s="78" t="s">
        <v>1578</v>
      </c>
      <c r="AK211" s="78" t="s">
        <v>1703</v>
      </c>
      <c r="AL211" s="82" t="s">
        <v>1872</v>
      </c>
      <c r="AM211" s="78"/>
      <c r="AN211" s="80">
        <v>39839.15677083333</v>
      </c>
      <c r="AO211" s="82" t="s">
        <v>2064</v>
      </c>
      <c r="AP211" s="78" t="b">
        <v>0</v>
      </c>
      <c r="AQ211" s="78" t="b">
        <v>0</v>
      </c>
      <c r="AR211" s="78" t="b">
        <v>0</v>
      </c>
      <c r="AS211" s="78"/>
      <c r="AT211" s="78">
        <v>1056</v>
      </c>
      <c r="AU211" s="82" t="s">
        <v>2075</v>
      </c>
      <c r="AV211" s="78" t="b">
        <v>1</v>
      </c>
      <c r="AW211" s="78" t="s">
        <v>2223</v>
      </c>
      <c r="AX211" s="82" t="s">
        <v>2432</v>
      </c>
      <c r="AY211" s="78" t="s">
        <v>66</v>
      </c>
      <c r="AZ211" s="78" t="str">
        <f>REPLACE(INDEX(GroupVertices[Group],MATCH(Vertices[[#This Row],[Vertex]],GroupVertices[Vertex],0)),1,1,"")</f>
        <v>8</v>
      </c>
      <c r="BA211" s="48" t="s">
        <v>586</v>
      </c>
      <c r="BB211" s="48" t="s">
        <v>586</v>
      </c>
      <c r="BC211" s="48" t="s">
        <v>593</v>
      </c>
      <c r="BD211" s="48" t="s">
        <v>593</v>
      </c>
      <c r="BE211" s="48" t="s">
        <v>646</v>
      </c>
      <c r="BF211" s="48" t="s">
        <v>646</v>
      </c>
      <c r="BG211" s="116" t="s">
        <v>3182</v>
      </c>
      <c r="BH211" s="116" t="s">
        <v>3182</v>
      </c>
      <c r="BI211" s="116" t="s">
        <v>3272</v>
      </c>
      <c r="BJ211" s="116" t="s">
        <v>3272</v>
      </c>
      <c r="BK211" s="116">
        <v>0</v>
      </c>
      <c r="BL211" s="120">
        <v>0</v>
      </c>
      <c r="BM211" s="116">
        <v>1</v>
      </c>
      <c r="BN211" s="120">
        <v>2.4390243902439024</v>
      </c>
      <c r="BO211" s="116">
        <v>0</v>
      </c>
      <c r="BP211" s="120">
        <v>0</v>
      </c>
      <c r="BQ211" s="116">
        <v>40</v>
      </c>
      <c r="BR211" s="120">
        <v>97.5609756097561</v>
      </c>
      <c r="BS211" s="116">
        <v>41</v>
      </c>
      <c r="BT211" s="2"/>
      <c r="BU211" s="3"/>
      <c r="BV211" s="3"/>
      <c r="BW211" s="3"/>
      <c r="BX211" s="3"/>
    </row>
    <row r="212" spans="1:76" ht="15">
      <c r="A212" s="64" t="s">
        <v>422</v>
      </c>
      <c r="B212" s="65"/>
      <c r="C212" s="65" t="s">
        <v>64</v>
      </c>
      <c r="D212" s="66">
        <v>183.37394696196236</v>
      </c>
      <c r="E212" s="68"/>
      <c r="F212" s="100" t="s">
        <v>2218</v>
      </c>
      <c r="G212" s="65"/>
      <c r="H212" s="69" t="s">
        <v>422</v>
      </c>
      <c r="I212" s="70"/>
      <c r="J212" s="70"/>
      <c r="K212" s="69" t="s">
        <v>2648</v>
      </c>
      <c r="L212" s="73">
        <v>1</v>
      </c>
      <c r="M212" s="74">
        <v>9448.9814453125</v>
      </c>
      <c r="N212" s="74">
        <v>5846.47412109375</v>
      </c>
      <c r="O212" s="75"/>
      <c r="P212" s="76"/>
      <c r="Q212" s="76"/>
      <c r="R212" s="86"/>
      <c r="S212" s="48">
        <v>2</v>
      </c>
      <c r="T212" s="48">
        <v>0</v>
      </c>
      <c r="U212" s="49">
        <v>0</v>
      </c>
      <c r="V212" s="49">
        <v>0.1</v>
      </c>
      <c r="W212" s="49">
        <v>0</v>
      </c>
      <c r="X212" s="49">
        <v>0.668291</v>
      </c>
      <c r="Y212" s="49">
        <v>1</v>
      </c>
      <c r="Z212" s="49">
        <v>0</v>
      </c>
      <c r="AA212" s="71">
        <v>212</v>
      </c>
      <c r="AB212" s="71"/>
      <c r="AC212" s="72"/>
      <c r="AD212" s="78" t="s">
        <v>1372</v>
      </c>
      <c r="AE212" s="78">
        <v>7440</v>
      </c>
      <c r="AF212" s="78">
        <v>19502</v>
      </c>
      <c r="AG212" s="78">
        <v>21589</v>
      </c>
      <c r="AH212" s="78">
        <v>7087</v>
      </c>
      <c r="AI212" s="78"/>
      <c r="AJ212" s="78" t="s">
        <v>1579</v>
      </c>
      <c r="AK212" s="78"/>
      <c r="AL212" s="82" t="s">
        <v>1873</v>
      </c>
      <c r="AM212" s="78"/>
      <c r="AN212" s="80">
        <v>41064.18015046296</v>
      </c>
      <c r="AO212" s="82" t="s">
        <v>2065</v>
      </c>
      <c r="AP212" s="78" t="b">
        <v>0</v>
      </c>
      <c r="AQ212" s="78" t="b">
        <v>0</v>
      </c>
      <c r="AR212" s="78" t="b">
        <v>0</v>
      </c>
      <c r="AS212" s="78"/>
      <c r="AT212" s="78">
        <v>635</v>
      </c>
      <c r="AU212" s="82" t="s">
        <v>2074</v>
      </c>
      <c r="AV212" s="78" t="b">
        <v>0</v>
      </c>
      <c r="AW212" s="78" t="s">
        <v>2223</v>
      </c>
      <c r="AX212" s="82" t="s">
        <v>2433</v>
      </c>
      <c r="AY212" s="78" t="s">
        <v>65</v>
      </c>
      <c r="AZ212" s="78" t="str">
        <f>REPLACE(INDEX(GroupVertices[Group],MATCH(Vertices[[#This Row],[Vertex]],GroupVertices[Vertex],0)),1,1,"")</f>
        <v>8</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312</v>
      </c>
      <c r="B213" s="65"/>
      <c r="C213" s="65" t="s">
        <v>64</v>
      </c>
      <c r="D213" s="66">
        <v>165.20620173302967</v>
      </c>
      <c r="E213" s="68"/>
      <c r="F213" s="100" t="s">
        <v>764</v>
      </c>
      <c r="G213" s="65"/>
      <c r="H213" s="69" t="s">
        <v>312</v>
      </c>
      <c r="I213" s="70"/>
      <c r="J213" s="70"/>
      <c r="K213" s="69" t="s">
        <v>2649</v>
      </c>
      <c r="L213" s="73">
        <v>4.726379346805561</v>
      </c>
      <c r="M213" s="74">
        <v>9117.9384765625</v>
      </c>
      <c r="N213" s="74">
        <v>5146.56103515625</v>
      </c>
      <c r="O213" s="75"/>
      <c r="P213" s="76"/>
      <c r="Q213" s="76"/>
      <c r="R213" s="86"/>
      <c r="S213" s="48">
        <v>1</v>
      </c>
      <c r="T213" s="48">
        <v>6</v>
      </c>
      <c r="U213" s="49">
        <v>10</v>
      </c>
      <c r="V213" s="49">
        <v>0.166667</v>
      </c>
      <c r="W213" s="49">
        <v>0</v>
      </c>
      <c r="X213" s="49">
        <v>1.829264</v>
      </c>
      <c r="Y213" s="49">
        <v>0.16666666666666666</v>
      </c>
      <c r="Z213" s="49">
        <v>0.16666666666666666</v>
      </c>
      <c r="AA213" s="71">
        <v>213</v>
      </c>
      <c r="AB213" s="71"/>
      <c r="AC213" s="72"/>
      <c r="AD213" s="78" t="s">
        <v>1373</v>
      </c>
      <c r="AE213" s="78">
        <v>428</v>
      </c>
      <c r="AF213" s="78">
        <v>2939</v>
      </c>
      <c r="AG213" s="78">
        <v>2402</v>
      </c>
      <c r="AH213" s="78">
        <v>486</v>
      </c>
      <c r="AI213" s="78"/>
      <c r="AJ213" s="78" t="s">
        <v>1580</v>
      </c>
      <c r="AK213" s="78" t="s">
        <v>1650</v>
      </c>
      <c r="AL213" s="82" t="s">
        <v>1874</v>
      </c>
      <c r="AM213" s="78"/>
      <c r="AN213" s="80">
        <v>41897.77701388889</v>
      </c>
      <c r="AO213" s="82" t="s">
        <v>2066</v>
      </c>
      <c r="AP213" s="78" t="b">
        <v>1</v>
      </c>
      <c r="AQ213" s="78" t="b">
        <v>0</v>
      </c>
      <c r="AR213" s="78" t="b">
        <v>0</v>
      </c>
      <c r="AS213" s="78"/>
      <c r="AT213" s="78">
        <v>50</v>
      </c>
      <c r="AU213" s="82" t="s">
        <v>2074</v>
      </c>
      <c r="AV213" s="78" t="b">
        <v>0</v>
      </c>
      <c r="AW213" s="78" t="s">
        <v>2223</v>
      </c>
      <c r="AX213" s="82" t="s">
        <v>2434</v>
      </c>
      <c r="AY213" s="78" t="s">
        <v>66</v>
      </c>
      <c r="AZ213" s="78" t="str">
        <f>REPLACE(INDEX(GroupVertices[Group],MATCH(Vertices[[#This Row],[Vertex]],GroupVertices[Vertex],0)),1,1,"")</f>
        <v>8</v>
      </c>
      <c r="BA213" s="48"/>
      <c r="BB213" s="48"/>
      <c r="BC213" s="48"/>
      <c r="BD213" s="48"/>
      <c r="BE213" s="48"/>
      <c r="BF213" s="48"/>
      <c r="BG213" s="116" t="s">
        <v>3183</v>
      </c>
      <c r="BH213" s="116" t="s">
        <v>3183</v>
      </c>
      <c r="BI213" s="116" t="s">
        <v>3273</v>
      </c>
      <c r="BJ213" s="116" t="s">
        <v>3273</v>
      </c>
      <c r="BK213" s="116">
        <v>0</v>
      </c>
      <c r="BL213" s="120">
        <v>0</v>
      </c>
      <c r="BM213" s="116">
        <v>0</v>
      </c>
      <c r="BN213" s="120">
        <v>0</v>
      </c>
      <c r="BO213" s="116">
        <v>0</v>
      </c>
      <c r="BP213" s="120">
        <v>0</v>
      </c>
      <c r="BQ213" s="116">
        <v>17</v>
      </c>
      <c r="BR213" s="120">
        <v>100</v>
      </c>
      <c r="BS213" s="116">
        <v>17</v>
      </c>
      <c r="BT213" s="2"/>
      <c r="BU213" s="3"/>
      <c r="BV213" s="3"/>
      <c r="BW213" s="3"/>
      <c r="BX213" s="3"/>
    </row>
    <row r="214" spans="1:76" ht="15">
      <c r="A214" s="64" t="s">
        <v>423</v>
      </c>
      <c r="B214" s="65"/>
      <c r="C214" s="65" t="s">
        <v>64</v>
      </c>
      <c r="D214" s="66">
        <v>1000</v>
      </c>
      <c r="E214" s="68"/>
      <c r="F214" s="100" t="s">
        <v>2219</v>
      </c>
      <c r="G214" s="65"/>
      <c r="H214" s="69" t="s">
        <v>423</v>
      </c>
      <c r="I214" s="70"/>
      <c r="J214" s="70"/>
      <c r="K214" s="69" t="s">
        <v>2650</v>
      </c>
      <c r="L214" s="73">
        <v>1</v>
      </c>
      <c r="M214" s="74">
        <v>8676.9638671875</v>
      </c>
      <c r="N214" s="74">
        <v>5628.2421875</v>
      </c>
      <c r="O214" s="75"/>
      <c r="P214" s="76"/>
      <c r="Q214" s="76"/>
      <c r="R214" s="86"/>
      <c r="S214" s="48">
        <v>2</v>
      </c>
      <c r="T214" s="48">
        <v>0</v>
      </c>
      <c r="U214" s="49">
        <v>0</v>
      </c>
      <c r="V214" s="49">
        <v>0.1</v>
      </c>
      <c r="W214" s="49">
        <v>0</v>
      </c>
      <c r="X214" s="49">
        <v>0.668291</v>
      </c>
      <c r="Y214" s="49">
        <v>1</v>
      </c>
      <c r="Z214" s="49">
        <v>0</v>
      </c>
      <c r="AA214" s="71">
        <v>214</v>
      </c>
      <c r="AB214" s="71"/>
      <c r="AC214" s="72"/>
      <c r="AD214" s="78" t="s">
        <v>1374</v>
      </c>
      <c r="AE214" s="78">
        <v>493</v>
      </c>
      <c r="AF214" s="78">
        <v>5434175</v>
      </c>
      <c r="AG214" s="78">
        <v>4730</v>
      </c>
      <c r="AH214" s="78">
        <v>10</v>
      </c>
      <c r="AI214" s="78"/>
      <c r="AJ214" s="78" t="s">
        <v>1581</v>
      </c>
      <c r="AK214" s="78"/>
      <c r="AL214" s="82" t="s">
        <v>1875</v>
      </c>
      <c r="AM214" s="78"/>
      <c r="AN214" s="80">
        <v>41238.635034722225</v>
      </c>
      <c r="AO214" s="82" t="s">
        <v>2067</v>
      </c>
      <c r="AP214" s="78" t="b">
        <v>1</v>
      </c>
      <c r="AQ214" s="78" t="b">
        <v>0</v>
      </c>
      <c r="AR214" s="78" t="b">
        <v>0</v>
      </c>
      <c r="AS214" s="78"/>
      <c r="AT214" s="78">
        <v>17095</v>
      </c>
      <c r="AU214" s="82" t="s">
        <v>2074</v>
      </c>
      <c r="AV214" s="78" t="b">
        <v>1</v>
      </c>
      <c r="AW214" s="78" t="s">
        <v>2223</v>
      </c>
      <c r="AX214" s="82" t="s">
        <v>2435</v>
      </c>
      <c r="AY214" s="78" t="s">
        <v>65</v>
      </c>
      <c r="AZ214" s="78" t="str">
        <f>REPLACE(INDEX(GroupVertices[Group],MATCH(Vertices[[#This Row],[Vertex]],GroupVertices[Vertex],0)),1,1,"")</f>
        <v>8</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424</v>
      </c>
      <c r="B215" s="65"/>
      <c r="C215" s="65" t="s">
        <v>64</v>
      </c>
      <c r="D215" s="66">
        <v>1000</v>
      </c>
      <c r="E215" s="68"/>
      <c r="F215" s="100" t="s">
        <v>2220</v>
      </c>
      <c r="G215" s="65"/>
      <c r="H215" s="69" t="s">
        <v>424</v>
      </c>
      <c r="I215" s="70"/>
      <c r="J215" s="70"/>
      <c r="K215" s="69" t="s">
        <v>2651</v>
      </c>
      <c r="L215" s="73">
        <v>1</v>
      </c>
      <c r="M215" s="74">
        <v>8595.6318359375</v>
      </c>
      <c r="N215" s="74">
        <v>4512.84228515625</v>
      </c>
      <c r="O215" s="75"/>
      <c r="P215" s="76"/>
      <c r="Q215" s="76"/>
      <c r="R215" s="86"/>
      <c r="S215" s="48">
        <v>2</v>
      </c>
      <c r="T215" s="48">
        <v>0</v>
      </c>
      <c r="U215" s="49">
        <v>0</v>
      </c>
      <c r="V215" s="49">
        <v>0.1</v>
      </c>
      <c r="W215" s="49">
        <v>0</v>
      </c>
      <c r="X215" s="49">
        <v>0.668291</v>
      </c>
      <c r="Y215" s="49">
        <v>1</v>
      </c>
      <c r="Z215" s="49">
        <v>0</v>
      </c>
      <c r="AA215" s="71">
        <v>215</v>
      </c>
      <c r="AB215" s="71"/>
      <c r="AC215" s="72"/>
      <c r="AD215" s="78" t="s">
        <v>1374</v>
      </c>
      <c r="AE215" s="78">
        <v>508</v>
      </c>
      <c r="AF215" s="78">
        <v>3381890</v>
      </c>
      <c r="AG215" s="78">
        <v>6428</v>
      </c>
      <c r="AH215" s="78">
        <v>61</v>
      </c>
      <c r="AI215" s="78"/>
      <c r="AJ215" s="78" t="s">
        <v>1582</v>
      </c>
      <c r="AK215" s="78" t="s">
        <v>1704</v>
      </c>
      <c r="AL215" s="82" t="s">
        <v>1876</v>
      </c>
      <c r="AM215" s="78"/>
      <c r="AN215" s="80">
        <v>40773.69708333333</v>
      </c>
      <c r="AO215" s="82" t="s">
        <v>2068</v>
      </c>
      <c r="AP215" s="78" t="b">
        <v>0</v>
      </c>
      <c r="AQ215" s="78" t="b">
        <v>0</v>
      </c>
      <c r="AR215" s="78" t="b">
        <v>1</v>
      </c>
      <c r="AS215" s="78"/>
      <c r="AT215" s="78">
        <v>14439</v>
      </c>
      <c r="AU215" s="82" t="s">
        <v>2074</v>
      </c>
      <c r="AV215" s="78" t="b">
        <v>1</v>
      </c>
      <c r="AW215" s="78" t="s">
        <v>2223</v>
      </c>
      <c r="AX215" s="82" t="s">
        <v>2436</v>
      </c>
      <c r="AY215" s="78" t="s">
        <v>65</v>
      </c>
      <c r="AZ215" s="78" t="str">
        <f>REPLACE(INDEX(GroupVertices[Group],MATCH(Vertices[[#This Row],[Vertex]],GroupVertices[Vertex],0)),1,1,"")</f>
        <v>8</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425</v>
      </c>
      <c r="B216" s="65"/>
      <c r="C216" s="65" t="s">
        <v>64</v>
      </c>
      <c r="D216" s="66">
        <v>578.6767925861934</v>
      </c>
      <c r="E216" s="68"/>
      <c r="F216" s="100" t="s">
        <v>2221</v>
      </c>
      <c r="G216" s="65"/>
      <c r="H216" s="69" t="s">
        <v>425</v>
      </c>
      <c r="I216" s="70"/>
      <c r="J216" s="70"/>
      <c r="K216" s="69" t="s">
        <v>2652</v>
      </c>
      <c r="L216" s="73">
        <v>1</v>
      </c>
      <c r="M216" s="74">
        <v>9804.087890625</v>
      </c>
      <c r="N216" s="74">
        <v>4870.32666015625</v>
      </c>
      <c r="O216" s="75"/>
      <c r="P216" s="76"/>
      <c r="Q216" s="76"/>
      <c r="R216" s="86"/>
      <c r="S216" s="48">
        <v>2</v>
      </c>
      <c r="T216" s="48">
        <v>0</v>
      </c>
      <c r="U216" s="49">
        <v>0</v>
      </c>
      <c r="V216" s="49">
        <v>0.1</v>
      </c>
      <c r="W216" s="49">
        <v>0</v>
      </c>
      <c r="X216" s="49">
        <v>0.668291</v>
      </c>
      <c r="Y216" s="49">
        <v>1</v>
      </c>
      <c r="Z216" s="49">
        <v>0</v>
      </c>
      <c r="AA216" s="71">
        <v>216</v>
      </c>
      <c r="AB216" s="71"/>
      <c r="AC216" s="72"/>
      <c r="AD216" s="78" t="s">
        <v>1375</v>
      </c>
      <c r="AE216" s="78">
        <v>221</v>
      </c>
      <c r="AF216" s="78">
        <v>379888</v>
      </c>
      <c r="AG216" s="78">
        <v>6439</v>
      </c>
      <c r="AH216" s="78">
        <v>70</v>
      </c>
      <c r="AI216" s="78"/>
      <c r="AJ216" s="78" t="s">
        <v>1583</v>
      </c>
      <c r="AK216" s="78" t="s">
        <v>1705</v>
      </c>
      <c r="AL216" s="82" t="s">
        <v>1877</v>
      </c>
      <c r="AM216" s="78"/>
      <c r="AN216" s="80">
        <v>39965.67204861111</v>
      </c>
      <c r="AO216" s="82" t="s">
        <v>2069</v>
      </c>
      <c r="AP216" s="78" t="b">
        <v>0</v>
      </c>
      <c r="AQ216" s="78" t="b">
        <v>0</v>
      </c>
      <c r="AR216" s="78" t="b">
        <v>0</v>
      </c>
      <c r="AS216" s="78"/>
      <c r="AT216" s="78">
        <v>4301</v>
      </c>
      <c r="AU216" s="82" t="s">
        <v>2074</v>
      </c>
      <c r="AV216" s="78" t="b">
        <v>1</v>
      </c>
      <c r="AW216" s="78" t="s">
        <v>2223</v>
      </c>
      <c r="AX216" s="82" t="s">
        <v>2437</v>
      </c>
      <c r="AY216" s="78" t="s">
        <v>65</v>
      </c>
      <c r="AZ216" s="78" t="str">
        <f>REPLACE(INDEX(GroupVertices[Group],MATCH(Vertices[[#This Row],[Vertex]],GroupVertices[Vertex],0)),1,1,"")</f>
        <v>8</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87" t="s">
        <v>426</v>
      </c>
      <c r="B217" s="88"/>
      <c r="C217" s="88" t="s">
        <v>64</v>
      </c>
      <c r="D217" s="89">
        <v>386.9408832691955</v>
      </c>
      <c r="E217" s="90"/>
      <c r="F217" s="101" t="s">
        <v>2222</v>
      </c>
      <c r="G217" s="88"/>
      <c r="H217" s="91" t="s">
        <v>426</v>
      </c>
      <c r="I217" s="92"/>
      <c r="J217" s="92"/>
      <c r="K217" s="91" t="s">
        <v>2653</v>
      </c>
      <c r="L217" s="93">
        <v>1</v>
      </c>
      <c r="M217" s="94">
        <v>9279.2021484375</v>
      </c>
      <c r="N217" s="94">
        <v>4011.363525390625</v>
      </c>
      <c r="O217" s="95"/>
      <c r="P217" s="96"/>
      <c r="Q217" s="96"/>
      <c r="R217" s="97"/>
      <c r="S217" s="48">
        <v>2</v>
      </c>
      <c r="T217" s="48">
        <v>0</v>
      </c>
      <c r="U217" s="49">
        <v>0</v>
      </c>
      <c r="V217" s="49">
        <v>0.1</v>
      </c>
      <c r="W217" s="49">
        <v>0</v>
      </c>
      <c r="X217" s="49">
        <v>0.668291</v>
      </c>
      <c r="Y217" s="49">
        <v>1</v>
      </c>
      <c r="Z217" s="49">
        <v>0</v>
      </c>
      <c r="AA217" s="98">
        <v>217</v>
      </c>
      <c r="AB217" s="98"/>
      <c r="AC217" s="99"/>
      <c r="AD217" s="78" t="s">
        <v>1376</v>
      </c>
      <c r="AE217" s="78">
        <v>2680</v>
      </c>
      <c r="AF217" s="78">
        <v>205088</v>
      </c>
      <c r="AG217" s="78">
        <v>16309</v>
      </c>
      <c r="AH217" s="78">
        <v>9587</v>
      </c>
      <c r="AI217" s="78"/>
      <c r="AJ217" s="78" t="s">
        <v>1584</v>
      </c>
      <c r="AK217" s="78" t="s">
        <v>1706</v>
      </c>
      <c r="AL217" s="82" t="s">
        <v>1878</v>
      </c>
      <c r="AM217" s="78"/>
      <c r="AN217" s="80">
        <v>42737.06650462963</v>
      </c>
      <c r="AO217" s="82" t="s">
        <v>2070</v>
      </c>
      <c r="AP217" s="78" t="b">
        <v>0</v>
      </c>
      <c r="AQ217" s="78" t="b">
        <v>0</v>
      </c>
      <c r="AR217" s="78" t="b">
        <v>1</v>
      </c>
      <c r="AS217" s="78"/>
      <c r="AT217" s="78">
        <v>1888</v>
      </c>
      <c r="AU217" s="82" t="s">
        <v>2074</v>
      </c>
      <c r="AV217" s="78" t="b">
        <v>1</v>
      </c>
      <c r="AW217" s="78" t="s">
        <v>2223</v>
      </c>
      <c r="AX217" s="82" t="s">
        <v>2438</v>
      </c>
      <c r="AY217" s="78" t="s">
        <v>65</v>
      </c>
      <c r="AZ217" s="78" t="str">
        <f>REPLACE(INDEX(GroupVertices[Group],MATCH(Vertices[[#This Row],[Vertex]],GroupVertices[Vertex],0)),1,1,"")</f>
        <v>8</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7"/>
    <dataValidation allowBlank="1" showInputMessage="1" promptTitle="Vertex Tooltip" prompt="Enter optional text that will pop up when the mouse is hovered over the vertex." errorTitle="Invalid Vertex Image Key" sqref="K3:K2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7"/>
    <dataValidation allowBlank="1" showInputMessage="1" promptTitle="Vertex Label Fill Color" prompt="To select an optional fill color for the Label shape, right-click and select Select Color on the right-click menu." sqref="I3:I217"/>
    <dataValidation allowBlank="1" showInputMessage="1" promptTitle="Vertex Image File" prompt="Enter the path to an image file.  Hover over the column header for examples." errorTitle="Invalid Vertex Image Key" sqref="F3:F217"/>
    <dataValidation allowBlank="1" showInputMessage="1" promptTitle="Vertex Color" prompt="To select an optional vertex color, right-click and select Select Color on the right-click menu." sqref="B3:B217"/>
    <dataValidation allowBlank="1" showInputMessage="1" promptTitle="Vertex Opacity" prompt="Enter an optional vertex opacity between 0 (transparent) and 100 (opaque)." errorTitle="Invalid Vertex Opacity" error="The optional vertex opacity must be a whole number between 0 and 10." sqref="E3:E217"/>
    <dataValidation type="list" allowBlank="1" showInputMessage="1" showErrorMessage="1" promptTitle="Vertex Shape" prompt="Select an optional vertex shape." errorTitle="Invalid Vertex Shape" error="You have entered an invalid vertex shape.  Try selecting from the drop-down list instead." sqref="C3:C2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7">
      <formula1>ValidVertexLabelPositions</formula1>
    </dataValidation>
    <dataValidation allowBlank="1" showInputMessage="1" showErrorMessage="1" promptTitle="Vertex Name" prompt="Enter the name of the vertex." sqref="A3:A217"/>
  </dataValidations>
  <hyperlinks>
    <hyperlink ref="AK180" r:id="rId1" display="https://www.facebook.com/iDreamofPiesPics/"/>
    <hyperlink ref="AL4" r:id="rId2" display="https://t.co/MUF7sT1NXS"/>
    <hyperlink ref="AL5" r:id="rId3" display="https://t.co/iVEVmo4pbJ"/>
    <hyperlink ref="AL7" r:id="rId4" display="http://eudemlab.org/"/>
    <hyperlink ref="AL8" r:id="rId5" display="http://www.ulrike-guerot.eu/"/>
    <hyperlink ref="AL9" r:id="rId6" display="https://t.co/EPnpdcSgvB"/>
    <hyperlink ref="AL10" r:id="rId7" display="http://www.compassonline.org.uk/"/>
    <hyperlink ref="AL11" r:id="rId8" display="https://t.co/oHAh6ePp02"/>
    <hyperlink ref="AL12" r:id="rId9" display="http://www.eumans.eu/"/>
    <hyperlink ref="AL13" r:id="rId10" display="http://t.co/osLlyxKfHG"/>
    <hyperlink ref="AL14" r:id="rId11" display="https://www.europarl.europa.eu/news/en"/>
    <hyperlink ref="AL15" r:id="rId12" display="https://www.mixcloud.com/SixteenMillionRising/"/>
    <hyperlink ref="AL16" r:id="rId13" display="https://1europe4all.wordpress.com/"/>
    <hyperlink ref="AL17" r:id="rId14" display="http://www.scientistsforeu.uk/"/>
    <hyperlink ref="AL18" r:id="rId15" display="http://www.tombrake.co.uk/"/>
    <hyperlink ref="AL19" r:id="rId16" display="http://www.julieward.org.uk/"/>
    <hyperlink ref="AL20" r:id="rId17" display="https://pivomo.com/"/>
    <hyperlink ref="AL21" r:id="rId18" display="http://www.voicesforeurope.com/"/>
    <hyperlink ref="AL22" r:id="rId19" display="http://www.emmyvandeurzen.com/"/>
    <hyperlink ref="AL23" r:id="rId20" display="http://www.cornille-pouyanne-fouchet-avocats.fr/"/>
    <hyperlink ref="AL24" r:id="rId21" display="http://www.europarl.europa.eu/meps/sv/96674/ANNA+MARIA_CORAZZA+BILDT_home.html"/>
    <hyperlink ref="AL26" r:id="rId22" display="http://t.co/fzYO1mzIpH"/>
    <hyperlink ref="AL27" r:id="rId23" display="https://t.co/7V0IMGPQol"/>
    <hyperlink ref="AL28" r:id="rId24" display="https://t.co/NAjOqBZWmZ"/>
    <hyperlink ref="AL30" r:id="rId25" display="https://katarina-barley.de/"/>
    <hyperlink ref="AL31" r:id="rId26" display="https://frans4eu.eu/"/>
    <hyperlink ref="AL32" r:id="rId27" display="http://www.joleinen.de/"/>
    <hyperlink ref="AL33" r:id="rId28" display="http://www.socialistsanddemocrats.eu/"/>
    <hyperlink ref="AL34" r:id="rId29" display="http://www.elysee.fr/"/>
    <hyperlink ref="AL35" r:id="rId30" display="https://ec.europa.eu/commission/interim_en"/>
    <hyperlink ref="AL36" r:id="rId31" display="https://t.co/UReOEZJ22V"/>
    <hyperlink ref="AL38" r:id="rId32" display="http://t.co/We8z3caW"/>
    <hyperlink ref="AL39" r:id="rId33" display="http://t.co/9l2gPtXk5J"/>
    <hyperlink ref="AL40" r:id="rId34" display="https://t.co/QfeapcnNma"/>
    <hyperlink ref="AL41" r:id="rId35" display="http://www.davidvanreybrouck.be/"/>
    <hyperlink ref="AL44" r:id="rId36" display="https://t.co/GktcnPVmvd"/>
    <hyperlink ref="AL46" r:id="rId37" display="https://t.co/tS0fU9Q99D"/>
    <hyperlink ref="AL47" r:id="rId38" display="http://www.forgeorganizing.org/"/>
    <hyperlink ref="AL48" r:id="rId39" display="https://t.co/KvrhSN91n9"/>
    <hyperlink ref="AL49" r:id="rId40" display="http://t.co/Xes0pHzOBY"/>
    <hyperlink ref="AL51" r:id="rId41" display="https://t.co/DM5pYa9zqL"/>
    <hyperlink ref="AL54" r:id="rId42" display="http://dangillmor.com/"/>
    <hyperlink ref="AL55" r:id="rId43" display="http://www.tenayagroup.com/"/>
    <hyperlink ref="AL56" r:id="rId44" display="https://t.co/ibkQAibHyE"/>
    <hyperlink ref="AL58" r:id="rId45" display="https://t.co/5PODotrz4B"/>
    <hyperlink ref="AL59" r:id="rId46" display="https://t.co/pt9WNnW5Dw"/>
    <hyperlink ref="AL60" r:id="rId47" display="http://t.co/EoqNkTiwTy"/>
    <hyperlink ref="AL62" r:id="rId48" display="https://t.co/g5mjaJxlWd"/>
    <hyperlink ref="AL63" r:id="rId49" display="http://t.co/nnMRlf4Dl8"/>
    <hyperlink ref="AL64" r:id="rId50" display="http://t.co/2svGUmxsFh"/>
    <hyperlink ref="AL65" r:id="rId51" display="http://developer.covisint.com/"/>
    <hyperlink ref="AL67" r:id="rId52" display="https://t.co/eYYFEuiSf6"/>
    <hyperlink ref="AL68" r:id="rId53" display="http://www.mmtconline.org/mmtc19"/>
    <hyperlink ref="AL69" r:id="rId54" display="https://t.co/adh4DMXgi5"/>
    <hyperlink ref="AL70" r:id="rId55" display="http://t.co/df2H4cZfZw"/>
    <hyperlink ref="AL71" r:id="rId56" display="https://t.co/q5M0AoS2pP"/>
    <hyperlink ref="AL72" r:id="rId57" display="http://t.co/txbPx9L4DW"/>
    <hyperlink ref="AL74" r:id="rId58" display="http://t.co/f5nrLKwPaJ"/>
    <hyperlink ref="AL75" r:id="rId59" display="https://seedfund.nsf.gov/"/>
    <hyperlink ref="AL76" r:id="rId60" display="http://t.co/CT0tc7nmcr"/>
    <hyperlink ref="AL77" r:id="rId61" display="http://www.dmv.ny.gov/"/>
    <hyperlink ref="AL78" r:id="rId62" display="https://t.co/2lpTtjT58z"/>
    <hyperlink ref="AL79" r:id="rId63" display="https://t.co/2lpTtjBtJZ"/>
    <hyperlink ref="AL80" r:id="rId64" display="https://ibm.co/2C7tIOf"/>
    <hyperlink ref="AL82" r:id="rId65" display="http://www.linuxfoundation.org/"/>
    <hyperlink ref="AL83" r:id="rId66" display="https://t.co/fHjVYb8bur"/>
    <hyperlink ref="AL84" r:id="rId67" display="https://t.co/gTvYayvqUv"/>
    <hyperlink ref="AL86" r:id="rId68" display="http://t.co/DHkNqJGy7X"/>
    <hyperlink ref="AL88" r:id="rId69" display="https://t.co/YWijGddRdn"/>
    <hyperlink ref="AL89" r:id="rId70" display="http://t.co/Unb2hMJHEn"/>
    <hyperlink ref="AL91" r:id="rId71" display="http://t.co/XfAfZ3uCwU"/>
    <hyperlink ref="AL92" r:id="rId72" display="http://www.canonical.com/"/>
    <hyperlink ref="AL93" r:id="rId73" display="http://www.ubuntu.com/"/>
    <hyperlink ref="AL94" r:id="rId74" display="https://www.bigapps.nyc/"/>
    <hyperlink ref="AL95" r:id="rId75" display="http://tsrn.work/DC"/>
    <hyperlink ref="AL96" r:id="rId76" display="https://t.co/l9lokka0rJ"/>
    <hyperlink ref="AL99" r:id="rId77" display="http://wordpress.com/"/>
    <hyperlink ref="AL100" r:id="rId78" display="http://about.me/g.r"/>
    <hyperlink ref="AL101" r:id="rId79" display="https://www.ucl.ac.uk/constitution-unit/people/alan-renwick"/>
    <hyperlink ref="AL102" r:id="rId80" display="http://www.diametrical.co.uk/"/>
    <hyperlink ref="AL103" r:id="rId81" display="https://t.co/6Ibujp6QKn"/>
    <hyperlink ref="AL105" r:id="rId82" display="https://people.ucd.ie/david.farrell"/>
    <hyperlink ref="AL106" r:id="rId83" display="https://t.co/DrpylnzATd"/>
    <hyperlink ref="AL108" r:id="rId84" display="https://t.co/HS4JjqXLgR"/>
    <hyperlink ref="AL109" r:id="rId85" display="https://t.co/v4UIuHDrxr"/>
    <hyperlink ref="AL111" r:id="rId86" display="http://whydontyoulove.me/"/>
    <hyperlink ref="AL112" r:id="rId87" display="https://www.youtube.com/channel/UCrbaKndid9uSEIahCDHBBZg"/>
    <hyperlink ref="AL113" r:id="rId88" display="https://t.co/p8fjk5AMU8"/>
    <hyperlink ref="AL114" r:id="rId89" display="http://www.etsy.com/teams/6668/oklahoma-disciples-of-etsy"/>
    <hyperlink ref="AL115" r:id="rId90" display="http://www.governbetter.co/"/>
    <hyperlink ref="AL116" r:id="rId91" display="https://t.co/a9cea64cjV"/>
    <hyperlink ref="AL117" r:id="rId92" display="https://t.co/jJ3OHzDedj"/>
    <hyperlink ref="AL118" r:id="rId93" display="http://t.co/f9bFXImORo"/>
    <hyperlink ref="AL119" r:id="rId94" display="https://t.co/rNm9vhImhn"/>
    <hyperlink ref="AL122" r:id="rId95" display="https://t.co/f3afj6GVl6"/>
    <hyperlink ref="AL123" r:id="rId96" display="https://t.co/ijmebVEU6O"/>
    <hyperlink ref="AL126" r:id="rId97" display="https://t.co/5OmNCb0EGh"/>
    <hyperlink ref="AL127" r:id="rId98" display="https://t.co/QVBH7DmO3K"/>
    <hyperlink ref="AL128" r:id="rId99" display="https://t.co/X4styilIJS"/>
    <hyperlink ref="AL129" r:id="rId100" display="http://bit.ly/2WbpVtM"/>
    <hyperlink ref="AL130" r:id="rId101" display="https://t.co/D85UTxIlGE"/>
    <hyperlink ref="AL131" r:id="rId102" display="https://t.co/EbbkhdAdgi"/>
    <hyperlink ref="AL132" r:id="rId103" display="https://t.co/KvrhSN91n9"/>
    <hyperlink ref="AL133" r:id="rId104" display="http://t.co/TUCZv5O00y"/>
    <hyperlink ref="AL134" r:id="rId105" display="https://t.co/mHljuBkAmJ"/>
    <hyperlink ref="AL135" r:id="rId106" display="http://t.co/yp0GUY7hc1"/>
    <hyperlink ref="AL136" r:id="rId107" display="https://t.co/gUqUHYbU99"/>
    <hyperlink ref="AL137" r:id="rId108" display="https://t.co/9JoBLIIfzO"/>
    <hyperlink ref="AL138" r:id="rId109" display="https://t.co/X1J9doscUp"/>
    <hyperlink ref="AL140" r:id="rId110" display="http://t.co/roS0pV6zVj"/>
    <hyperlink ref="AL141" r:id="rId111" display="https://t.co/kY3zUjzxyE"/>
    <hyperlink ref="AL143" r:id="rId112" display="https://t.co/6WdVCViJDI"/>
    <hyperlink ref="AL144" r:id="rId113" display="https://t.co/HAl6UX980n"/>
    <hyperlink ref="AL145" r:id="rId114" display="https://t.co/3zBqVDgOqM"/>
    <hyperlink ref="AL147" r:id="rId115" display="https://t.co/E14ZIIIxsG"/>
    <hyperlink ref="AL148" r:id="rId116" display="https://www.verizonwireless.com/5G"/>
    <hyperlink ref="AL149" r:id="rId117" display="https://t.co/vOUYy4ML98"/>
    <hyperlink ref="AL150" r:id="rId118" display="https://t.co/hJtgaSj5ZY"/>
    <hyperlink ref="AL154" r:id="rId119" display="https://t.co/PsY1dEhfq3"/>
    <hyperlink ref="AL156" r:id="rId120" display="http://t.co/7bZ2KCQJ2k"/>
    <hyperlink ref="AL157" r:id="rId121" display="http://t.co/E8FojpuhsW"/>
    <hyperlink ref="AL158" r:id="rId122" display="http://t.co/ZQGvnx1W6W"/>
    <hyperlink ref="AL159" r:id="rId123" display="https://t.co/83KmsvqqSx"/>
    <hyperlink ref="AL160" r:id="rId124" display="https://t.co/iVsMrjmKQI"/>
    <hyperlink ref="AL161" r:id="rId125" display="https://t.co/HJQ5XSYlF6"/>
    <hyperlink ref="AL163" r:id="rId126" display="https://t.co/jZMZ6xW9Vj"/>
    <hyperlink ref="AL164" r:id="rId127" display="https://t.co/bIUdkjIicB"/>
    <hyperlink ref="AL165" r:id="rId128" display="https://t.co/3TJ7fF1hUq"/>
    <hyperlink ref="AL166" r:id="rId129" display="https://www.fordham.edu/info/23470/courses/9930/data_and_innovation_management_in_humanitarian_actio"/>
    <hyperlink ref="AL167" r:id="rId130" display="https://t.co/KEww47eZIJ"/>
    <hyperlink ref="AL168" r:id="rId131" display="https://t.co/0QbDgCf19A"/>
    <hyperlink ref="AL169" r:id="rId132" display="https://t.co/rbQCxoYEFe"/>
    <hyperlink ref="AL170" r:id="rId133" display="https://t.co/1yYkAAJHOG"/>
    <hyperlink ref="AL172" r:id="rId134" display="https://t.co/KZeTWGgPj6"/>
    <hyperlink ref="AL173" r:id="rId135" display="https://t.co/UMNNaCtiS6"/>
    <hyperlink ref="AL174" r:id="rId136" display="https://t.co/fsovVte5Hf"/>
    <hyperlink ref="AL175" r:id="rId137" display="http://t.co/e49ZC00DJ4"/>
    <hyperlink ref="AL177" r:id="rId138" display="https://t.co/taka7ASCLO"/>
    <hyperlink ref="AL178" r:id="rId139" display="http://t.co/akTJ9wzZHV"/>
    <hyperlink ref="AL179" r:id="rId140" display="https://t.co/W6izMX4p8p"/>
    <hyperlink ref="AL180" r:id="rId141" display="https://t.co/Lf1tfiEXYz"/>
    <hyperlink ref="AL181" r:id="rId142" display="https://t.co/aLjq5RYDR5"/>
    <hyperlink ref="AL184" r:id="rId143" display="https://t.co/ywygXrX7w1"/>
    <hyperlink ref="AL185" r:id="rId144" display="http://www.radioaire.co.uk/localnews"/>
    <hyperlink ref="AL186" r:id="rId145" display="https://t.co/Bw85mch82l"/>
    <hyperlink ref="AL187" r:id="rId146" display="https://t.co/3tYg8lhvlE"/>
    <hyperlink ref="AL188" r:id="rId147" display="http://t.co/LMsWU3ttHq"/>
    <hyperlink ref="AL189" r:id="rId148" display="https://t.co/flyHtpatTr"/>
    <hyperlink ref="AL190" r:id="rId149" display="https://t.co/wY7nYej0Kx"/>
    <hyperlink ref="AL191" r:id="rId150" display="https://t.co/OH6W3mkQVL"/>
    <hyperlink ref="AL192" r:id="rId151" display="https://t.co/VutNBmvPmP"/>
    <hyperlink ref="AL193" r:id="rId152" display="https://t.co/PX4PrB3W9Y"/>
    <hyperlink ref="AL194" r:id="rId153" display="http://t.co/27zzkw8zep"/>
    <hyperlink ref="AL195" r:id="rId154" display="http://t.co/qEOBAF0dVD"/>
    <hyperlink ref="AL197" r:id="rId155" display="https://t.co/DtyR9M8MbY"/>
    <hyperlink ref="AL198" r:id="rId156" display="http://t.co/mMwEe67ZRO"/>
    <hyperlink ref="AL199" r:id="rId157" display="https://t.co/idfgThYSea"/>
    <hyperlink ref="AL200" r:id="rId158" display="http://www.gianlucasgueo.it/"/>
    <hyperlink ref="AL201" r:id="rId159" display="https://t.co/cL37CqyPLc"/>
    <hyperlink ref="AL202" r:id="rId160" display="https://t.co/yU7X3KrvnC"/>
    <hyperlink ref="AL203" r:id="rId161" display="https://t.co/l9lokka0rJ"/>
    <hyperlink ref="AL204" r:id="rId162" display="http://populardemocracy.org/"/>
    <hyperlink ref="AL205" r:id="rId163" display="https://t.co/0uoUjqHjqc"/>
    <hyperlink ref="AL206" r:id="rId164" display="https://t.co/OLmgaWMvpQ"/>
    <hyperlink ref="AL207" r:id="rId165" display="http://www.codeforaustralia.org/"/>
    <hyperlink ref="AL208" r:id="rId166" display="https://t.co/PMHPDdnP8Z"/>
    <hyperlink ref="AL209" r:id="rId167" display="https://t.co/feefJZ7WoB"/>
    <hyperlink ref="AL210" r:id="rId168" display="https://t.co/QMVcFQBwwh"/>
    <hyperlink ref="AL211" r:id="rId169" display="https://t.co/5Mdt4emKjg"/>
    <hyperlink ref="AL212" r:id="rId170" display="http://debtcollective.org/"/>
    <hyperlink ref="AL213" r:id="rId171" display="http://t.co/LzRegqdRl3"/>
    <hyperlink ref="AL214" r:id="rId172" display="http://t.co/wsbNrrUt"/>
    <hyperlink ref="AL215" r:id="rId173" display="https://t.co/5jpXuSnwli"/>
    <hyperlink ref="AL216" r:id="rId174" display="http://t.co/YX0sj7bkFG"/>
    <hyperlink ref="AL217" r:id="rId175" display="https://t.co/bFjm8t92H0"/>
    <hyperlink ref="AO3" r:id="rId176" display="https://pbs.twimg.com/profile_banners/726680073433174016/1569070539"/>
    <hyperlink ref="AO4" r:id="rId177" display="https://pbs.twimg.com/profile_banners/487750139/1560199227"/>
    <hyperlink ref="AO5" r:id="rId178" display="https://pbs.twimg.com/profile_banners/52119203/1569328621"/>
    <hyperlink ref="AO6" r:id="rId179" display="https://pbs.twimg.com/profile_banners/321303495/1567070761"/>
    <hyperlink ref="AO7" r:id="rId180" display="https://pbs.twimg.com/profile_banners/2987419583/1509443849"/>
    <hyperlink ref="AO8" r:id="rId181" display="https://pbs.twimg.com/profile_banners/49383083/1557870478"/>
    <hyperlink ref="AO9" r:id="rId182" display="https://pbs.twimg.com/profile_banners/770272595111444480/1476285696"/>
    <hyperlink ref="AO10" r:id="rId183" display="https://pbs.twimg.com/profile_banners/2340094620/1462748558"/>
    <hyperlink ref="AO11" r:id="rId184" display="https://pbs.twimg.com/profile_banners/1098118966462042112/1553150960"/>
    <hyperlink ref="AO12" r:id="rId185" display="https://pbs.twimg.com/profile_banners/1127572008231997440/1562149548"/>
    <hyperlink ref="AO13" r:id="rId186" display="https://pbs.twimg.com/profile_banners/23437910/1406754991"/>
    <hyperlink ref="AO14" r:id="rId187" display="https://pbs.twimg.com/profile_banners/36329597/1499939124"/>
    <hyperlink ref="AO15" r:id="rId188" display="https://pbs.twimg.com/profile_banners/770768278759284736/1563496345"/>
    <hyperlink ref="AO16" r:id="rId189" display="https://pbs.twimg.com/profile_banners/901703629/1571164628"/>
    <hyperlink ref="AO17" r:id="rId190" display="https://pbs.twimg.com/profile_banners/34247411/1538328525"/>
    <hyperlink ref="AO18" r:id="rId191" display="https://pbs.twimg.com/profile_banners/21666641/1561377062"/>
    <hyperlink ref="AO19" r:id="rId192" display="https://pbs.twimg.com/profile_banners/1354570123/1569175487"/>
    <hyperlink ref="AO20" r:id="rId193" display="https://pbs.twimg.com/profile_banners/102659635/1562777037"/>
    <hyperlink ref="AO21" r:id="rId194" display="https://pbs.twimg.com/profile_banners/916364191476404224/1518196404"/>
    <hyperlink ref="AO22" r:id="rId195" display="https://pbs.twimg.com/profile_banners/32456965/1433276018"/>
    <hyperlink ref="AO24" r:id="rId196" display="https://pbs.twimg.com/profile_banners/29180679/1562050557"/>
    <hyperlink ref="AO25" r:id="rId197" display="https://pbs.twimg.com/profile_banners/19232649/1418456801"/>
    <hyperlink ref="AO26" r:id="rId198" display="https://pbs.twimg.com/profile_banners/20610385/1448959766"/>
    <hyperlink ref="AO27" r:id="rId199" display="https://pbs.twimg.com/profile_banners/29958529/1569756003"/>
    <hyperlink ref="AO28" r:id="rId200" display="https://pbs.twimg.com/profile_banners/16600393/1556993438"/>
    <hyperlink ref="AO29" r:id="rId201" display="https://pbs.twimg.com/profile_banners/900231078/1563718583"/>
    <hyperlink ref="AO30" r:id="rId202" display="https://pbs.twimg.com/profile_banners/4097559143/1569323218"/>
    <hyperlink ref="AO31" r:id="rId203" display="https://pbs.twimg.com/profile_banners/1391776140/1551688502"/>
    <hyperlink ref="AO33" r:id="rId204" display="https://pbs.twimg.com/profile_banners/19287037/1554800497"/>
    <hyperlink ref="AO34" r:id="rId205" display="https://pbs.twimg.com/profile_banners/1976143068/1563898101"/>
    <hyperlink ref="AO35" r:id="rId206" display="https://pbs.twimg.com/profile_banners/1146329871418843136/1563368524"/>
    <hyperlink ref="AO39" r:id="rId207" display="https://pbs.twimg.com/profile_banners/46095097/1547485711"/>
    <hyperlink ref="AO40" r:id="rId208" display="https://pbs.twimg.com/profile_banners/48096388/1556739564"/>
    <hyperlink ref="AO43" r:id="rId209" display="https://pbs.twimg.com/profile_banners/1111804016617414656/1561384873"/>
    <hyperlink ref="AO44" r:id="rId210" display="https://pbs.twimg.com/profile_banners/1161229545728430081/1565967147"/>
    <hyperlink ref="AO45" r:id="rId211" display="https://pbs.twimg.com/profile_banners/102550392/1431350067"/>
    <hyperlink ref="AO46" r:id="rId212" display="https://pbs.twimg.com/profile_banners/1876694372/1438901578"/>
    <hyperlink ref="AO47" r:id="rId213" display="https://pbs.twimg.com/profile_banners/1167605399492669441/1568042957"/>
    <hyperlink ref="AO48" r:id="rId214" display="https://pbs.twimg.com/profile_banners/2830254912/1569598811"/>
    <hyperlink ref="AO49" r:id="rId215" display="https://pbs.twimg.com/profile_banners/3343086345/1484692775"/>
    <hyperlink ref="AO50" r:id="rId216" display="https://pbs.twimg.com/profile_banners/67596477/1383854548"/>
    <hyperlink ref="AO51" r:id="rId217" display="https://pbs.twimg.com/profile_banners/78371959/1562167171"/>
    <hyperlink ref="AO52" r:id="rId218" display="https://pbs.twimg.com/profile_banners/577855296/1517973755"/>
    <hyperlink ref="AO54" r:id="rId219" display="https://pbs.twimg.com/profile_banners/6267962/1471368925"/>
    <hyperlink ref="AO55" r:id="rId220" display="https://pbs.twimg.com/profile_banners/38795975/1379811255"/>
    <hyperlink ref="AO57" r:id="rId221" display="https://pbs.twimg.com/profile_banners/890514472527253505/1547819344"/>
    <hyperlink ref="AO58" r:id="rId222" display="https://pbs.twimg.com/profile_banners/1076489196540448769/1567712618"/>
    <hyperlink ref="AO59" r:id="rId223" display="https://pbs.twimg.com/profile_banners/44917864/1441370529"/>
    <hyperlink ref="AO60" r:id="rId224" display="https://pbs.twimg.com/profile_banners/543826519/1448476218"/>
    <hyperlink ref="AO62" r:id="rId225" display="https://pbs.twimg.com/profile_banners/290165590/1532104696"/>
    <hyperlink ref="AO63" r:id="rId226" display="https://pbs.twimg.com/profile_banners/22191831/1401821693"/>
    <hyperlink ref="AO64" r:id="rId227" display="https://pbs.twimg.com/profile_banners/16578473/1566224077"/>
    <hyperlink ref="AO65" r:id="rId228" display="https://pbs.twimg.com/profile_banners/726134260248117249/1461959402"/>
    <hyperlink ref="AO66" r:id="rId229" display="https://pbs.twimg.com/profile_banners/842089527321755648/1489605580"/>
    <hyperlink ref="AO67" r:id="rId230" display="https://pbs.twimg.com/profile_banners/892403710059479042/1549635408"/>
    <hyperlink ref="AO68" r:id="rId231" display="https://pbs.twimg.com/profile_banners/41269799/1569617856"/>
    <hyperlink ref="AO69" r:id="rId232" display="https://pbs.twimg.com/profile_banners/19692276/1571335453"/>
    <hyperlink ref="AO70" r:id="rId233" display="https://pbs.twimg.com/profile_banners/10850192/1544454290"/>
    <hyperlink ref="AO71" r:id="rId234" display="https://pbs.twimg.com/profile_banners/1035665052110475265/1570745677"/>
    <hyperlink ref="AO72" r:id="rId235" display="https://pbs.twimg.com/profile_banners/815759221/1498499179"/>
    <hyperlink ref="AO73" r:id="rId236" display="https://pbs.twimg.com/profile_banners/3214516805/1482434871"/>
    <hyperlink ref="AO74" r:id="rId237" display="https://pbs.twimg.com/profile_banners/26443744/1436302504"/>
    <hyperlink ref="AO75" r:id="rId238" display="https://pbs.twimg.com/profile_banners/835653272/1502378868"/>
    <hyperlink ref="AO76" r:id="rId239" display="https://pbs.twimg.com/profile_banners/37687633/1569937770"/>
    <hyperlink ref="AO77" r:id="rId240" display="https://pbs.twimg.com/profile_banners/224853317/1494424231"/>
    <hyperlink ref="AO78" r:id="rId241" display="https://pbs.twimg.com/profile_banners/393562221/1514925049"/>
    <hyperlink ref="AO79" r:id="rId242" display="https://pbs.twimg.com/profile_banners/43920155/1454512326"/>
    <hyperlink ref="AO80" r:id="rId243" display="https://pbs.twimg.com/profile_banners/4860635361/1553101261"/>
    <hyperlink ref="AO81" r:id="rId244" display="https://pbs.twimg.com/profile_banners/1012111135/1556712008"/>
    <hyperlink ref="AO82" r:id="rId245" display="https://pbs.twimg.com/profile_banners/14706299/1559133619"/>
    <hyperlink ref="AO83" r:id="rId246" display="https://pbs.twimg.com/profile_banners/916648524/1398819776"/>
    <hyperlink ref="AO84" r:id="rId247" display="https://pbs.twimg.com/profile_banners/352686442/1507156518"/>
    <hyperlink ref="AO86" r:id="rId248" display="https://pbs.twimg.com/profile_banners/14861876/1565391619"/>
    <hyperlink ref="AO87" r:id="rId249" display="https://pbs.twimg.com/profile_banners/1047213397564043264/1555956867"/>
    <hyperlink ref="AO88" r:id="rId250" display="https://pbs.twimg.com/profile_banners/3963570502/1445941534"/>
    <hyperlink ref="AO91" r:id="rId251" display="https://pbs.twimg.com/profile_banners/36711678/1567685477"/>
    <hyperlink ref="AO92" r:id="rId252" display="https://pbs.twimg.com/profile_banners/169015850/1420454318"/>
    <hyperlink ref="AO93" r:id="rId253" display="https://pbs.twimg.com/profile_banners/2480951/1500401488"/>
    <hyperlink ref="AO94" r:id="rId254" display="https://pbs.twimg.com/profile_banners/52183156/1480262664"/>
    <hyperlink ref="AO95" r:id="rId255" display="https://pbs.twimg.com/profile_banners/1002345241242939392/1564960271"/>
    <hyperlink ref="AO96" r:id="rId256" display="https://pbs.twimg.com/profile_banners/64482503/1497895952"/>
    <hyperlink ref="AO97" r:id="rId257" display="https://pbs.twimg.com/profile_banners/882229106875670529/1499335533"/>
    <hyperlink ref="AO98" r:id="rId258" display="https://pbs.twimg.com/profile_banners/883145995/1561431251"/>
    <hyperlink ref="AO100" r:id="rId259" display="https://pbs.twimg.com/profile_banners/1995871/1561708382"/>
    <hyperlink ref="AO102" r:id="rId260" display="https://pbs.twimg.com/profile_banners/381417720/1449187659"/>
    <hyperlink ref="AO103" r:id="rId261" display="https://pbs.twimg.com/profile_banners/164706541/1401027931"/>
    <hyperlink ref="AO105" r:id="rId262" display="https://pbs.twimg.com/profile_banners/115523086/1463422550"/>
    <hyperlink ref="AO106" r:id="rId263" display="https://pbs.twimg.com/profile_banners/1115917760931008518/1555406074"/>
    <hyperlink ref="AO107" r:id="rId264" display="https://pbs.twimg.com/profile_banners/2858812331/1527679494"/>
    <hyperlink ref="AO108" r:id="rId265" display="https://pbs.twimg.com/profile_banners/1644485852/1570107677"/>
    <hyperlink ref="AO109" r:id="rId266" display="https://pbs.twimg.com/profile_banners/824998831443963906/1562704244"/>
    <hyperlink ref="AO110" r:id="rId267" display="https://pbs.twimg.com/profile_banners/971520124543995905/1549104514"/>
    <hyperlink ref="AO111" r:id="rId268" display="https://pbs.twimg.com/profile_banners/18538228/1559006186"/>
    <hyperlink ref="AO112" r:id="rId269" display="https://pbs.twimg.com/profile_banners/38746993/1466373653"/>
    <hyperlink ref="AO113" r:id="rId270" display="https://pbs.twimg.com/profile_banners/889347835803574272/1502361546"/>
    <hyperlink ref="AO115" r:id="rId271" display="https://pbs.twimg.com/profile_banners/66989330/1513352269"/>
    <hyperlink ref="AO116" r:id="rId272" display="https://pbs.twimg.com/profile_banners/1167524746755551232/1567633141"/>
    <hyperlink ref="AO117" r:id="rId273" display="https://pbs.twimg.com/profile_banners/939477757729427458/1519061715"/>
    <hyperlink ref="AO118" r:id="rId274" display="https://pbs.twimg.com/profile_banners/1400765198/1539929778"/>
    <hyperlink ref="AO119" r:id="rId275" display="https://pbs.twimg.com/profile_banners/1044833265440436225/1556804240"/>
    <hyperlink ref="AO121" r:id="rId276" display="https://pbs.twimg.com/profile_banners/1595882696/1373896630"/>
    <hyperlink ref="AO122" r:id="rId277" display="https://pbs.twimg.com/profile_banners/1637181/1550421432"/>
    <hyperlink ref="AO123" r:id="rId278" display="https://pbs.twimg.com/profile_banners/960940917791305730/1541519090"/>
    <hyperlink ref="AO124" r:id="rId279" display="https://pbs.twimg.com/profile_banners/187508852/1507754642"/>
    <hyperlink ref="AO125" r:id="rId280" display="https://pbs.twimg.com/profile_banners/34113439/1551198809"/>
    <hyperlink ref="AO126" r:id="rId281" display="https://pbs.twimg.com/profile_banners/16729309/1536531272"/>
    <hyperlink ref="AO128" r:id="rId282" display="https://pbs.twimg.com/profile_banners/1076158151442026497/1545934982"/>
    <hyperlink ref="AO129" r:id="rId283" display="https://pbs.twimg.com/profile_banners/2396505878/1558276005"/>
    <hyperlink ref="AO130" r:id="rId284" display="https://pbs.twimg.com/profile_banners/5721202/1399499176"/>
    <hyperlink ref="AO131" r:id="rId285" display="https://pbs.twimg.com/profile_banners/24135332/1570546082"/>
    <hyperlink ref="AO132" r:id="rId286" display="https://pbs.twimg.com/profile_banners/774909/1365273588"/>
    <hyperlink ref="AO133" r:id="rId287" display="https://pbs.twimg.com/profile_banners/7856542/1498223428"/>
    <hyperlink ref="AO134" r:id="rId288" display="https://pbs.twimg.com/profile_banners/590880796/1398269672"/>
    <hyperlink ref="AO135" r:id="rId289" display="https://pbs.twimg.com/profile_banners/21859847/1412377794"/>
    <hyperlink ref="AO136" r:id="rId290" display="https://pbs.twimg.com/profile_banners/590420265/1423352869"/>
    <hyperlink ref="AO137" r:id="rId291" display="https://pbs.twimg.com/profile_banners/15706834/1441137838"/>
    <hyperlink ref="AO138" r:id="rId292" display="https://pbs.twimg.com/profile_banners/14994363/1452956639"/>
    <hyperlink ref="AO139" r:id="rId293" display="https://pbs.twimg.com/profile_banners/72397855/1541788980"/>
    <hyperlink ref="AO140" r:id="rId294" display="https://pbs.twimg.com/profile_banners/2327689832/1452025283"/>
    <hyperlink ref="AO141" r:id="rId295" display="https://pbs.twimg.com/profile_banners/56951427/1398793466"/>
    <hyperlink ref="AO142" r:id="rId296" display="https://pbs.twimg.com/profile_banners/17835438/1563550903"/>
    <hyperlink ref="AO143" r:id="rId297" display="https://pbs.twimg.com/profile_banners/3023811/1564440776"/>
    <hyperlink ref="AO144" r:id="rId298" display="https://pbs.twimg.com/profile_banners/11299262/1556836133"/>
    <hyperlink ref="AO145" r:id="rId299" display="https://pbs.twimg.com/profile_banners/2970013677/1565040568"/>
    <hyperlink ref="AO146" r:id="rId300" display="https://pbs.twimg.com/profile_banners/169254695/1406169693"/>
    <hyperlink ref="AO147" r:id="rId301" display="https://pbs.twimg.com/profile_banners/209634483/1507214510"/>
    <hyperlink ref="AO148" r:id="rId302" display="https://pbs.twimg.com/profile_banners/59889953/1567953506"/>
    <hyperlink ref="AO149" r:id="rId303" display="https://pbs.twimg.com/profile_banners/53370835/1541865788"/>
    <hyperlink ref="AO150" r:id="rId304" display="https://pbs.twimg.com/profile_banners/169449441/1568217294"/>
    <hyperlink ref="AO151" r:id="rId305" display="https://pbs.twimg.com/profile_banners/401259045/1570091154"/>
    <hyperlink ref="AO152" r:id="rId306" display="https://pbs.twimg.com/profile_banners/2194139698/1554216542"/>
    <hyperlink ref="AO153" r:id="rId307" display="https://pbs.twimg.com/profile_banners/1683028742/1509816106"/>
    <hyperlink ref="AO154" r:id="rId308" display="https://pbs.twimg.com/profile_banners/57009086/1546510076"/>
    <hyperlink ref="AO156" r:id="rId309" display="https://pbs.twimg.com/profile_banners/2425151/1506715336"/>
    <hyperlink ref="AO157" r:id="rId310" display="https://pbs.twimg.com/profile_banners/14139811/1557329917"/>
    <hyperlink ref="AO159" r:id="rId311" display="https://pbs.twimg.com/profile_banners/2411373284/1561411915"/>
    <hyperlink ref="AO160" r:id="rId312" display="https://pbs.twimg.com/profile_banners/1096179054/1556846237"/>
    <hyperlink ref="AO161" r:id="rId313" display="https://pbs.twimg.com/profile_banners/895567823862243328/1562279312"/>
    <hyperlink ref="AO164" r:id="rId314" display="https://pbs.twimg.com/profile_banners/107576174/1565143107"/>
    <hyperlink ref="AO165" r:id="rId315" display="https://pbs.twimg.com/profile_banners/1054538439826309120/1546272166"/>
    <hyperlink ref="AO166" r:id="rId316" display="https://pbs.twimg.com/profile_banners/167425934/1420832760"/>
    <hyperlink ref="AO167" r:id="rId317" display="https://pbs.twimg.com/profile_banners/36488962/1532460725"/>
    <hyperlink ref="AO168" r:id="rId318" display="https://pbs.twimg.com/profile_banners/785306352/1509356526"/>
    <hyperlink ref="AO169" r:id="rId319" display="https://pbs.twimg.com/profile_banners/364511203/1470055732"/>
    <hyperlink ref="AO170" r:id="rId320" display="https://pbs.twimg.com/profile_banners/74205807/1564433305"/>
    <hyperlink ref="AO171" r:id="rId321" display="https://pbs.twimg.com/profile_banners/331843198/1554981094"/>
    <hyperlink ref="AO172" r:id="rId322" display="https://pbs.twimg.com/profile_banners/374702263/1522710718"/>
    <hyperlink ref="AO173" r:id="rId323" display="https://pbs.twimg.com/profile_banners/828282710091300864/1486340649"/>
    <hyperlink ref="AO174" r:id="rId324" display="https://pbs.twimg.com/profile_banners/887408872499138561/1515941278"/>
    <hyperlink ref="AO177" r:id="rId325" display="https://pbs.twimg.com/profile_banners/3087751372/1474385919"/>
    <hyperlink ref="AO178" r:id="rId326" display="https://pbs.twimg.com/profile_banners/962301/1550511669"/>
    <hyperlink ref="AO179" r:id="rId327" display="https://pbs.twimg.com/profile_banners/13448172/1495678704"/>
    <hyperlink ref="AO180" r:id="rId328" display="https://pbs.twimg.com/profile_banners/2463634590/1495785326"/>
    <hyperlink ref="AO181" r:id="rId329" display="https://pbs.twimg.com/profile_banners/211123475/1567144760"/>
    <hyperlink ref="AO182" r:id="rId330" display="https://pbs.twimg.com/profile_banners/2375413664/1569593598"/>
    <hyperlink ref="AO183" r:id="rId331" display="https://pbs.twimg.com/profile_banners/337736866/1537694891"/>
    <hyperlink ref="AO184" r:id="rId332" display="https://pbs.twimg.com/profile_banners/150775733/1508169268"/>
    <hyperlink ref="AO185" r:id="rId333" display="https://pbs.twimg.com/profile_banners/24919226/1486374711"/>
    <hyperlink ref="AO186" r:id="rId334" display="https://pbs.twimg.com/profile_banners/1024095475/1565086757"/>
    <hyperlink ref="AO187" r:id="rId335" display="https://pbs.twimg.com/profile_banners/96602314/1554734989"/>
    <hyperlink ref="AO188" r:id="rId336" display="https://pbs.twimg.com/profile_banners/14946200/1430431587"/>
    <hyperlink ref="AO189" r:id="rId337" display="https://pbs.twimg.com/profile_banners/14860076/1564119635"/>
    <hyperlink ref="AO190" r:id="rId338" display="https://pbs.twimg.com/profile_banners/2162201/1556694650"/>
    <hyperlink ref="AO191" r:id="rId339" display="https://pbs.twimg.com/profile_banners/1140507684/1564061694"/>
    <hyperlink ref="AO192" r:id="rId340" display="https://pbs.twimg.com/profile_banners/13790232/1560810042"/>
    <hyperlink ref="AO193" r:id="rId341" display="https://pbs.twimg.com/profile_banners/10334822/1443642500"/>
    <hyperlink ref="AO194" r:id="rId342" display="https://pbs.twimg.com/profile_banners/726949094/1422381671"/>
    <hyperlink ref="AO195" r:id="rId343" display="https://pbs.twimg.com/profile_banners/479659166/1361936403"/>
    <hyperlink ref="AO196" r:id="rId344" display="https://pbs.twimg.com/profile_banners/1070364368683065344/1544033126"/>
    <hyperlink ref="AO197" r:id="rId345" display="https://pbs.twimg.com/profile_banners/522397107/1507577943"/>
    <hyperlink ref="AO199" r:id="rId346" display="https://pbs.twimg.com/profile_banners/3314775459/1568298444"/>
    <hyperlink ref="AO200" r:id="rId347" display="https://pbs.twimg.com/profile_banners/131820370/1555522853"/>
    <hyperlink ref="AO201" r:id="rId348" display="https://pbs.twimg.com/profile_banners/990708696610103296/1569698472"/>
    <hyperlink ref="AO202" r:id="rId349" display="https://pbs.twimg.com/profile_banners/1121145183586930695/1556138339"/>
    <hyperlink ref="AO203" r:id="rId350" display="https://pbs.twimg.com/profile_banners/74543/1402295585"/>
    <hyperlink ref="AO204" r:id="rId351" display="https://pbs.twimg.com/profile_banners/425510058/1539184776"/>
    <hyperlink ref="AO205" r:id="rId352" display="https://pbs.twimg.com/profile_banners/15284345/1553256026"/>
    <hyperlink ref="AO206" r:id="rId353" display="https://pbs.twimg.com/profile_banners/3374431174/1528885225"/>
    <hyperlink ref="AO207" r:id="rId354" display="https://pbs.twimg.com/profile_banners/882259496/1528067938"/>
    <hyperlink ref="AO208" r:id="rId355" display="https://pbs.twimg.com/profile_banners/21701757/1571055201"/>
    <hyperlink ref="AO209" r:id="rId356" display="https://pbs.twimg.com/profile_banners/15815532/1562484521"/>
    <hyperlink ref="AO210" r:id="rId357" display="https://pbs.twimg.com/profile_banners/21303638/1459730007"/>
    <hyperlink ref="AO211" r:id="rId358" display="https://pbs.twimg.com/profile_banners/19519071/1509978083"/>
    <hyperlink ref="AO212" r:id="rId359" display="https://pbs.twimg.com/profile_banners/598921658/1554484230"/>
    <hyperlink ref="AO213" r:id="rId360" display="https://pbs.twimg.com/profile_banners/2811797779/1560505003"/>
    <hyperlink ref="AO214" r:id="rId361" display="https://pbs.twimg.com/profile_banners/970207298/1565529691"/>
    <hyperlink ref="AO215" r:id="rId362" display="https://pbs.twimg.com/profile_banners/357606935/1549675771"/>
    <hyperlink ref="AO216" r:id="rId363" display="https://pbs.twimg.com/profile_banners/43910797/1397501269"/>
    <hyperlink ref="AO217" r:id="rId364" display="https://pbs.twimg.com/profile_banners/815733290955112448/1522072475"/>
    <hyperlink ref="AU3" r:id="rId365" display="http://abs.twimg.com/images/themes/theme1/bg.png"/>
    <hyperlink ref="AU4" r:id="rId366" display="http://abs.twimg.com/images/themes/theme1/bg.png"/>
    <hyperlink ref="AU5" r:id="rId367" display="http://abs.twimg.com/images/themes/theme1/bg.png"/>
    <hyperlink ref="AU6" r:id="rId368" display="http://abs.twimg.com/images/themes/theme1/bg.png"/>
    <hyperlink ref="AU7" r:id="rId369" display="http://abs.twimg.com/images/themes/theme14/bg.gif"/>
    <hyperlink ref="AU8" r:id="rId370" display="http://abs.twimg.com/images/themes/theme1/bg.png"/>
    <hyperlink ref="AU10" r:id="rId371" display="http://abs.twimg.com/images/themes/theme1/bg.png"/>
    <hyperlink ref="AU13" r:id="rId372" display="http://pbs.twimg.com/profile_background_images/884986720/814e76f5ec1db7c0d70a90113f98407c.jpeg"/>
    <hyperlink ref="AU14" r:id="rId373" display="http://abs.twimg.com/images/themes/theme1/bg.png"/>
    <hyperlink ref="AU15" r:id="rId374" display="http://abs.twimg.com/images/themes/theme1/bg.png"/>
    <hyperlink ref="AU16" r:id="rId375" display="http://abs.twimg.com/images/themes/theme1/bg.png"/>
    <hyperlink ref="AU17" r:id="rId376" display="http://abs.twimg.com/images/themes/theme1/bg.png"/>
    <hyperlink ref="AU18" r:id="rId377" display="http://abs.twimg.com/images/themes/theme4/bg.gif"/>
    <hyperlink ref="AU19" r:id="rId378" display="http://abs.twimg.com/images/themes/theme17/bg.gif"/>
    <hyperlink ref="AU20" r:id="rId379" display="http://abs.twimg.com/images/themes/theme14/bg.gif"/>
    <hyperlink ref="AU22" r:id="rId380" display="http://abs.twimg.com/images/themes/theme13/bg.gif"/>
    <hyperlink ref="AU23" r:id="rId381" display="http://abs.twimg.com/images/themes/theme1/bg.png"/>
    <hyperlink ref="AU24" r:id="rId382" display="http://abs.twimg.com/images/themes/theme1/bg.png"/>
    <hyperlink ref="AU25" r:id="rId383" display="http://abs.twimg.com/images/themes/theme3/bg.gif"/>
    <hyperlink ref="AU26" r:id="rId384" display="http://abs.twimg.com/images/themes/theme1/bg.png"/>
    <hyperlink ref="AU27" r:id="rId385" display="http://abs.twimg.com/images/themes/theme13/bg.gif"/>
    <hyperlink ref="AU28" r:id="rId386" display="http://abs.twimg.com/images/themes/theme9/bg.gif"/>
    <hyperlink ref="AU29" r:id="rId387" display="http://abs.twimg.com/images/themes/theme1/bg.png"/>
    <hyperlink ref="AU30" r:id="rId388" display="http://abs.twimg.com/images/themes/theme1/bg.png"/>
    <hyperlink ref="AU31" r:id="rId389" display="http://abs.twimg.com/images/themes/theme1/bg.png"/>
    <hyperlink ref="AU32" r:id="rId390" display="http://abs.twimg.com/images/themes/theme1/bg.png"/>
    <hyperlink ref="AU33" r:id="rId391" display="http://abs.twimg.com/images/themes/theme1/bg.png"/>
    <hyperlink ref="AU34" r:id="rId392" display="http://abs.twimg.com/images/themes/theme1/bg.png"/>
    <hyperlink ref="AU36" r:id="rId393" display="http://abs.twimg.com/images/themes/theme1/bg.png"/>
    <hyperlink ref="AU37" r:id="rId394" display="http://abs.twimg.com/images/themes/theme1/bg.png"/>
    <hyperlink ref="AU38" r:id="rId395" display="http://abs.twimg.com/images/themes/theme1/bg.png"/>
    <hyperlink ref="AU39" r:id="rId396" display="http://abs.twimg.com/images/themes/theme1/bg.png"/>
    <hyperlink ref="AU40" r:id="rId397" display="http://abs.twimg.com/images/themes/theme3/bg.gif"/>
    <hyperlink ref="AU41" r:id="rId398" display="http://abs.twimg.com/images/themes/theme1/bg.png"/>
    <hyperlink ref="AU42" r:id="rId399" display="http://abs.twimg.com/images/themes/theme1/bg.png"/>
    <hyperlink ref="AU45" r:id="rId400" display="http://abs.twimg.com/images/themes/theme6/bg.gif"/>
    <hyperlink ref="AU46" r:id="rId401" display="http://abs.twimg.com/images/themes/theme1/bg.png"/>
    <hyperlink ref="AU48" r:id="rId402" display="http://abs.twimg.com/images/themes/theme1/bg.png"/>
    <hyperlink ref="AU49" r:id="rId403" display="http://abs.twimg.com/images/themes/theme1/bg.png"/>
    <hyperlink ref="AU50" r:id="rId404" display="http://abs.twimg.com/images/themes/theme1/bg.png"/>
    <hyperlink ref="AU51" r:id="rId405" display="http://abs.twimg.com/images/themes/theme5/bg.gif"/>
    <hyperlink ref="AU52" r:id="rId406" display="http://abs.twimg.com/images/themes/theme1/bg.png"/>
    <hyperlink ref="AU53" r:id="rId407" display="http://abs.twimg.com/images/themes/theme1/bg.png"/>
    <hyperlink ref="AU54" r:id="rId408" display="http://abs.twimg.com/images/themes/theme1/bg.png"/>
    <hyperlink ref="AU55" r:id="rId409" display="http://abs.twimg.com/images/themes/theme6/bg.gif"/>
    <hyperlink ref="AU56" r:id="rId410" display="http://abs.twimg.com/images/themes/theme1/bg.png"/>
    <hyperlink ref="AU59" r:id="rId411" display="http://abs.twimg.com/images/themes/theme14/bg.gif"/>
    <hyperlink ref="AU60" r:id="rId412" display="http://abs.twimg.com/images/themes/theme1/bg.png"/>
    <hyperlink ref="AU61" r:id="rId413" display="http://abs.twimg.com/images/themes/theme1/bg.png"/>
    <hyperlink ref="AU62" r:id="rId414" display="http://abs.twimg.com/images/themes/theme1/bg.png"/>
    <hyperlink ref="AU63" r:id="rId415" display="http://abs.twimg.com/images/themes/theme9/bg.gif"/>
    <hyperlink ref="AU64" r:id="rId416" display="http://abs.twimg.com/images/themes/theme1/bg.png"/>
    <hyperlink ref="AU65" r:id="rId417" display="http://abs.twimg.com/images/themes/theme1/bg.png"/>
    <hyperlink ref="AU67" r:id="rId418" display="http://abs.twimg.com/images/themes/theme1/bg.png"/>
    <hyperlink ref="AU68" r:id="rId419" display="http://abs.twimg.com/images/themes/theme4/bg.gif"/>
    <hyperlink ref="AU69" r:id="rId420" display="http://abs.twimg.com/images/themes/theme1/bg.png"/>
    <hyperlink ref="AU70" r:id="rId421" display="http://abs.twimg.com/images/themes/theme1/bg.png"/>
    <hyperlink ref="AU71" r:id="rId422" display="http://abs.twimg.com/images/themes/theme1/bg.png"/>
    <hyperlink ref="AU72" r:id="rId423" display="http://pbs.twimg.com/profile_background_images/443866283604324352/SeGw9Die.jpeg"/>
    <hyperlink ref="AU73" r:id="rId424" display="http://pbs.twimg.com/profile_background_images/592763036449968128/jwcW6MWW.jpg"/>
    <hyperlink ref="AU74" r:id="rId425" display="http://pbs.twimg.com/profile_background_images/618523337010995200/PlyJo4AR.png"/>
    <hyperlink ref="AU75" r:id="rId426" display="http://abs.twimg.com/images/themes/theme15/bg.png"/>
    <hyperlink ref="AU76" r:id="rId427" display="http://abs.twimg.com/images/themes/theme1/bg.png"/>
    <hyperlink ref="AU77" r:id="rId428" display="http://abs.twimg.com/images/themes/theme1/bg.png"/>
    <hyperlink ref="AU78" r:id="rId429" display="http://abs.twimg.com/images/themes/theme1/bg.png"/>
    <hyperlink ref="AU79" r:id="rId430" display="http://pbs.twimg.com/profile_background_images/84394139/TwitterBackground.jpg"/>
    <hyperlink ref="AU81" r:id="rId431" display="http://abs.twimg.com/images/themes/theme14/bg.gif"/>
    <hyperlink ref="AU82" r:id="rId432" display="http://abs.twimg.com/images/themes/theme1/bg.png"/>
    <hyperlink ref="AU83" r:id="rId433" display="http://abs.twimg.com/images/themes/theme1/bg.png"/>
    <hyperlink ref="AU84" r:id="rId434" display="http://abs.twimg.com/images/themes/theme1/bg.png"/>
    <hyperlink ref="AU85" r:id="rId435" display="http://abs.twimg.com/images/themes/theme1/bg.png"/>
    <hyperlink ref="AU86" r:id="rId436" display="http://abs.twimg.com/images/themes/theme1/bg.png"/>
    <hyperlink ref="AU87" r:id="rId437" display="http://abs.twimg.com/images/themes/theme1/bg.png"/>
    <hyperlink ref="AU88" r:id="rId438" display="http://abs.twimg.com/images/themes/theme1/bg.png"/>
    <hyperlink ref="AU89" r:id="rId439" display="http://pbs.twimg.com/profile_background_images/345676818/tumblr_bg.jpg"/>
    <hyperlink ref="AU90" r:id="rId440" display="http://pbs.twimg.com/profile_background_images/200250173/nyc-subway-map1.jpg"/>
    <hyperlink ref="AU91" r:id="rId441" display="http://abs.twimg.com/images/themes/theme1/bg.png"/>
    <hyperlink ref="AU92" r:id="rId442" display="http://abs.twimg.com/images/themes/theme1/bg.png"/>
    <hyperlink ref="AU93" r:id="rId443" display="http://abs.twimg.com/images/themes/theme1/bg.png"/>
    <hyperlink ref="AU94" r:id="rId444" display="http://abs.twimg.com/images/themes/theme1/bg.png"/>
    <hyperlink ref="AU96" r:id="rId445" display="http://abs.twimg.com/images/themes/theme7/bg.gif"/>
    <hyperlink ref="AU98" r:id="rId446" display="http://abs.twimg.com/images/themes/theme1/bg.png"/>
    <hyperlink ref="AU99" r:id="rId447" display="http://abs.twimg.com/images/themes/theme18/bg.gif"/>
    <hyperlink ref="AU100" r:id="rId448" display="http://abs.twimg.com/images/themes/theme1/bg.png"/>
    <hyperlink ref="AU101" r:id="rId449" display="http://abs.twimg.com/images/themes/theme1/bg.png"/>
    <hyperlink ref="AU102" r:id="rId450" display="http://abs.twimg.com/images/themes/theme1/bg.png"/>
    <hyperlink ref="AU103" r:id="rId451" display="http://abs.twimg.com/images/themes/theme17/bg.gif"/>
    <hyperlink ref="AU104" r:id="rId452" display="http://abs.twimg.com/images/themes/theme1/bg.png"/>
    <hyperlink ref="AU105" r:id="rId453" display="http://abs.twimg.com/images/themes/theme1/bg.png"/>
    <hyperlink ref="AU107" r:id="rId454" display="http://abs.twimg.com/images/themes/theme1/bg.png"/>
    <hyperlink ref="AU108" r:id="rId455" display="http://abs.twimg.com/images/themes/theme1/bg.png"/>
    <hyperlink ref="AU109" r:id="rId456" display="http://abs.twimg.com/images/themes/theme1/bg.png"/>
    <hyperlink ref="AU110" r:id="rId457" display="http://abs.twimg.com/images/themes/theme1/bg.png"/>
    <hyperlink ref="AU111" r:id="rId458" display="http://abs.twimg.com/images/themes/theme9/bg.gif"/>
    <hyperlink ref="AU112" r:id="rId459" display="http://abs.twimg.com/images/themes/theme1/bg.png"/>
    <hyperlink ref="AU113" r:id="rId460" display="http://abs.twimg.com/images/themes/theme1/bg.png"/>
    <hyperlink ref="AU114" r:id="rId461" display="http://abs.twimg.com/images/themes/theme4/bg.gif"/>
    <hyperlink ref="AU115" r:id="rId462" display="http://abs.twimg.com/images/themes/theme15/bg.png"/>
    <hyperlink ref="AU117" r:id="rId463" display="http://abs.twimg.com/images/themes/theme1/bg.png"/>
    <hyperlink ref="AU118" r:id="rId464" display="http://abs.twimg.com/images/themes/theme1/bg.png"/>
    <hyperlink ref="AU119" r:id="rId465" display="http://abs.twimg.com/images/themes/theme1/bg.png"/>
    <hyperlink ref="AU120" r:id="rId466" display="http://abs.twimg.com/images/themes/theme6/bg.gif"/>
    <hyperlink ref="AU121" r:id="rId467" display="http://abs.twimg.com/images/themes/theme1/bg.png"/>
    <hyperlink ref="AU122" r:id="rId468" display="http://abs.twimg.com/images/themes/theme3/bg.gif"/>
    <hyperlink ref="AU124" r:id="rId469" display="http://abs.twimg.com/images/themes/theme1/bg.png"/>
    <hyperlink ref="AU125" r:id="rId470" display="http://abs.twimg.com/images/themes/theme1/bg.png"/>
    <hyperlink ref="AU126" r:id="rId471" display="http://abs.twimg.com/images/themes/theme2/bg.gif"/>
    <hyperlink ref="AU127" r:id="rId472" display="http://abs.twimg.com/images/themes/theme1/bg.png"/>
    <hyperlink ref="AU128" r:id="rId473" display="http://abs.twimg.com/images/themes/theme1/bg.png"/>
    <hyperlink ref="AU129" r:id="rId474" display="http://abs.twimg.com/images/themes/theme1/bg.png"/>
    <hyperlink ref="AU130" r:id="rId475" display="http://abs.twimg.com/images/themes/theme14/bg.gif"/>
    <hyperlink ref="AU131" r:id="rId476" display="http://abs.twimg.com/images/themes/theme2/bg.gif"/>
    <hyperlink ref="AU132" r:id="rId477" display="http://abs.twimg.com/images/themes/theme1/bg.png"/>
    <hyperlink ref="AU133" r:id="rId478" display="http://abs.twimg.com/images/themes/theme1/bg.png"/>
    <hyperlink ref="AU134" r:id="rId479" display="http://abs.twimg.com/images/themes/theme1/bg.png"/>
    <hyperlink ref="AU135" r:id="rId480" display="http://abs.twimg.com/images/themes/theme1/bg.png"/>
    <hyperlink ref="AU136" r:id="rId481" display="http://abs.twimg.com/images/themes/theme15/bg.png"/>
    <hyperlink ref="AU137" r:id="rId482" display="http://abs.twimg.com/images/themes/theme1/bg.png"/>
    <hyperlink ref="AU138" r:id="rId483" display="http://abs.twimg.com/images/themes/theme5/bg.gif"/>
    <hyperlink ref="AU139" r:id="rId484" display="http://abs.twimg.com/images/themes/theme1/bg.png"/>
    <hyperlink ref="AU140" r:id="rId485" display="http://abs.twimg.com/images/themes/theme1/bg.png"/>
    <hyperlink ref="AU141" r:id="rId486" display="http://abs.twimg.com/images/themes/theme1/bg.png"/>
    <hyperlink ref="AU142" r:id="rId487" display="http://abs.twimg.com/images/themes/theme19/bg.gif"/>
    <hyperlink ref="AU143" r:id="rId488" display="http://abs.twimg.com/images/themes/theme1/bg.png"/>
    <hyperlink ref="AU144" r:id="rId489" display="http://abs.twimg.com/images/themes/theme14/bg.gif"/>
    <hyperlink ref="AU145" r:id="rId490" display="http://abs.twimg.com/images/themes/theme1/bg.png"/>
    <hyperlink ref="AU146" r:id="rId491" display="http://abs.twimg.com/images/themes/theme9/bg.gif"/>
    <hyperlink ref="AU147" r:id="rId492" display="http://abs.twimg.com/images/themes/theme1/bg.png"/>
    <hyperlink ref="AU148" r:id="rId493" display="http://abs.twimg.com/images/themes/theme1/bg.png"/>
    <hyperlink ref="AU149" r:id="rId494" display="http://abs.twimg.com/images/themes/theme1/bg.png"/>
    <hyperlink ref="AU150" r:id="rId495" display="http://abs.twimg.com/images/themes/theme5/bg.gif"/>
    <hyperlink ref="AU151" r:id="rId496" display="http://abs.twimg.com/images/themes/theme9/bg.gif"/>
    <hyperlink ref="AU152" r:id="rId497" display="http://abs.twimg.com/images/themes/theme1/bg.png"/>
    <hyperlink ref="AU153" r:id="rId498" display="http://abs.twimg.com/images/themes/theme1/bg.png"/>
    <hyperlink ref="AU154" r:id="rId499" display="http://abs.twimg.com/images/themes/theme11/bg.gif"/>
    <hyperlink ref="AU155" r:id="rId500" display="http://abs.twimg.com/images/themes/theme1/bg.png"/>
    <hyperlink ref="AU156" r:id="rId501" display="http://abs.twimg.com/images/themes/theme1/bg.png"/>
    <hyperlink ref="AU157" r:id="rId502" display="http://abs.twimg.com/images/themes/theme1/bg.png"/>
    <hyperlink ref="AU158" r:id="rId503" display="http://abs.twimg.com/images/themes/theme1/bg.png"/>
    <hyperlink ref="AU159" r:id="rId504" display="http://abs.twimg.com/images/themes/theme1/bg.png"/>
    <hyperlink ref="AU160" r:id="rId505" display="http://abs.twimg.com/images/themes/theme18/bg.gif"/>
    <hyperlink ref="AU161" r:id="rId506" display="http://abs.twimg.com/images/themes/theme1/bg.png"/>
    <hyperlink ref="AU162" r:id="rId507" display="http://abs.twimg.com/images/themes/theme1/bg.png"/>
    <hyperlink ref="AU163" r:id="rId508" display="http://abs.twimg.com/images/themes/theme15/bg.png"/>
    <hyperlink ref="AU164" r:id="rId509" display="http://abs.twimg.com/images/themes/theme5/bg.gif"/>
    <hyperlink ref="AU166" r:id="rId510" display="http://abs.twimg.com/images/themes/theme9/bg.gif"/>
    <hyperlink ref="AU167" r:id="rId511" display="http://abs.twimg.com/images/themes/theme14/bg.gif"/>
    <hyperlink ref="AU168" r:id="rId512" display="http://abs.twimg.com/images/themes/theme1/bg.png"/>
    <hyperlink ref="AU169" r:id="rId513" display="http://abs.twimg.com/images/themes/theme1/bg.png"/>
    <hyperlink ref="AU170" r:id="rId514" display="http://abs.twimg.com/images/themes/theme2/bg.gif"/>
    <hyperlink ref="AU171" r:id="rId515" display="http://abs.twimg.com/images/themes/theme1/bg.png"/>
    <hyperlink ref="AU172" r:id="rId516" display="http://abs.twimg.com/images/themes/theme14/bg.gif"/>
    <hyperlink ref="AU174" r:id="rId517" display="http://abs.twimg.com/images/themes/theme1/bg.png"/>
    <hyperlink ref="AU175" r:id="rId518" display="http://abs.twimg.com/images/themes/theme12/bg.gif"/>
    <hyperlink ref="AU177" r:id="rId519" display="http://abs.twimg.com/images/themes/theme1/bg.png"/>
    <hyperlink ref="AU178" r:id="rId520" display="http://abs.twimg.com/images/themes/theme18/bg.gif"/>
    <hyperlink ref="AU179" r:id="rId521" display="http://abs.twimg.com/images/themes/theme1/bg.png"/>
    <hyperlink ref="AU180" r:id="rId522" display="http://abs.twimg.com/images/themes/theme1/bg.png"/>
    <hyperlink ref="AU181" r:id="rId523" display="http://abs.twimg.com/images/themes/theme1/bg.png"/>
    <hyperlink ref="AU182" r:id="rId524" display="http://abs.twimg.com/images/themes/theme1/bg.png"/>
    <hyperlink ref="AU183" r:id="rId525" display="http://abs.twimg.com/images/themes/theme1/bg.png"/>
    <hyperlink ref="AU184" r:id="rId526" display="http://abs.twimg.com/images/themes/theme1/bg.png"/>
    <hyperlink ref="AU185" r:id="rId527" display="http://abs.twimg.com/images/themes/theme15/bg.png"/>
    <hyperlink ref="AU186" r:id="rId528" display="http://abs.twimg.com/images/themes/theme1/bg.png"/>
    <hyperlink ref="AU187" r:id="rId529" display="http://abs.twimg.com/images/themes/theme1/bg.png"/>
    <hyperlink ref="AU188" r:id="rId530" display="http://abs.twimg.com/images/themes/theme9/bg.gif"/>
    <hyperlink ref="AU189" r:id="rId531" display="http://abs.twimg.com/images/themes/theme1/bg.png"/>
    <hyperlink ref="AU190" r:id="rId532" display="http://abs.twimg.com/images/themes/theme3/bg.gif"/>
    <hyperlink ref="AU191" r:id="rId533" display="http://abs.twimg.com/images/themes/theme1/bg.png"/>
    <hyperlink ref="AU192" r:id="rId534" display="http://abs.twimg.com/images/themes/theme9/bg.gif"/>
    <hyperlink ref="AU193" r:id="rId535" display="http://abs.twimg.com/images/themes/theme1/bg.png"/>
    <hyperlink ref="AU194" r:id="rId536" display="http://abs.twimg.com/images/themes/theme1/bg.png"/>
    <hyperlink ref="AU195" r:id="rId537" display="http://abs.twimg.com/images/themes/theme1/bg.png"/>
    <hyperlink ref="AU197" r:id="rId538" display="http://abs.twimg.com/images/themes/theme1/bg.png"/>
    <hyperlink ref="AU198" r:id="rId539" display="http://abs.twimg.com/images/themes/theme1/bg.png"/>
    <hyperlink ref="AU199" r:id="rId540" display="http://abs.twimg.com/images/themes/theme1/bg.png"/>
    <hyperlink ref="AU200" r:id="rId541" display="http://abs.twimg.com/images/themes/theme1/bg.png"/>
    <hyperlink ref="AU202" r:id="rId542" display="http://abs.twimg.com/images/themes/theme1/bg.png"/>
    <hyperlink ref="AU203" r:id="rId543" display="http://abs.twimg.com/images/themes/theme1/bg.png"/>
    <hyperlink ref="AU204" r:id="rId544" display="http://abs.twimg.com/images/themes/theme1/bg.png"/>
    <hyperlink ref="AU205" r:id="rId545" display="http://abs.twimg.com/images/themes/theme9/bg.gif"/>
    <hyperlink ref="AU206" r:id="rId546" display="http://abs.twimg.com/images/themes/theme1/bg.png"/>
    <hyperlink ref="AU207" r:id="rId547" display="http://abs.twimg.com/images/themes/theme1/bg.png"/>
    <hyperlink ref="AU208" r:id="rId548" display="http://abs.twimg.com/images/themes/theme18/bg.gif"/>
    <hyperlink ref="AU209" r:id="rId549" display="http://abs.twimg.com/images/themes/theme1/bg.png"/>
    <hyperlink ref="AU210" r:id="rId550" display="http://abs.twimg.com/images/themes/theme1/bg.png"/>
    <hyperlink ref="AU211" r:id="rId551" display="http://abs.twimg.com/images/themes/theme14/bg.gif"/>
    <hyperlink ref="AU212" r:id="rId552" display="http://abs.twimg.com/images/themes/theme1/bg.png"/>
    <hyperlink ref="AU213" r:id="rId553" display="http://abs.twimg.com/images/themes/theme1/bg.png"/>
    <hyperlink ref="AU214" r:id="rId554" display="http://abs.twimg.com/images/themes/theme1/bg.png"/>
    <hyperlink ref="AU215" r:id="rId555" display="http://abs.twimg.com/images/themes/theme1/bg.png"/>
    <hyperlink ref="AU216" r:id="rId556" display="http://abs.twimg.com/images/themes/theme1/bg.png"/>
    <hyperlink ref="AU217" r:id="rId557" display="http://abs.twimg.com/images/themes/theme1/bg.png"/>
    <hyperlink ref="F3" r:id="rId558" display="http://pbs.twimg.com/profile_images/1176010235271667713/mZBUNVj1_normal.jpg"/>
    <hyperlink ref="F4" r:id="rId559" display="http://pbs.twimg.com/profile_images/610875890667520000/r55dbhqC_normal.jpg"/>
    <hyperlink ref="F5" r:id="rId560" display="http://pbs.twimg.com/profile_images/970386174861815808/aaCvzJuU_normal.jpg"/>
    <hyperlink ref="F6" r:id="rId561" display="http://pbs.twimg.com/profile_images/1167006036982673413/aIRbRNrq_normal.jpg"/>
    <hyperlink ref="F7" r:id="rId562" display="http://pbs.twimg.com/profile_images/977654206634053634/yRG58SH1_normal.jpg"/>
    <hyperlink ref="F8" r:id="rId563" display="http://pbs.twimg.com/profile_images/1128416750511579136/H56JvqGL_normal.png"/>
    <hyperlink ref="F9" r:id="rId564" display="http://pbs.twimg.com/profile_images/786508526701178880/VE03GmSS_normal.jpg"/>
    <hyperlink ref="F10" r:id="rId565" display="http://pbs.twimg.com/profile_images/433548931234942976/EejFQF0z_normal.jpeg"/>
    <hyperlink ref="F11" r:id="rId566" display="http://pbs.twimg.com/profile_images/1098119116551061504/ksqc5hUb_normal.jpg"/>
    <hyperlink ref="F12" r:id="rId567" display="http://pbs.twimg.com/profile_images/1152158926227550208/A-D60NJx_normal.jpg"/>
    <hyperlink ref="F13" r:id="rId568" display="http://pbs.twimg.com/profile_images/1219867613/Foto_Cato_Pixagogone_normal.jpg"/>
    <hyperlink ref="F14" r:id="rId569" display="http://pbs.twimg.com/profile_images/881804457964699649/7Dm9pbIE_normal.jpg"/>
    <hyperlink ref="F15" r:id="rId570" display="http://pbs.twimg.com/profile_images/1150412571452854277/quE0FB_f_normal.png"/>
    <hyperlink ref="F16" r:id="rId571" display="http://pbs.twimg.com/profile_images/1175878640460029955/zkM3erw8_normal.jpg"/>
    <hyperlink ref="F17" r:id="rId572" display="http://pbs.twimg.com/profile_images/1042029415482511360/M-f3-yEx_normal.jpg"/>
    <hyperlink ref="F18" r:id="rId573" display="http://pbs.twimg.com/profile_images/1143124806574989312/tdv5OBXq_normal.jpg"/>
    <hyperlink ref="F19" r:id="rId574" display="http://pbs.twimg.com/profile_images/1122643458408235008/5yTcrgMR_normal.jpg"/>
    <hyperlink ref="F20" r:id="rId575" display="http://pbs.twimg.com/profile_images/1159534590295453697/HNQIPuXL_normal.jpg"/>
    <hyperlink ref="F21" r:id="rId576" display="http://pbs.twimg.com/profile_images/962007139366584321/iwl_c60H_normal.jpg"/>
    <hyperlink ref="F22" r:id="rId577" display="http://pbs.twimg.com/profile_images/1001802235368673280/pZ5LzIRs_normal.jpg"/>
    <hyperlink ref="F23" r:id="rId578" display="http://pbs.twimg.com/profile_images/1011195897055760384/a2kSuXdc_normal.jpg"/>
    <hyperlink ref="F24" r:id="rId579" display="http://pbs.twimg.com/profile_images/975723174288609280/IB9G0M_K_normal.jpg"/>
    <hyperlink ref="F25" r:id="rId580" display="http://pbs.twimg.com/profile_images/2240716764/MargretheVestager_171_px_normal.jpg"/>
    <hyperlink ref="F26" r:id="rId581" display="http://pbs.twimg.com/profile_images/994485415120900096/d2HrcJJy_normal.jpg"/>
    <hyperlink ref="F27" r:id="rId582" display="http://pbs.twimg.com/profile_images/1178268177362538496/SbbfBH3K_normal.jpg"/>
    <hyperlink ref="F28" r:id="rId583" display="http://pbs.twimg.com/profile_images/1124738112993792000/KtZATleF_normal.jpg"/>
    <hyperlink ref="F29" r:id="rId584" display="http://pbs.twimg.com/profile_images/1152945412275429377/__cBS4A9_normal.jpg"/>
    <hyperlink ref="F30" r:id="rId585" display="http://pbs.twimg.com/profile_images/1112643494710034432/oXMQS6HI_normal.png"/>
    <hyperlink ref="F31" r:id="rId586" display="http://pbs.twimg.com/profile_images/1050375488974278657/FAQUJuNR_normal.jpg"/>
    <hyperlink ref="F32" r:id="rId587" display="http://pbs.twimg.com/profile_images/1085569645850083329/f0rX4VHg_normal.jpg"/>
    <hyperlink ref="F33" r:id="rId588" display="http://pbs.twimg.com/profile_images/875623732735168512/m4-emqZ9_normal.jpg"/>
    <hyperlink ref="F34" r:id="rId589" display="http://pbs.twimg.com/profile_images/1153698365839945729/sXH9CRje_normal.jpg"/>
    <hyperlink ref="F35" r:id="rId590" display="http://pbs.twimg.com/profile_images/1151477036545925121/sUDOL-vE_normal.png"/>
    <hyperlink ref="F36" r:id="rId591" display="http://pbs.twimg.com/profile_images/275580329/NG_Bushes_short_normal.jpg"/>
    <hyperlink ref="F37" r:id="rId592" display="http://pbs.twimg.com/profile_images/134095945/fishkin2_normal.GIF"/>
    <hyperlink ref="F38" r:id="rId593" display="http://pbs.twimg.com/profile_images/1389934090/g1000-twitter-avatar2_normal.png"/>
    <hyperlink ref="F39" r:id="rId594" display="http://pbs.twimg.com/profile_images/1083175184717230086/Ts8Toye3_normal.jpg"/>
    <hyperlink ref="F40" r:id="rId595" display="http://pbs.twimg.com/profile_images/1030424752790429696/4MgKFqVT_normal.jpg"/>
    <hyperlink ref="F41" r:id="rId596" display="http://pbs.twimg.com/profile_images/1389953516/vanreybrouck_david2010_klein_normal.jpg"/>
    <hyperlink ref="F42" r:id="rId597" display="http://pbs.twimg.com/profile_images/378800000579864474/1024ab412e8de6688f461be2d892376d_normal.jpeg"/>
    <hyperlink ref="F43" r:id="rId598" display="http://pbs.twimg.com/profile_images/1111804604583305216/EQ35Ips2_normal.jpg"/>
    <hyperlink ref="F44" r:id="rId599" display="http://pbs.twimg.com/profile_images/1162374196388720640/f1jSdTAr_normal.png"/>
    <hyperlink ref="F45" r:id="rId600" display="http://pbs.twimg.com/profile_images/609360532378796032/CiXFeY2O_normal.jpg"/>
    <hyperlink ref="F46" r:id="rId601" display="http://pbs.twimg.com/profile_images/430795171593080832/_HY8TXhc_normal.png"/>
    <hyperlink ref="F47" r:id="rId602" display="http://pbs.twimg.com/profile_images/1171163967542255616/LLBB-OwO_normal.png"/>
    <hyperlink ref="F48" r:id="rId603" display="http://pbs.twimg.com/profile_images/530450919695978496/r8V3K8wc_normal.png"/>
    <hyperlink ref="F49" r:id="rId604" display="http://pbs.twimg.com/profile_images/613457895011786752/OT_O8TQW_normal.jpg"/>
    <hyperlink ref="F50" r:id="rId605" display="http://pbs.twimg.com/profile_images/964643414078885888/L4Fkh0TK_normal.jpg"/>
    <hyperlink ref="F51" r:id="rId606" display="http://pbs.twimg.com/profile_images/978276985360306179/AB2WReNw_normal.jpg"/>
    <hyperlink ref="F52" r:id="rId607" display="http://pbs.twimg.com/profile_images/961076045465047040/C6TrvXpn_normal.jpg"/>
    <hyperlink ref="F53" r:id="rId608" display="http://pbs.twimg.com/profile_images/1147598996321517568/qUGhzpiq_normal.jpg"/>
    <hyperlink ref="F54" r:id="rId609" display="http://pbs.twimg.com/profile_images/531650871533117440/zHSKbNRU_normal.png"/>
    <hyperlink ref="F55" r:id="rId610" display="http://pbs.twimg.com/profile_images/204029103/flammarion_man_normal.jpg"/>
    <hyperlink ref="F56" r:id="rId611" display="http://pbs.twimg.com/profile_images/3443473020/05854647f55c2fcb6fe286c0d2b63318_normal.jpeg"/>
    <hyperlink ref="F57" r:id="rId612" display="http://pbs.twimg.com/profile_images/1155404019931553793/ef_rDfkI_normal.jpg"/>
    <hyperlink ref="F58" r:id="rId613" display="http://pbs.twimg.com/profile_images/1173005950678159360/ABF6rHRt_normal.jpg"/>
    <hyperlink ref="F59" r:id="rId614" display="http://pbs.twimg.com/profile_images/730124272803450880/M-iJyCLy_normal.jpg"/>
    <hyperlink ref="F60" r:id="rId615" display="http://pbs.twimg.com/profile_images/585671662823219201/IhkjGzyU_normal.jpg"/>
    <hyperlink ref="F61" r:id="rId616" display="http://abs.twimg.com/sticky/default_profile_images/default_profile_5_normal.png"/>
    <hyperlink ref="F62" r:id="rId617" display="http://pbs.twimg.com/profile_images/1332176196/SEMA_Association_logo_normal.jpg"/>
    <hyperlink ref="F63" r:id="rId618" display="http://pbs.twimg.com/profile_images/453689286978596866/AcrYLgVZ_normal.jpeg"/>
    <hyperlink ref="F64" r:id="rId619" display="http://pbs.twimg.com/profile_images/1145678028275683328/C6P4zgzq_normal.png"/>
    <hyperlink ref="F65" r:id="rId620" display="http://pbs.twimg.com/profile_images/726137966314168320/nMKplr9h_normal.jpg"/>
    <hyperlink ref="F66" r:id="rId621" display="http://pbs.twimg.com/profile_images/842093026218401792/DYMBkBvV_normal.jpg"/>
    <hyperlink ref="F67" r:id="rId622" display="http://pbs.twimg.com/profile_images/963051357597990914/OdyH_Ctj_normal.jpg"/>
    <hyperlink ref="F68" r:id="rId623" display="http://pbs.twimg.com/profile_images/823577512919715840/8AyZQRxp_normal.jpg"/>
    <hyperlink ref="F69" r:id="rId624" display="http://pbs.twimg.com/profile_images/686560464147492864/hRYyPDwS_normal.jpg"/>
    <hyperlink ref="F70" r:id="rId625" display="http://pbs.twimg.com/profile_images/1128385203687383040/gkrotM7N_normal.png"/>
    <hyperlink ref="F71" r:id="rId626" display="http://pbs.twimg.com/profile_images/1146524244878057472/5CF4D1Lz_normal.png"/>
    <hyperlink ref="F72" r:id="rId627" display="http://pbs.twimg.com/profile_images/688086947378507776/uzt9m8JX_normal.jpg"/>
    <hyperlink ref="F73" r:id="rId628" display="http://pbs.twimg.com/profile_images/592761905476980736/p4yEQ5l6_normal.jpg"/>
    <hyperlink ref="F74" r:id="rId629" display="http://pbs.twimg.com/profile_images/513051119052808192/RawSKOs0_normal.jpeg"/>
    <hyperlink ref="F75" r:id="rId630" display="http://pbs.twimg.com/profile_images/722415496851759104/1AwQDq_B_normal.jpg"/>
    <hyperlink ref="F76" r:id="rId631" display="http://pbs.twimg.com/profile_images/1146079516244271104/mLbQBAT1_normal.png"/>
    <hyperlink ref="F77" r:id="rId632" display="http://pbs.twimg.com/profile_images/557570409554378754/V96CH0Fa_normal.jpeg"/>
    <hyperlink ref="F78" r:id="rId633" display="http://pbs.twimg.com/profile_images/826446719525097473/lvKahtNP_normal.jpg"/>
    <hyperlink ref="F79" r:id="rId634" display="http://pbs.twimg.com/profile_images/746015409707622400/clFVYNWs_normal.jpg"/>
    <hyperlink ref="F80" r:id="rId635" display="http://pbs.twimg.com/profile_images/899525554797293569/WPmMNE9O_normal.jpg"/>
    <hyperlink ref="F81" r:id="rId636" display="http://pbs.twimg.com/profile_images/1123557711889805312/8eM4SJJ__normal.png"/>
    <hyperlink ref="F82" r:id="rId637" display="http://pbs.twimg.com/profile_images/701834470807064576/Qkr8CTpm_normal.png"/>
    <hyperlink ref="F83" r:id="rId638" display="http://pbs.twimg.com/profile_images/476155673869172737/pd8wb020_normal.jpeg"/>
    <hyperlink ref="F84" r:id="rId639" display="http://pbs.twimg.com/profile_images/893638010062983169/gs8iDRyR_normal.jpg"/>
    <hyperlink ref="F85" r:id="rId640" display="http://pbs.twimg.com/profile_images/1124721401502490625/UHjagNK7_normal.png"/>
    <hyperlink ref="F86" r:id="rId641" display="http://pbs.twimg.com/profile_images/1159963580319567872/FYwjYWG5_normal.jpg"/>
    <hyperlink ref="F87" r:id="rId642" display="http://pbs.twimg.com/profile_images/1120755126308786176/XWNDSzDf_normal.png"/>
    <hyperlink ref="F88" r:id="rId643" display="http://pbs.twimg.com/profile_images/1019495805701455872/rGsHLCCp_normal.jpg"/>
    <hyperlink ref="F89" r:id="rId644" display="http://pbs.twimg.com/profile_images/2628036080/nnlt05jbni1agstypopd_normal.png"/>
    <hyperlink ref="F90" r:id="rId645" display="http://pbs.twimg.com/profile_images/1232171079/hopstop-2wayalert_normal.png"/>
    <hyperlink ref="F91" r:id="rId646" display="http://pbs.twimg.com/profile_images/935941984765833216/q3qxxyE6_normal.jpg"/>
    <hyperlink ref="F92" r:id="rId647" display="http://pbs.twimg.com/profile_images/1399822806/canonical_aubergine_hex_normal.png"/>
    <hyperlink ref="F93" r:id="rId648" display="http://pbs.twimg.com/profile_images/1486153713/cof_orange_hex_normal.jpg"/>
    <hyperlink ref="F94" r:id="rId649" display="http://pbs.twimg.com/profile_images/806886660449374212/oEMZDAZg_normal.jpg"/>
    <hyperlink ref="F95" r:id="rId650" display="http://pbs.twimg.com/profile_images/1158153432198520833/_YRI1Pmd_normal.jpg"/>
    <hyperlink ref="F96" r:id="rId651" display="http://pbs.twimg.com/profile_images/615534833645678592/iAO_Lytr_normal.jpg"/>
    <hyperlink ref="F97" r:id="rId652" display="http://pbs.twimg.com/profile_images/1083863869179670528/3WKSw6E__normal.jpg"/>
    <hyperlink ref="F98" r:id="rId653" display="http://pbs.twimg.com/profile_images/1143351649844334592/xx7vgXam_normal.jpg"/>
    <hyperlink ref="F99" r:id="rId654" display="http://pbs.twimg.com/profile_images/378800000792972844/82b63c41ea11ca5519e2f94225033972_normal.jpeg"/>
    <hyperlink ref="F100" r:id="rId655" display="http://pbs.twimg.com/profile_images/1144511659773440001/_aByFZA3_normal.jpg"/>
    <hyperlink ref="F101" r:id="rId656" display="http://pbs.twimg.com/profile_images/1040505297549307904/_uoHJoVZ_normal.jpg"/>
    <hyperlink ref="F102" r:id="rId657" display="http://pbs.twimg.com/profile_images/865205531727642626/hjmzwXFA_normal.jpg"/>
    <hyperlink ref="F103" r:id="rId658" display="http://pbs.twimg.com/profile_images/1146070574029918208/tAzFDzuB_normal.png"/>
    <hyperlink ref="F104" r:id="rId659" display="http://pbs.twimg.com/profile_images/1062091643568955392/8k9EW9Oq_normal.jpg"/>
    <hyperlink ref="F105" r:id="rId660" display="http://pbs.twimg.com/profile_images/512306425859555328/8FdZR36Z_normal.jpeg"/>
    <hyperlink ref="F106" r:id="rId661" display="http://pbs.twimg.com/profile_images/1115917969891176448/VA70BSIG_normal.png"/>
    <hyperlink ref="F107" r:id="rId662" display="http://pbs.twimg.com/profile_images/935189121701695488/70WohiTm_normal.jpg"/>
    <hyperlink ref="F108" r:id="rId663" display="http://pbs.twimg.com/profile_images/854693498758606848/achM-wO2_normal.jpg"/>
    <hyperlink ref="F109" r:id="rId664" display="http://pbs.twimg.com/profile_images/1148690619193339906/p4sIBJgX_normal.png"/>
    <hyperlink ref="F110" r:id="rId665" display="http://pbs.twimg.com/profile_images/971520885319401473/vuEGAGEd_normal.jpg"/>
    <hyperlink ref="F111" r:id="rId666" display="http://pbs.twimg.com/profile_images/800163179183493121/lYGg7MGf_normal.jpg"/>
    <hyperlink ref="F112" r:id="rId667" display="http://pbs.twimg.com/profile_images/897995834658312193/OrQAwrZO_normal.jpg"/>
    <hyperlink ref="F113" r:id="rId668" display="http://pbs.twimg.com/profile_images/895591279140102149/liO-q1wu_normal.jpg"/>
    <hyperlink ref="F114" r:id="rId669" display="http://pbs.twimg.com/profile_images/70503641/DOE_normal.jpg"/>
    <hyperlink ref="F115" r:id="rId670" display="http://pbs.twimg.com/profile_images/1043230659421122561/aVa61pJb_normal.jpg"/>
    <hyperlink ref="F116" r:id="rId671" display="http://pbs.twimg.com/profile_images/1167524864690925571/Xu5AQlBT_normal.jpg"/>
    <hyperlink ref="F117" r:id="rId672" display="http://pbs.twimg.com/profile_images/965640784711217152/Phl7PPRQ_normal.jpg"/>
    <hyperlink ref="F118" r:id="rId673" display="http://pbs.twimg.com/profile_images/907791334991208448/EdwKylNb_normal.jpg"/>
    <hyperlink ref="F119" r:id="rId674" display="http://pbs.twimg.com/profile_images/1051764499328487424/8s-cx8UW_normal.jpg"/>
    <hyperlink ref="F120" r:id="rId675" display="http://pbs.twimg.com/profile_images/727000557064310785/HrDcAh8K_normal.jpg"/>
    <hyperlink ref="F121" r:id="rId676" display="http://pbs.twimg.com/profile_images/378800000137788190/5b2cbd1f74f99f7523d6607b90cf86e0_normal.jpeg"/>
    <hyperlink ref="F122" r:id="rId677" display="http://pbs.twimg.com/profile_images/1017538543315488768/ymEY2dFh_normal.jpg"/>
    <hyperlink ref="F123" r:id="rId678" display="http://pbs.twimg.com/profile_images/1173635469374033922/fSq7Eh-H_normal.jpg"/>
    <hyperlink ref="F124" r:id="rId679" display="http://pbs.twimg.com/profile_images/641225203696144384/AqtFHNod_normal.jpg"/>
    <hyperlink ref="F125" r:id="rId680" display="http://pbs.twimg.com/profile_images/1173681910129790976/kkQFD34s_normal.jpg"/>
    <hyperlink ref="F126" r:id="rId681" display="http://pbs.twimg.com/profile_images/977978383500959744/yZzQWj3u_normal.jpg"/>
    <hyperlink ref="F127" r:id="rId682" display="http://pbs.twimg.com/profile_images/497422797300174848/TGGnU8UM_normal.jpeg"/>
    <hyperlink ref="F128" r:id="rId683" display="http://pbs.twimg.com/profile_images/1144353083591467009/WGhOsFX3_normal.png"/>
    <hyperlink ref="F129" r:id="rId684" display="http://pbs.twimg.com/profile_images/1013865671678193664/33efOX61_normal.jpg"/>
    <hyperlink ref="F130" r:id="rId685" display="http://pbs.twimg.com/profile_images/1164146392123793408/rNOLYF2r_normal.jpg"/>
    <hyperlink ref="F131" r:id="rId686" display="http://pbs.twimg.com/profile_images/378800000171487845/1b12a2b7e71d0ce1f5dd3717fd3f3cb9_normal.png"/>
    <hyperlink ref="F132" r:id="rId687" display="http://pbs.twimg.com/profile_images/661204277927526400/ZsR5BSL1_normal.jpg"/>
    <hyperlink ref="F133" r:id="rId688" display="http://pbs.twimg.com/profile_images/1899483763/GU_AbbreviatedMark_twitter_normal.png"/>
    <hyperlink ref="F134" r:id="rId689" display="http://pbs.twimg.com/profile_images/662426331691528194/QTi1VC8p_normal.jpg"/>
    <hyperlink ref="F135" r:id="rId690" display="http://pbs.twimg.com/profile_images/1047556949783584768/nwd_Ah0Z_normal.jpg"/>
    <hyperlink ref="F136" r:id="rId691" display="http://pbs.twimg.com/profile_images/877357353804324866/wITNdLTg_normal.jpg"/>
    <hyperlink ref="F137" r:id="rId692" display="http://pbs.twimg.com/profile_images/879902329453109252/V6B_5P9N_normal.jpg"/>
    <hyperlink ref="F138" r:id="rId693" display="http://pbs.twimg.com/profile_images/712260464978296832/lGLQCz3z_normal.jpg"/>
    <hyperlink ref="F139" r:id="rId694" display="http://pbs.twimg.com/profile_images/1183431022920126464/hxcrlVX4_normal.jpg"/>
    <hyperlink ref="F140" r:id="rId695" display="http://pbs.twimg.com/profile_images/684471274194649088/6Y_UXIZy_normal.png"/>
    <hyperlink ref="F141" r:id="rId696" display="http://pbs.twimg.com/profile_images/996030187706966016/gBATuWNj_normal.jpg"/>
    <hyperlink ref="F142" r:id="rId697" display="http://pbs.twimg.com/profile_images/1152244556907405312/UB36IMtN_normal.jpg"/>
    <hyperlink ref="F143" r:id="rId698" display="http://pbs.twimg.com/profile_images/1064953571156754433/fGNZGcT-_normal.jpg"/>
    <hyperlink ref="F144" r:id="rId699" display="http://pbs.twimg.com/profile_images/1083186481752141825/ojuHvmqA_normal.jpg"/>
    <hyperlink ref="F145" r:id="rId700" display="http://pbs.twimg.com/profile_images/1129892113171329026/nD8-xkSS_normal.jpg"/>
    <hyperlink ref="F146" r:id="rId701" display="http://pbs.twimg.com/profile_images/769366432551350272/VF2TcvSz_normal.jpg"/>
    <hyperlink ref="F147" r:id="rId702" display="http://pbs.twimg.com/profile_images/652226161506942976/qkNaVjJi_normal.png"/>
    <hyperlink ref="F148" r:id="rId703" display="http://pbs.twimg.com/profile_images/1145642837054279680/u32lGoLz_normal.png"/>
    <hyperlink ref="F149" r:id="rId704" display="http://pbs.twimg.com/profile_images/951525351200579584/IO-mFV_q_normal.jpg"/>
    <hyperlink ref="F150" r:id="rId705" display="http://pbs.twimg.com/profile_images/1171338328173686784/fEVDOzLt_normal.jpg"/>
    <hyperlink ref="F151" r:id="rId706" display="http://pbs.twimg.com/profile_images/1006255462491283457/1Fb5b00w_normal.jpg"/>
    <hyperlink ref="F152" r:id="rId707" display="http://pbs.twimg.com/profile_images/1179487267188068357/7P2_WO0j_normal.jpg"/>
    <hyperlink ref="F153" r:id="rId708" display="http://pbs.twimg.com/profile_images/926947708539166726/yIJwXRJc_normal.jpg"/>
    <hyperlink ref="F154" r:id="rId709" display="http://pbs.twimg.com/profile_images/1164857648728158209/pCo_Ai8n_normal.jpg"/>
    <hyperlink ref="F155" r:id="rId710" display="http://pbs.twimg.com/profile_images/827007420035641348/S5yyVMWa_normal.jpg"/>
    <hyperlink ref="F156" r:id="rId711" display="http://pbs.twimg.com/profile_images/1123287311695982594/X4G0h2LY_normal.png"/>
    <hyperlink ref="F157" r:id="rId712" display="http://pbs.twimg.com/profile_images/885865845007798272/IR22WMIN_normal.jpg"/>
    <hyperlink ref="F158" r:id="rId713" display="http://pbs.twimg.com/profile_images/601380648981495808/-2YPRQ-P_normal.png"/>
    <hyperlink ref="F159" r:id="rId714" display="http://pbs.twimg.com/profile_images/982444363920928768/s5gWitoB_normal.jpg"/>
    <hyperlink ref="F160" r:id="rId715" display="http://pbs.twimg.com/profile_images/1168369050029834241/EDAe9gLP_normal.jpg"/>
    <hyperlink ref="F161" r:id="rId716" display="http://pbs.twimg.com/profile_images/1174059698452140032/cnMHoRj1_normal.jpg"/>
    <hyperlink ref="F162" r:id="rId717" display="http://pbs.twimg.com/profile_images/780476019593523202/-nRSQehJ_normal.jpg"/>
    <hyperlink ref="F163" r:id="rId718" display="http://pbs.twimg.com/profile_images/1552122259/Mark_Latonero_Pic_crop_compress_normal.jpg"/>
    <hyperlink ref="F164" r:id="rId719" display="http://pbs.twimg.com/profile_images/478228301891121152/pO3QLLI__normal.jpeg"/>
    <hyperlink ref="F165" r:id="rId720" display="http://pbs.twimg.com/profile_images/1079772948053946369/CmEYbuiO_normal.jpg"/>
    <hyperlink ref="F166" r:id="rId721" display="http://pbs.twimg.com/profile_images/553639148834152448/gaeNhWV5_normal.jpeg"/>
    <hyperlink ref="F167" r:id="rId722" display="http://pbs.twimg.com/profile_images/1085253858035712001/L8a3ILL7_normal.jpg"/>
    <hyperlink ref="F168" r:id="rId723" display="http://pbs.twimg.com/profile_images/935937334649982976/rfwyGJ-q_normal.jpg"/>
    <hyperlink ref="F169" r:id="rId724" display="http://pbs.twimg.com/profile_images/1060269769616633857/hFtWHAiu_normal.jpg"/>
    <hyperlink ref="F170" r:id="rId725" display="http://pbs.twimg.com/profile_images/1155943164278190080/hgLs0bvo_normal.jpg"/>
    <hyperlink ref="F171" r:id="rId726" display="http://pbs.twimg.com/profile_images/1116297726835265536/rhFttOgX_normal.jpg"/>
    <hyperlink ref="F172" r:id="rId727" display="http://pbs.twimg.com/profile_images/740604479725129729/P9sBEGsN_normal.jpg"/>
    <hyperlink ref="F173" r:id="rId728" display="http://pbs.twimg.com/profile_images/828283710906576896/azZ8u60u_normal.jpg"/>
    <hyperlink ref="F174" r:id="rId729" display="http://pbs.twimg.com/profile_images/887441935597789185/ZaRaCbtk_normal.jpg"/>
    <hyperlink ref="F175" r:id="rId730" display="http://pbs.twimg.com/profile_images/806977819574206464/_YlOTMl5_normal.jpg"/>
    <hyperlink ref="F176" r:id="rId731" display="http://pbs.twimg.com/profile_images/1139053990950293504/UZoEH5fl_normal.jpg"/>
    <hyperlink ref="F177" r:id="rId732" display="http://pbs.twimg.com/profile_images/1122668762661101572/YBVD-fEV_normal.png"/>
    <hyperlink ref="F178" r:id="rId733" display="http://pbs.twimg.com/profile_images/1082012456929484800/oprFl6fZ_normal.jpg"/>
    <hyperlink ref="F179" r:id="rId734" display="http://pbs.twimg.com/profile_images/867566287567892481/SDFk6piH_normal.jpg"/>
    <hyperlink ref="F180" r:id="rId735" display="http://pbs.twimg.com/profile_images/459795512728621056/YsXjxCyZ_normal.jpeg"/>
    <hyperlink ref="F181" r:id="rId736" display="http://pbs.twimg.com/profile_images/1688987911/images_normal.jpg"/>
    <hyperlink ref="F182" r:id="rId737" display="http://pbs.twimg.com/profile_images/1058700740489814016/Xbo3-esg_normal.jpg"/>
    <hyperlink ref="F183" r:id="rId738" display="http://pbs.twimg.com/profile_images/1088121978391838721/XGhsn_Hu_normal.jpg"/>
    <hyperlink ref="F184" r:id="rId739" display="http://pbs.twimg.com/profile_images/919955046476939264/92D1Rklg_normal.jpg"/>
    <hyperlink ref="F185" r:id="rId740" display="http://pbs.twimg.com/profile_images/1139994939796918272/4bt8lkF2_normal.jpg"/>
    <hyperlink ref="F186" r:id="rId741" display="http://pbs.twimg.com/profile_images/1160984924222119937/qK_NijGO_normal.png"/>
    <hyperlink ref="F187" r:id="rId742" display="http://pbs.twimg.com/profile_images/740900955055640576/dMbl45tk_normal.jpg"/>
    <hyperlink ref="F188" r:id="rId743" display="http://pbs.twimg.com/profile_images/593902371341783040/OEPQIQnO_normal.png"/>
    <hyperlink ref="F189" r:id="rId744" display="http://pbs.twimg.com/profile_images/1139582820697853953/xidMdLIj_normal.jpg"/>
    <hyperlink ref="F190" r:id="rId745" display="http://pbs.twimg.com/profile_images/1172701615913963520/DGISeUAv_normal.jpg"/>
    <hyperlink ref="F191" r:id="rId746" display="http://pbs.twimg.com/profile_images/849560114801631233/_nsuWFUP_normal.jpg"/>
    <hyperlink ref="F192" r:id="rId747" display="http://pbs.twimg.com/profile_images/1157873519411093504/p1bZ_LPM_normal.png"/>
    <hyperlink ref="F193" r:id="rId748" display="http://pbs.twimg.com/profile_images/3745426277/3157fd2c5f547eee9f97938968e14bc9_normal.png"/>
    <hyperlink ref="F194" r:id="rId749" display="http://pbs.twimg.com/profile_images/617020449742925824/1Emgb-io_normal.png"/>
    <hyperlink ref="F195" r:id="rId750" display="http://pbs.twimg.com/profile_images/1877544344/114096527_normal.png"/>
    <hyperlink ref="F196" r:id="rId751" display="http://pbs.twimg.com/profile_images/1070378626636546048/Di5M6QpK_normal.jpg"/>
    <hyperlink ref="F197" r:id="rId752" display="http://pbs.twimg.com/profile_images/917474225778241536/v2YB_nyh_normal.jpg"/>
    <hyperlink ref="F198" r:id="rId753" display="http://pbs.twimg.com/profile_images/887729880544292867/qP-hZLjo_normal.jpg"/>
    <hyperlink ref="F199" r:id="rId754" display="http://pbs.twimg.com/profile_images/1172155111117864960/na4WVp-s_normal.jpg"/>
    <hyperlink ref="F200" r:id="rId755" display="http://pbs.twimg.com/profile_images/820268439872872448/DZbqn-do_normal.jpg"/>
    <hyperlink ref="F201" r:id="rId756" display="http://pbs.twimg.com/profile_images/1178026884027699200/2HBNlETM_normal.jpg"/>
    <hyperlink ref="F202" r:id="rId757" display="http://pbs.twimg.com/profile_images/1121151434282688512/iYnHh3oI_normal.png"/>
    <hyperlink ref="F203" r:id="rId758" display="http://pbs.twimg.com/profile_images/3443904569/4f03ac6ed3d8ed68227bb296c2bd6cb5_normal.jpeg"/>
    <hyperlink ref="F204" r:id="rId759" display="http://pbs.twimg.com/profile_images/931041349553418240/et3pujfk_normal.jpg"/>
    <hyperlink ref="F205" r:id="rId760" display="http://pbs.twimg.com/profile_images/777504224921944065/fuImPn-5_normal.jpg"/>
    <hyperlink ref="F206" r:id="rId761" display="http://pbs.twimg.com/profile_images/882230526337204224/ce-jbXa__normal.jpg"/>
    <hyperlink ref="F207" r:id="rId762" display="http://pbs.twimg.com/profile_images/938997497959034881/HfTL1ezp_normal.jpg"/>
    <hyperlink ref="F208" r:id="rId763" display="http://pbs.twimg.com/profile_images/1084883526384869376/Gdm_hxUL_normal.jpg"/>
    <hyperlink ref="F209" r:id="rId764" display="http://pbs.twimg.com/profile_images/1147767679706685443/dkKl8pSE_normal.png"/>
    <hyperlink ref="F210" r:id="rId765" display="http://pbs.twimg.com/profile_images/678017441063112704/oB2UjduW_normal.jpg"/>
    <hyperlink ref="F211" r:id="rId766" display="http://pbs.twimg.com/profile_images/1128767017736130560/4yUSWyWv_normal.jpg"/>
    <hyperlink ref="F212" r:id="rId767" display="http://pbs.twimg.com/profile_images/2487186800/wcgxuqgrfjcvuv3e755f_normal.jpeg"/>
    <hyperlink ref="F213" r:id="rId768" display="http://pbs.twimg.com/profile_images/1139466739425652736/lR8lBfbA_normal.png"/>
    <hyperlink ref="F214" r:id="rId769" display="http://pbs.twimg.com/profile_images/722044174799777792/bXaodRhx_normal.jpg"/>
    <hyperlink ref="F215" r:id="rId770" display="http://pbs.twimg.com/profile_images/1160721744505769990/tWZQYbBr_normal.jpg"/>
    <hyperlink ref="F216" r:id="rId771" display="http://pbs.twimg.com/profile_images/523158370333638657/cLmYIfYa_normal.jpeg"/>
    <hyperlink ref="F217" r:id="rId772" display="http://pbs.twimg.com/profile_images/978268908057751552/LdIDc0tc_normal.jpg"/>
    <hyperlink ref="AX3" r:id="rId773" display="https://twitter.com/wernert_man"/>
    <hyperlink ref="AX4" r:id="rId774" display="https://twitter.com/pbproject"/>
    <hyperlink ref="AX5" r:id="rId775" display="https://twitter.com/marcobuelow"/>
    <hyperlink ref="AX6" r:id="rId776" display="https://twitter.com/sabinesasse"/>
    <hyperlink ref="AX7" r:id="rId777" display="https://twitter.com/eudemlab"/>
    <hyperlink ref="AX8" r:id="rId778" display="https://twitter.com/ulrikeguerot"/>
    <hyperlink ref="AX9" r:id="rId779" display="https://twitter.com/citizassembly"/>
    <hyperlink ref="AX10" r:id="rId780" display="https://twitter.com/neal_compass"/>
    <hyperlink ref="AX11" r:id="rId781" display="https://twitter.com/oliverpaasch"/>
    <hyperlink ref="AX12" r:id="rId782" display="https://twitter.com/theeumans"/>
    <hyperlink ref="AX13" r:id="rId783" display="https://twitter.com/catoleonard"/>
    <hyperlink ref="AX14" r:id="rId784" display="https://twitter.com/europarl_en"/>
    <hyperlink ref="AX15" r:id="rId785" display="https://twitter.com/16millionrising"/>
    <hyperlink ref="AX16" r:id="rId786" display="https://twitter.com/aurorablogspot"/>
    <hyperlink ref="AX17" r:id="rId787" display="https://twitter.com/mikegalsworthy"/>
    <hyperlink ref="AX18" r:id="rId788" display="https://twitter.com/thomasbrake"/>
    <hyperlink ref="AX19" r:id="rId789" display="https://twitter.com/julie4nw"/>
    <hyperlink ref="AX20" r:id="rId790" display="https://twitter.com/andrewatter"/>
    <hyperlink ref="AX21" r:id="rId791" display="https://twitter.com/voiceseurope"/>
    <hyperlink ref="AX22" r:id="rId792" display="https://twitter.com/emmyzen"/>
    <hyperlink ref="AX23" r:id="rId793" display="https://twitter.com/julienfouchet1"/>
    <hyperlink ref="AX24" r:id="rId794" display="https://twitter.com/annamariacb"/>
    <hyperlink ref="AX25" r:id="rId795" display="https://twitter.com/vestager"/>
    <hyperlink ref="AX26" r:id="rId796" display="https://twitter.com/bueti"/>
    <hyperlink ref="AX27" r:id="rId797" display="https://twitter.com/europeangreens"/>
    <hyperlink ref="AX28" r:id="rId798" display="https://twitter.com/skakeller"/>
    <hyperlink ref="AX29" r:id="rId799" display="https://twitter.com/iratxegarper"/>
    <hyperlink ref="AX30" r:id="rId800" display="https://twitter.com/katarinabarley"/>
    <hyperlink ref="AX31" r:id="rId801" display="https://twitter.com/timmermanseu"/>
    <hyperlink ref="AX32" r:id="rId802" display="https://twitter.com/jo_leinen"/>
    <hyperlink ref="AX33" r:id="rId803" display="https://twitter.com/theprogressives"/>
    <hyperlink ref="AX34" r:id="rId804" display="https://twitter.com/emmanuelmacron"/>
    <hyperlink ref="AX35" r:id="rId805" display="https://twitter.com/vonderleyen"/>
    <hyperlink ref="AX36" r:id="rId806" display="https://twitter.com/ngruen1"/>
    <hyperlink ref="AX37" r:id="rId807" display="https://twitter.com/jfishkin"/>
    <hyperlink ref="AX38" r:id="rId808" display="https://twitter.com/g1000org"/>
    <hyperlink ref="AX39" r:id="rId809" display="https://twitter.com/landemore"/>
    <hyperlink ref="AX40" r:id="rId810" display="https://twitter.com/claudiachwalisz"/>
    <hyperlink ref="AX41" r:id="rId811" display="https://twitter.com/davidvanrey"/>
    <hyperlink ref="AX42" r:id="rId812" display="https://twitter.com/grahamallenmpx"/>
    <hyperlink ref="AX43" r:id="rId813" display="https://twitter.com/shohta112233"/>
    <hyperlink ref="AX44" r:id="rId814" display="https://twitter.com/884_info"/>
    <hyperlink ref="AX45" r:id="rId815" display="https://twitter.com/natuki_suzu"/>
    <hyperlink ref="AX46" r:id="rId816" display="https://twitter.com/askthemppf"/>
    <hyperlink ref="AX47" r:id="rId817" display="https://twitter.com/forgeorganizing"/>
    <hyperlink ref="AX48" r:id="rId818" display="https://twitter.com/civichall"/>
    <hyperlink ref="AX49" r:id="rId819" display="https://twitter.com/nyccouncilmatic"/>
    <hyperlink ref="AX50" r:id="rId820" display="https://twitter.com/emendlow"/>
    <hyperlink ref="AX51" r:id="rId821" display="https://twitter.com/akrolikowski"/>
    <hyperlink ref="AX52" r:id="rId822" display="https://twitter.com/megadumbgenius"/>
    <hyperlink ref="AX53" r:id="rId823" display="https://twitter.com/janhartman"/>
    <hyperlink ref="AX54" r:id="rId824" display="https://twitter.com/dangillmor"/>
    <hyperlink ref="AX55" r:id="rId825" display="https://twitter.com/brandstrat"/>
    <hyperlink ref="AX56" r:id="rId826" display="https://twitter.com/tlyczko"/>
    <hyperlink ref="AX57" r:id="rId827" display="https://twitter.com/snm55_6_4"/>
    <hyperlink ref="AX58" r:id="rId828" display="https://twitter.com/motorious_tv"/>
    <hyperlink ref="AX59" r:id="rId829" display="https://twitter.com/adsksimulation"/>
    <hyperlink ref="AX60" r:id="rId830" display="https://twitter.com/hotimportnights"/>
    <hyperlink ref="AX61" r:id="rId831" display="https://twitter.com/essenmotorshow"/>
    <hyperlink ref="AX62" r:id="rId832" display="https://twitter.com/semamembers"/>
    <hyperlink ref="AX63" r:id="rId833" display="https://twitter.com/semasan"/>
    <hyperlink ref="AX64" r:id="rId834" display="https://twitter.com/siemensusa"/>
    <hyperlink ref="AX65" r:id="rId835" display="https://twitter.com/developcovisint"/>
    <hyperlink ref="AX66" r:id="rId836" display="https://twitter.com/nycmwbealli"/>
    <hyperlink ref="AX67" r:id="rId837" display="https://twitter.com/nycmwbe"/>
    <hyperlink ref="AX68" r:id="rId838" display="https://twitter.com/mmtconline"/>
    <hyperlink ref="AX69" r:id="rId839" display="https://twitter.com/sapariba"/>
    <hyperlink ref="AX70" r:id="rId840" display="https://twitter.com/gm"/>
    <hyperlink ref="AX71" r:id="rId841" display="https://twitter.com/palm"/>
    <hyperlink ref="AX72" r:id="rId842" display="https://twitter.com/delphiauto"/>
    <hyperlink ref="AX73" r:id="rId843" display="https://twitter.com/mobilee_group"/>
    <hyperlink ref="AX74" r:id="rId844" display="https://twitter.com/freescale"/>
    <hyperlink ref="AX75" r:id="rId845" display="https://twitter.com/nsfsbir"/>
    <hyperlink ref="AX76" r:id="rId846" display="https://twitter.com/nyc_dot"/>
    <hyperlink ref="AX77" r:id="rId847" display="https://twitter.com/nysdmv"/>
    <hyperlink ref="AX78" r:id="rId848" display="https://twitter.com/usdot"/>
    <hyperlink ref="AX79" r:id="rId849" display="https://twitter.com/secretaryfoxx"/>
    <hyperlink ref="AX80" r:id="rId850" display="https://twitter.com/ibmblockchain"/>
    <hyperlink ref="AX81" r:id="rId851" display="https://twitter.com/redhatpartners"/>
    <hyperlink ref="AX82" r:id="rId852" display="https://twitter.com/linuxfoundation"/>
    <hyperlink ref="AX83" r:id="rId853" display="https://twitter.com/lchski"/>
    <hyperlink ref="AX84" r:id="rId854" display="https://twitter.com/joshdata"/>
    <hyperlink ref="AX85" r:id="rId855" display="https://twitter.com/cydharrell"/>
    <hyperlink ref="AX86" r:id="rId856" display="https://twitter.com/amd"/>
    <hyperlink ref="AX87" r:id="rId857" display="https://twitter.com/ubuntubot2075"/>
    <hyperlink ref="AX88" r:id="rId858" display="https://twitter.com/viamichelin"/>
    <hyperlink ref="AX89" r:id="rId859" display="https://twitter.com/hopstop"/>
    <hyperlink ref="AX90" r:id="rId860" display="https://twitter.com/hopstopnyc"/>
    <hyperlink ref="AX91" r:id="rId861" display="https://twitter.com/noaasatellites"/>
    <hyperlink ref="AX92" r:id="rId862" display="https://twitter.com/canonical"/>
    <hyperlink ref="AX93" r:id="rId863" display="https://twitter.com/ubuntu"/>
    <hyperlink ref="AX94" r:id="rId864" display="https://twitter.com/nycbigapps"/>
    <hyperlink ref="AX95" r:id="rId865" display="https://twitter.com/spark_radio_dc"/>
    <hyperlink ref="AX96" r:id="rId866" display="https://twitter.com/codeforamerica"/>
    <hyperlink ref="AX97" r:id="rId867" display="https://twitter.com/tomofu_0208"/>
    <hyperlink ref="AX98" r:id="rId868" display="https://twitter.com/dwilliams1001"/>
    <hyperlink ref="AX99" r:id="rId869" display="https://twitter.com/kiernanmargaret"/>
    <hyperlink ref="AX100" r:id="rId870" display="https://twitter.com/gr"/>
    <hyperlink ref="AX101" r:id="rId871" display="https://twitter.com/alanjrenwick"/>
    <hyperlink ref="AX102" r:id="rId872" display="https://twitter.com/ajwillshire"/>
    <hyperlink ref="AX103" r:id="rId873" display="https://twitter.com/oliverescobar"/>
    <hyperlink ref="AX104" r:id="rId874" display="https://twitter.com/caldwelllouise"/>
    <hyperlink ref="AX105" r:id="rId875" display="https://twitter.com/dfarrell_ucd"/>
    <hyperlink ref="AX106" r:id="rId876" display="https://twitter.com/buergerrat_de"/>
    <hyperlink ref="AX107" r:id="rId877" display="https://twitter.com/volker_straub"/>
    <hyperlink ref="AX108" r:id="rId878" display="https://twitter.com/theworldweare"/>
    <hyperlink ref="AX109" r:id="rId879" display="https://twitter.com/_narrative"/>
    <hyperlink ref="AX110" r:id="rId880" display="https://twitter.com/antirobust"/>
    <hyperlink ref="AX111" r:id="rId881" display="https://twitter.com/ctbeiser"/>
    <hyperlink ref="AX112" r:id="rId882" display="https://twitter.com/tacticalyuppie"/>
    <hyperlink ref="AX113" r:id="rId883" display="https://twitter.com/arida_civichall"/>
    <hyperlink ref="AX114" r:id="rId884" display="https://twitter.com/disciplesofetsy"/>
    <hyperlink ref="AX115" r:id="rId885" display="https://twitter.com/sagarvishnoi"/>
    <hyperlink ref="AX116" r:id="rId886" display="https://twitter.com/womencivictech"/>
    <hyperlink ref="AX117" r:id="rId887" display="https://twitter.com/twofoursevecars"/>
    <hyperlink ref="AX118" r:id="rId888" display="https://twitter.com/codeforall"/>
    <hyperlink ref="AX119" r:id="rId889" display="https://twitter.com/pdmcn_leeds"/>
    <hyperlink ref="AX120" r:id="rId890" display="https://twitter.com/josiemasseyux"/>
    <hyperlink ref="AX121" r:id="rId891" display="https://twitter.com/worldifnews"/>
    <hyperlink ref="AX122" r:id="rId892" display="https://twitter.com/mstem"/>
    <hyperlink ref="AX123" r:id="rId893" display="https://twitter.com/civictechguide"/>
    <hyperlink ref="AX124" r:id="rId894" display="https://twitter.com/rebcruz"/>
    <hyperlink ref="AX125" r:id="rId895" display="https://twitter.com/sierraclub"/>
    <hyperlink ref="AX126" r:id="rId896" display="https://twitter.com/p2173"/>
    <hyperlink ref="AX127" r:id="rId897" display="https://twitter.com/youthgovern"/>
    <hyperlink ref="AX128" r:id="rId898" display="https://twitter.com/rep19women"/>
    <hyperlink ref="AX129" r:id="rId899" display="https://twitter.com/voterunlead"/>
    <hyperlink ref="AX130" r:id="rId900" display="https://twitter.com/erhardt"/>
    <hyperlink ref="AX131" r:id="rId901" display="https://twitter.com/olincollege"/>
    <hyperlink ref="AX132" r:id="rId902" display="https://twitter.com/mlsif"/>
    <hyperlink ref="AX133" r:id="rId903" display="https://twitter.com/georgetown"/>
    <hyperlink ref="AX134" r:id="rId904" display="https://twitter.com/waterbuck1"/>
    <hyperlink ref="AX135" r:id="rId905" display="https://twitter.com/bostonannemarie"/>
    <hyperlink ref="AX136" r:id="rId906" display="https://twitter.com/sdaitzman"/>
    <hyperlink ref="AX137" r:id="rId907" display="https://twitter.com/myqntm"/>
    <hyperlink ref="AX138" r:id="rId908" display="https://twitter.com/meowtree"/>
    <hyperlink ref="AX139" r:id="rId909" display="https://twitter.com/dmeganr"/>
    <hyperlink ref="AX140" r:id="rId910" display="https://twitter.com/voter"/>
    <hyperlink ref="AX141" r:id="rId911" display="https://twitter.com/biblauer"/>
    <hyperlink ref="AX142" r:id="rId912" display="https://twitter.com/elias_me_em"/>
    <hyperlink ref="AX143" r:id="rId913" display="https://twitter.com/ntenorg"/>
    <hyperlink ref="AX144" r:id="rId914" display="https://twitter.com/joesaidso"/>
    <hyperlink ref="AX145" r:id="rId915" display="https://twitter.com/bee_nerd"/>
    <hyperlink ref="AX146" r:id="rId916" display="https://twitter.com/perfectsin77"/>
    <hyperlink ref="AX147" r:id="rId917" display="https://twitter.com/nycmedialab"/>
    <hyperlink ref="AX148" r:id="rId918" display="https://twitter.com/verizon"/>
    <hyperlink ref="AX149" r:id="rId919" display="https://twitter.com/gothenelle"/>
    <hyperlink ref="AX150" r:id="rId920" display="https://twitter.com/lightnightleeds"/>
    <hyperlink ref="AX151" r:id="rId921" display="https://twitter.com/nonstickvic"/>
    <hyperlink ref="AX152" r:id="rId922" display="https://twitter.com/annequinton"/>
    <hyperlink ref="AX153" r:id="rId923" display="https://twitter.com/irenesandrad"/>
    <hyperlink ref="AX154" r:id="rId924" display="https://twitter.com/visitleeds"/>
    <hyperlink ref="AX155" r:id="rId925" display="https://twitter.com/drcpunk"/>
    <hyperlink ref="AX156" r:id="rId926" display="https://twitter.com/facebook"/>
    <hyperlink ref="AX157" r:id="rId927" display="https://twitter.com/publicknowledge"/>
    <hyperlink ref="AX158" r:id="rId928" display="https://twitter.com/haroldfeld"/>
    <hyperlink ref="AX159" r:id="rId929" display="https://twitter.com/sbadalich"/>
    <hyperlink ref="AX160" r:id="rId930" display="https://twitter.com/drdesmondpatton"/>
    <hyperlink ref="AX161" r:id="rId931" display="https://twitter.com/alexkavtar"/>
    <hyperlink ref="AX162" r:id="rId932" display="https://twitter.com/nacky12"/>
    <hyperlink ref="AX163" r:id="rId933" display="https://twitter.com/latonero"/>
    <hyperlink ref="AX164" r:id="rId934" display="https://twitter.com/veroviews"/>
    <hyperlink ref="AX165" r:id="rId935" display="https://twitter.com/clroutcomes"/>
    <hyperlink ref="AX166" r:id="rId936" display="https://twitter.com/giuliowolfe"/>
    <hyperlink ref="AX167" r:id="rId937" display="https://twitter.com/dalgoso"/>
    <hyperlink ref="AX168" r:id="rId938" display="https://twitter.com/bonniesychiu"/>
    <hyperlink ref="AX169" r:id="rId939" display="https://twitter.com/engnroom"/>
    <hyperlink ref="AX170" r:id="rId940" display="https://twitter.com/ciudadania_i"/>
    <hyperlink ref="AX171" r:id="rId941" display="https://twitter.com/auskahareli"/>
    <hyperlink ref="AX172" r:id="rId942" display="https://twitter.com/aslnoozdah"/>
    <hyperlink ref="AX173" r:id="rId943" display="https://twitter.com/merltech"/>
    <hyperlink ref="AX174" r:id="rId944" display="https://twitter.com/chrislrobert"/>
    <hyperlink ref="AX175" r:id="rId945" display="https://twitter.com/ymacpherson"/>
    <hyperlink ref="AX176" r:id="rId946" display="https://twitter.com/niknak_19"/>
    <hyperlink ref="AX177" r:id="rId947" display="https://twitter.com/civicimpact_jhu"/>
    <hyperlink ref="AX178" r:id="rId948" display="https://twitter.com/hayduke"/>
    <hyperlink ref="AX179" r:id="rId949" display="https://twitter.com/rachelannyes"/>
    <hyperlink ref="AX180" r:id="rId950" display="https://twitter.com/idreamofpiepics"/>
    <hyperlink ref="AX181" r:id="rId951" display="https://twitter.com/wirraltweets"/>
    <hyperlink ref="AX182" r:id="rId952" display="https://twitter.com/lovelywirral"/>
    <hyperlink ref="AX183" r:id="rId953" display="https://twitter.com/saqib_shabbir"/>
    <hyperlink ref="AX184" r:id="rId954" display="https://twitter.com/musicisnowuk"/>
    <hyperlink ref="AX185" r:id="rId955" display="https://twitter.com/radioairenews"/>
    <hyperlink ref="AX186" r:id="rId956" display="https://twitter.com/lufc"/>
    <hyperlink ref="AX187" r:id="rId957" display="https://twitter.com/ppolitics"/>
    <hyperlink ref="AX188" r:id="rId958" display="https://twitter.com/civicist"/>
    <hyperlink ref="AX189" r:id="rId959" display="https://twitter.com/aschrock"/>
    <hyperlink ref="AX190" r:id="rId960" display="https://twitter.com/hypercortex"/>
    <hyperlink ref="AX191" r:id="rId961" display="https://twitter.com/code4ca"/>
    <hyperlink ref="AX192" r:id="rId962" display="https://twitter.com/mapc"/>
    <hyperlink ref="AX193" r:id="rId963" display="https://twitter.com/csbishopfilm"/>
    <hyperlink ref="AX194" r:id="rId964" display="https://twitter.com/actionsprout"/>
    <hyperlink ref="AX195" r:id="rId965" display="https://twitter.com/upwell"/>
    <hyperlink ref="AX196" r:id="rId966" display="https://twitter.com/a_thorities"/>
    <hyperlink ref="AX197" r:id="rId967" display="https://twitter.com/therulesorg"/>
    <hyperlink ref="AX198" r:id="rId968" display="https://twitter.com/media_cloud"/>
    <hyperlink ref="AX199" r:id="rId969" display="https://twitter.com/firstdraftnews"/>
    <hyperlink ref="AX200" r:id="rId970" display="https://twitter.com/gianlucasgueo"/>
    <hyperlink ref="AX201" r:id="rId971" display="https://twitter.com/codeforpdx"/>
    <hyperlink ref="AX202" r:id="rId972" display="https://twitter.com/codeformke"/>
    <hyperlink ref="AX203" r:id="rId973" display="https://twitter.com/pahlkadot"/>
    <hyperlink ref="AX204" r:id="rId974" display="https://twitter.com/popdemoc"/>
    <hyperlink ref="AX205" r:id="rId975" display="https://twitter.com/lisamwitter"/>
    <hyperlink ref="AX206" r:id="rId976" display="https://twitter.com/apoliticalco"/>
    <hyperlink ref="AX207" r:id="rId977" display="https://twitter.com/codeforaus"/>
    <hyperlink ref="AX208" r:id="rId978" display="https://twitter.com/gqmagazine"/>
    <hyperlink ref="AX209" r:id="rId979" display="https://twitter.com/colinmegill"/>
    <hyperlink ref="AX210" r:id="rId980" display="https://twitter.com/petermacleod"/>
    <hyperlink ref="AX211" r:id="rId981" display="https://twitter.com/alexisgoldstein"/>
    <hyperlink ref="AX212" r:id="rId982" display="https://twitter.com/strikedebt"/>
    <hyperlink ref="AX213" r:id="rId983" display="https://twitter.com/0debtzone"/>
    <hyperlink ref="AX214" r:id="rId984" display="https://twitter.com/senwarren"/>
    <hyperlink ref="AX215" r:id="rId985" display="https://twitter.com/ewarren"/>
    <hyperlink ref="AX216" r:id="rId986" display="https://twitter.com/sensherrodbrown"/>
    <hyperlink ref="AX217" r:id="rId987" display="https://twitter.com/repjayapal"/>
  </hyperlinks>
  <printOptions/>
  <pageMargins left="0.7" right="0.7" top="0.75" bottom="0.75" header="0.3" footer="0.3"/>
  <pageSetup horizontalDpi="600" verticalDpi="600" orientation="portrait" r:id="rId991"/>
  <legacyDrawing r:id="rId989"/>
  <tableParts>
    <tablePart r:id="rId9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2756</v>
      </c>
      <c r="Z2" s="13" t="s">
        <v>2781</v>
      </c>
      <c r="AA2" s="13" t="s">
        <v>2822</v>
      </c>
      <c r="AB2" s="13" t="s">
        <v>2891</v>
      </c>
      <c r="AC2" s="13" t="s">
        <v>3009</v>
      </c>
      <c r="AD2" s="13" t="s">
        <v>3046</v>
      </c>
      <c r="AE2" s="13" t="s">
        <v>3049</v>
      </c>
      <c r="AF2" s="13" t="s">
        <v>3073</v>
      </c>
      <c r="AG2" s="119" t="s">
        <v>3559</v>
      </c>
      <c r="AH2" s="119" t="s">
        <v>3560</v>
      </c>
      <c r="AI2" s="119" t="s">
        <v>3561</v>
      </c>
      <c r="AJ2" s="119" t="s">
        <v>3562</v>
      </c>
      <c r="AK2" s="119" t="s">
        <v>3563</v>
      </c>
      <c r="AL2" s="119" t="s">
        <v>3564</v>
      </c>
      <c r="AM2" s="119" t="s">
        <v>3565</v>
      </c>
      <c r="AN2" s="119" t="s">
        <v>3566</v>
      </c>
      <c r="AO2" s="119" t="s">
        <v>3569</v>
      </c>
    </row>
    <row r="3" spans="1:41" ht="15">
      <c r="A3" s="87" t="s">
        <v>2693</v>
      </c>
      <c r="B3" s="65" t="s">
        <v>2709</v>
      </c>
      <c r="C3" s="65" t="s">
        <v>56</v>
      </c>
      <c r="D3" s="103"/>
      <c r="E3" s="102"/>
      <c r="F3" s="104" t="s">
        <v>3651</v>
      </c>
      <c r="G3" s="105"/>
      <c r="H3" s="105"/>
      <c r="I3" s="106">
        <v>3</v>
      </c>
      <c r="J3" s="107"/>
      <c r="K3" s="48">
        <v>49</v>
      </c>
      <c r="L3" s="48">
        <v>56</v>
      </c>
      <c r="M3" s="48">
        <v>0</v>
      </c>
      <c r="N3" s="48">
        <v>56</v>
      </c>
      <c r="O3" s="48">
        <v>0</v>
      </c>
      <c r="P3" s="49">
        <v>0.01818181818181818</v>
      </c>
      <c r="Q3" s="49">
        <v>0.03571428571428571</v>
      </c>
      <c r="R3" s="48">
        <v>1</v>
      </c>
      <c r="S3" s="48">
        <v>0</v>
      </c>
      <c r="T3" s="48">
        <v>49</v>
      </c>
      <c r="U3" s="48">
        <v>56</v>
      </c>
      <c r="V3" s="48">
        <v>3</v>
      </c>
      <c r="W3" s="49">
        <v>1.945856</v>
      </c>
      <c r="X3" s="49">
        <v>0.023809523809523808</v>
      </c>
      <c r="Y3" s="78" t="s">
        <v>541</v>
      </c>
      <c r="Z3" s="78" t="s">
        <v>587</v>
      </c>
      <c r="AA3" s="78" t="s">
        <v>614</v>
      </c>
      <c r="AB3" s="84" t="s">
        <v>2892</v>
      </c>
      <c r="AC3" s="84" t="s">
        <v>3010</v>
      </c>
      <c r="AD3" s="84" t="s">
        <v>393</v>
      </c>
      <c r="AE3" s="84" t="s">
        <v>3050</v>
      </c>
      <c r="AF3" s="84" t="s">
        <v>3074</v>
      </c>
      <c r="AG3" s="116">
        <v>1</v>
      </c>
      <c r="AH3" s="120">
        <v>1.075268817204301</v>
      </c>
      <c r="AI3" s="116">
        <v>0</v>
      </c>
      <c r="AJ3" s="120">
        <v>0</v>
      </c>
      <c r="AK3" s="116">
        <v>0</v>
      </c>
      <c r="AL3" s="120">
        <v>0</v>
      </c>
      <c r="AM3" s="116">
        <v>92</v>
      </c>
      <c r="AN3" s="120">
        <v>98.9247311827957</v>
      </c>
      <c r="AO3" s="116">
        <v>93</v>
      </c>
    </row>
    <row r="4" spans="1:41" ht="15">
      <c r="A4" s="87" t="s">
        <v>2694</v>
      </c>
      <c r="B4" s="65" t="s">
        <v>2710</v>
      </c>
      <c r="C4" s="65" t="s">
        <v>56</v>
      </c>
      <c r="D4" s="109"/>
      <c r="E4" s="108"/>
      <c r="F4" s="110" t="s">
        <v>3652</v>
      </c>
      <c r="G4" s="111"/>
      <c r="H4" s="111"/>
      <c r="I4" s="112">
        <v>4</v>
      </c>
      <c r="J4" s="113"/>
      <c r="K4" s="48">
        <v>39</v>
      </c>
      <c r="L4" s="48">
        <v>65</v>
      </c>
      <c r="M4" s="48">
        <v>22</v>
      </c>
      <c r="N4" s="48">
        <v>87</v>
      </c>
      <c r="O4" s="48">
        <v>10</v>
      </c>
      <c r="P4" s="49">
        <v>0.09375</v>
      </c>
      <c r="Q4" s="49">
        <v>0.17142857142857143</v>
      </c>
      <c r="R4" s="48">
        <v>1</v>
      </c>
      <c r="S4" s="48">
        <v>0</v>
      </c>
      <c r="T4" s="48">
        <v>39</v>
      </c>
      <c r="U4" s="48">
        <v>87</v>
      </c>
      <c r="V4" s="48">
        <v>5</v>
      </c>
      <c r="W4" s="49">
        <v>2.086785</v>
      </c>
      <c r="X4" s="49">
        <v>0.04723346828609987</v>
      </c>
      <c r="Y4" s="78" t="s">
        <v>2757</v>
      </c>
      <c r="Z4" s="78" t="s">
        <v>2782</v>
      </c>
      <c r="AA4" s="78" t="s">
        <v>2823</v>
      </c>
      <c r="AB4" s="84" t="s">
        <v>2893</v>
      </c>
      <c r="AC4" s="84" t="s">
        <v>3011</v>
      </c>
      <c r="AD4" s="84" t="s">
        <v>3047</v>
      </c>
      <c r="AE4" s="84" t="s">
        <v>3051</v>
      </c>
      <c r="AF4" s="84" t="s">
        <v>3075</v>
      </c>
      <c r="AG4" s="116">
        <v>39</v>
      </c>
      <c r="AH4" s="120">
        <v>3.025601241272304</v>
      </c>
      <c r="AI4" s="116">
        <v>4</v>
      </c>
      <c r="AJ4" s="120">
        <v>0.3103180760279286</v>
      </c>
      <c r="AK4" s="116">
        <v>0</v>
      </c>
      <c r="AL4" s="120">
        <v>0</v>
      </c>
      <c r="AM4" s="116">
        <v>1246</v>
      </c>
      <c r="AN4" s="120">
        <v>96.66408068269976</v>
      </c>
      <c r="AO4" s="116">
        <v>1289</v>
      </c>
    </row>
    <row r="5" spans="1:41" ht="15">
      <c r="A5" s="87" t="s">
        <v>2695</v>
      </c>
      <c r="B5" s="65" t="s">
        <v>2711</v>
      </c>
      <c r="C5" s="65" t="s">
        <v>56</v>
      </c>
      <c r="D5" s="109"/>
      <c r="E5" s="108"/>
      <c r="F5" s="110" t="s">
        <v>3653</v>
      </c>
      <c r="G5" s="111"/>
      <c r="H5" s="111"/>
      <c r="I5" s="112">
        <v>5</v>
      </c>
      <c r="J5" s="113"/>
      <c r="K5" s="48">
        <v>34</v>
      </c>
      <c r="L5" s="48">
        <v>33</v>
      </c>
      <c r="M5" s="48">
        <v>18</v>
      </c>
      <c r="N5" s="48">
        <v>51</v>
      </c>
      <c r="O5" s="48">
        <v>0</v>
      </c>
      <c r="P5" s="49">
        <v>0.024390243902439025</v>
      </c>
      <c r="Q5" s="49">
        <v>0.047619047619047616</v>
      </c>
      <c r="R5" s="48">
        <v>1</v>
      </c>
      <c r="S5" s="48">
        <v>0</v>
      </c>
      <c r="T5" s="48">
        <v>34</v>
      </c>
      <c r="U5" s="48">
        <v>51</v>
      </c>
      <c r="V5" s="48">
        <v>2</v>
      </c>
      <c r="W5" s="49">
        <v>1.870242</v>
      </c>
      <c r="X5" s="49">
        <v>0.0374331550802139</v>
      </c>
      <c r="Y5" s="78" t="s">
        <v>544</v>
      </c>
      <c r="Z5" s="78" t="s">
        <v>590</v>
      </c>
      <c r="AA5" s="78" t="s">
        <v>616</v>
      </c>
      <c r="AB5" s="84" t="s">
        <v>2894</v>
      </c>
      <c r="AC5" s="84" t="s">
        <v>3012</v>
      </c>
      <c r="AD5" s="84" t="s">
        <v>385</v>
      </c>
      <c r="AE5" s="84" t="s">
        <v>3052</v>
      </c>
      <c r="AF5" s="84" t="s">
        <v>3076</v>
      </c>
      <c r="AG5" s="116">
        <v>0</v>
      </c>
      <c r="AH5" s="120">
        <v>0</v>
      </c>
      <c r="AI5" s="116">
        <v>0</v>
      </c>
      <c r="AJ5" s="120">
        <v>0</v>
      </c>
      <c r="AK5" s="116">
        <v>0</v>
      </c>
      <c r="AL5" s="120">
        <v>0</v>
      </c>
      <c r="AM5" s="116">
        <v>66</v>
      </c>
      <c r="AN5" s="120">
        <v>100</v>
      </c>
      <c r="AO5" s="116">
        <v>66</v>
      </c>
    </row>
    <row r="6" spans="1:41" ht="15">
      <c r="A6" s="87" t="s">
        <v>2696</v>
      </c>
      <c r="B6" s="65" t="s">
        <v>2712</v>
      </c>
      <c r="C6" s="65" t="s">
        <v>56</v>
      </c>
      <c r="D6" s="109"/>
      <c r="E6" s="108"/>
      <c r="F6" s="110" t="s">
        <v>3654</v>
      </c>
      <c r="G6" s="111"/>
      <c r="H6" s="111"/>
      <c r="I6" s="112">
        <v>6</v>
      </c>
      <c r="J6" s="113"/>
      <c r="K6" s="48">
        <v>27</v>
      </c>
      <c r="L6" s="48">
        <v>48</v>
      </c>
      <c r="M6" s="48">
        <v>2</v>
      </c>
      <c r="N6" s="48">
        <v>50</v>
      </c>
      <c r="O6" s="48">
        <v>3</v>
      </c>
      <c r="P6" s="49">
        <v>0.06976744186046512</v>
      </c>
      <c r="Q6" s="49">
        <v>0.13043478260869565</v>
      </c>
      <c r="R6" s="48">
        <v>1</v>
      </c>
      <c r="S6" s="48">
        <v>0</v>
      </c>
      <c r="T6" s="48">
        <v>27</v>
      </c>
      <c r="U6" s="48">
        <v>50</v>
      </c>
      <c r="V6" s="48">
        <v>6</v>
      </c>
      <c r="W6" s="49">
        <v>2.685871</v>
      </c>
      <c r="X6" s="49">
        <v>0.06552706552706553</v>
      </c>
      <c r="Y6" s="78" t="s">
        <v>2758</v>
      </c>
      <c r="Z6" s="78" t="s">
        <v>2783</v>
      </c>
      <c r="AA6" s="78" t="s">
        <v>2824</v>
      </c>
      <c r="AB6" s="84" t="s">
        <v>2895</v>
      </c>
      <c r="AC6" s="84" t="s">
        <v>3013</v>
      </c>
      <c r="AD6" s="84" t="s">
        <v>406</v>
      </c>
      <c r="AE6" s="84" t="s">
        <v>3053</v>
      </c>
      <c r="AF6" s="84" t="s">
        <v>3077</v>
      </c>
      <c r="AG6" s="116">
        <v>9</v>
      </c>
      <c r="AH6" s="120">
        <v>1.2278308321964528</v>
      </c>
      <c r="AI6" s="116">
        <v>0</v>
      </c>
      <c r="AJ6" s="120">
        <v>0</v>
      </c>
      <c r="AK6" s="116">
        <v>0</v>
      </c>
      <c r="AL6" s="120">
        <v>0</v>
      </c>
      <c r="AM6" s="116">
        <v>724</v>
      </c>
      <c r="AN6" s="120">
        <v>98.77216916780355</v>
      </c>
      <c r="AO6" s="116">
        <v>733</v>
      </c>
    </row>
    <row r="7" spans="1:41" ht="15">
      <c r="A7" s="87" t="s">
        <v>2697</v>
      </c>
      <c r="B7" s="65" t="s">
        <v>2713</v>
      </c>
      <c r="C7" s="65" t="s">
        <v>56</v>
      </c>
      <c r="D7" s="109"/>
      <c r="E7" s="108"/>
      <c r="F7" s="110" t="s">
        <v>3655</v>
      </c>
      <c r="G7" s="111"/>
      <c r="H7" s="111"/>
      <c r="I7" s="112">
        <v>7</v>
      </c>
      <c r="J7" s="113"/>
      <c r="K7" s="48">
        <v>15</v>
      </c>
      <c r="L7" s="48">
        <v>20</v>
      </c>
      <c r="M7" s="48">
        <v>4</v>
      </c>
      <c r="N7" s="48">
        <v>24</v>
      </c>
      <c r="O7" s="48">
        <v>0</v>
      </c>
      <c r="P7" s="49">
        <v>0.047619047619047616</v>
      </c>
      <c r="Q7" s="49">
        <v>0.09090909090909091</v>
      </c>
      <c r="R7" s="48">
        <v>1</v>
      </c>
      <c r="S7" s="48">
        <v>0</v>
      </c>
      <c r="T7" s="48">
        <v>15</v>
      </c>
      <c r="U7" s="48">
        <v>24</v>
      </c>
      <c r="V7" s="48">
        <v>4</v>
      </c>
      <c r="W7" s="49">
        <v>1.991111</v>
      </c>
      <c r="X7" s="49">
        <v>0.10476190476190476</v>
      </c>
      <c r="Y7" s="78" t="s">
        <v>2759</v>
      </c>
      <c r="Z7" s="78" t="s">
        <v>2784</v>
      </c>
      <c r="AA7" s="78" t="s">
        <v>2825</v>
      </c>
      <c r="AB7" s="84" t="s">
        <v>2896</v>
      </c>
      <c r="AC7" s="84" t="s">
        <v>3014</v>
      </c>
      <c r="AD7" s="84"/>
      <c r="AE7" s="84" t="s">
        <v>3054</v>
      </c>
      <c r="AF7" s="84" t="s">
        <v>3078</v>
      </c>
      <c r="AG7" s="116">
        <v>20</v>
      </c>
      <c r="AH7" s="120">
        <v>4.975124378109452</v>
      </c>
      <c r="AI7" s="116">
        <v>10</v>
      </c>
      <c r="AJ7" s="120">
        <v>2.487562189054726</v>
      </c>
      <c r="AK7" s="116">
        <v>0</v>
      </c>
      <c r="AL7" s="120">
        <v>0</v>
      </c>
      <c r="AM7" s="116">
        <v>372</v>
      </c>
      <c r="AN7" s="120">
        <v>92.53731343283582</v>
      </c>
      <c r="AO7" s="116">
        <v>402</v>
      </c>
    </row>
    <row r="8" spans="1:41" ht="15">
      <c r="A8" s="87" t="s">
        <v>2698</v>
      </c>
      <c r="B8" s="65" t="s">
        <v>2714</v>
      </c>
      <c r="C8" s="65" t="s">
        <v>56</v>
      </c>
      <c r="D8" s="109"/>
      <c r="E8" s="108"/>
      <c r="F8" s="110" t="s">
        <v>3656</v>
      </c>
      <c r="G8" s="111"/>
      <c r="H8" s="111"/>
      <c r="I8" s="112">
        <v>8</v>
      </c>
      <c r="J8" s="113"/>
      <c r="K8" s="48">
        <v>11</v>
      </c>
      <c r="L8" s="48">
        <v>14</v>
      </c>
      <c r="M8" s="48">
        <v>14</v>
      </c>
      <c r="N8" s="48">
        <v>28</v>
      </c>
      <c r="O8" s="48">
        <v>0</v>
      </c>
      <c r="P8" s="49">
        <v>0.10526315789473684</v>
      </c>
      <c r="Q8" s="49">
        <v>0.19047619047619047</v>
      </c>
      <c r="R8" s="48">
        <v>1</v>
      </c>
      <c r="S8" s="48">
        <v>0</v>
      </c>
      <c r="T8" s="48">
        <v>11</v>
      </c>
      <c r="U8" s="48">
        <v>28</v>
      </c>
      <c r="V8" s="48">
        <v>3</v>
      </c>
      <c r="W8" s="49">
        <v>1.586777</v>
      </c>
      <c r="X8" s="49">
        <v>0.19090909090909092</v>
      </c>
      <c r="Y8" s="78" t="s">
        <v>2760</v>
      </c>
      <c r="Z8" s="78" t="s">
        <v>2785</v>
      </c>
      <c r="AA8" s="78" t="s">
        <v>618</v>
      </c>
      <c r="AB8" s="84" t="s">
        <v>2897</v>
      </c>
      <c r="AC8" s="84" t="s">
        <v>3015</v>
      </c>
      <c r="AD8" s="84" t="s">
        <v>3048</v>
      </c>
      <c r="AE8" s="84" t="s">
        <v>3055</v>
      </c>
      <c r="AF8" s="84" t="s">
        <v>3079</v>
      </c>
      <c r="AG8" s="116">
        <v>11</v>
      </c>
      <c r="AH8" s="120">
        <v>6.25</v>
      </c>
      <c r="AI8" s="116">
        <v>0</v>
      </c>
      <c r="AJ8" s="120">
        <v>0</v>
      </c>
      <c r="AK8" s="116">
        <v>0</v>
      </c>
      <c r="AL8" s="120">
        <v>0</v>
      </c>
      <c r="AM8" s="116">
        <v>165</v>
      </c>
      <c r="AN8" s="120">
        <v>93.75</v>
      </c>
      <c r="AO8" s="116">
        <v>176</v>
      </c>
    </row>
    <row r="9" spans="1:41" ht="15">
      <c r="A9" s="87" t="s">
        <v>2699</v>
      </c>
      <c r="B9" s="65" t="s">
        <v>2715</v>
      </c>
      <c r="C9" s="65" t="s">
        <v>56</v>
      </c>
      <c r="D9" s="109"/>
      <c r="E9" s="108"/>
      <c r="F9" s="110" t="s">
        <v>3657</v>
      </c>
      <c r="G9" s="111"/>
      <c r="H9" s="111"/>
      <c r="I9" s="112">
        <v>9</v>
      </c>
      <c r="J9" s="113"/>
      <c r="K9" s="48">
        <v>8</v>
      </c>
      <c r="L9" s="48">
        <v>6</v>
      </c>
      <c r="M9" s="48">
        <v>7</v>
      </c>
      <c r="N9" s="48">
        <v>13</v>
      </c>
      <c r="O9" s="48">
        <v>13</v>
      </c>
      <c r="P9" s="49" t="s">
        <v>2724</v>
      </c>
      <c r="Q9" s="49" t="s">
        <v>2724</v>
      </c>
      <c r="R9" s="48">
        <v>8</v>
      </c>
      <c r="S9" s="48">
        <v>8</v>
      </c>
      <c r="T9" s="48">
        <v>1</v>
      </c>
      <c r="U9" s="48">
        <v>5</v>
      </c>
      <c r="V9" s="48">
        <v>0</v>
      </c>
      <c r="W9" s="49">
        <v>0</v>
      </c>
      <c r="X9" s="49">
        <v>0</v>
      </c>
      <c r="Y9" s="78" t="s">
        <v>2761</v>
      </c>
      <c r="Z9" s="78" t="s">
        <v>2786</v>
      </c>
      <c r="AA9" s="78" t="s">
        <v>2826</v>
      </c>
      <c r="AB9" s="84" t="s">
        <v>2898</v>
      </c>
      <c r="AC9" s="84" t="s">
        <v>3016</v>
      </c>
      <c r="AD9" s="84"/>
      <c r="AE9" s="84"/>
      <c r="AF9" s="84" t="s">
        <v>3080</v>
      </c>
      <c r="AG9" s="116">
        <v>1</v>
      </c>
      <c r="AH9" s="120">
        <v>0.4694835680751174</v>
      </c>
      <c r="AI9" s="116">
        <v>0</v>
      </c>
      <c r="AJ9" s="120">
        <v>0</v>
      </c>
      <c r="AK9" s="116">
        <v>0</v>
      </c>
      <c r="AL9" s="120">
        <v>0</v>
      </c>
      <c r="AM9" s="116">
        <v>212</v>
      </c>
      <c r="AN9" s="120">
        <v>99.53051643192488</v>
      </c>
      <c r="AO9" s="116">
        <v>213</v>
      </c>
    </row>
    <row r="10" spans="1:41" ht="14.25" customHeight="1">
      <c r="A10" s="87" t="s">
        <v>2700</v>
      </c>
      <c r="B10" s="65" t="s">
        <v>2716</v>
      </c>
      <c r="C10" s="65" t="s">
        <v>56</v>
      </c>
      <c r="D10" s="109"/>
      <c r="E10" s="108"/>
      <c r="F10" s="110" t="s">
        <v>3658</v>
      </c>
      <c r="G10" s="111"/>
      <c r="H10" s="111"/>
      <c r="I10" s="112">
        <v>10</v>
      </c>
      <c r="J10" s="113"/>
      <c r="K10" s="48">
        <v>7</v>
      </c>
      <c r="L10" s="48">
        <v>12</v>
      </c>
      <c r="M10" s="48">
        <v>0</v>
      </c>
      <c r="N10" s="48">
        <v>12</v>
      </c>
      <c r="O10" s="48">
        <v>0</v>
      </c>
      <c r="P10" s="49">
        <v>0.09090909090909091</v>
      </c>
      <c r="Q10" s="49">
        <v>0.16666666666666666</v>
      </c>
      <c r="R10" s="48">
        <v>1</v>
      </c>
      <c r="S10" s="48">
        <v>0</v>
      </c>
      <c r="T10" s="48">
        <v>7</v>
      </c>
      <c r="U10" s="48">
        <v>12</v>
      </c>
      <c r="V10" s="48">
        <v>2</v>
      </c>
      <c r="W10" s="49">
        <v>1.265306</v>
      </c>
      <c r="X10" s="49">
        <v>0.2857142857142857</v>
      </c>
      <c r="Y10" s="78" t="s">
        <v>586</v>
      </c>
      <c r="Z10" s="78" t="s">
        <v>593</v>
      </c>
      <c r="AA10" s="78" t="s">
        <v>646</v>
      </c>
      <c r="AB10" s="84" t="s">
        <v>2899</v>
      </c>
      <c r="AC10" s="84" t="s">
        <v>3017</v>
      </c>
      <c r="AD10" s="84" t="s">
        <v>426</v>
      </c>
      <c r="AE10" s="84" t="s">
        <v>3056</v>
      </c>
      <c r="AF10" s="84" t="s">
        <v>3081</v>
      </c>
      <c r="AG10" s="116">
        <v>0</v>
      </c>
      <c r="AH10" s="120">
        <v>0</v>
      </c>
      <c r="AI10" s="116">
        <v>1</v>
      </c>
      <c r="AJ10" s="120">
        <v>1.7241379310344827</v>
      </c>
      <c r="AK10" s="116">
        <v>0</v>
      </c>
      <c r="AL10" s="120">
        <v>0</v>
      </c>
      <c r="AM10" s="116">
        <v>57</v>
      </c>
      <c r="AN10" s="120">
        <v>98.27586206896552</v>
      </c>
      <c r="AO10" s="116">
        <v>58</v>
      </c>
    </row>
    <row r="11" spans="1:41" ht="15">
      <c r="A11" s="87" t="s">
        <v>2701</v>
      </c>
      <c r="B11" s="65" t="s">
        <v>2717</v>
      </c>
      <c r="C11" s="65" t="s">
        <v>56</v>
      </c>
      <c r="D11" s="109"/>
      <c r="E11" s="108"/>
      <c r="F11" s="110" t="s">
        <v>3659</v>
      </c>
      <c r="G11" s="111"/>
      <c r="H11" s="111"/>
      <c r="I11" s="112">
        <v>11</v>
      </c>
      <c r="J11" s="113"/>
      <c r="K11" s="48">
        <v>5</v>
      </c>
      <c r="L11" s="48">
        <v>3</v>
      </c>
      <c r="M11" s="48">
        <v>4</v>
      </c>
      <c r="N11" s="48">
        <v>7</v>
      </c>
      <c r="O11" s="48">
        <v>2</v>
      </c>
      <c r="P11" s="49">
        <v>0</v>
      </c>
      <c r="Q11" s="49">
        <v>0</v>
      </c>
      <c r="R11" s="48">
        <v>1</v>
      </c>
      <c r="S11" s="48">
        <v>0</v>
      </c>
      <c r="T11" s="48">
        <v>5</v>
      </c>
      <c r="U11" s="48">
        <v>7</v>
      </c>
      <c r="V11" s="48">
        <v>2</v>
      </c>
      <c r="W11" s="49">
        <v>1.28</v>
      </c>
      <c r="X11" s="49">
        <v>0.2</v>
      </c>
      <c r="Y11" s="78" t="s">
        <v>546</v>
      </c>
      <c r="Z11" s="78" t="s">
        <v>592</v>
      </c>
      <c r="AA11" s="78"/>
      <c r="AB11" s="84" t="s">
        <v>2900</v>
      </c>
      <c r="AC11" s="84" t="s">
        <v>3018</v>
      </c>
      <c r="AD11" s="84"/>
      <c r="AE11" s="84" t="s">
        <v>229</v>
      </c>
      <c r="AF11" s="84" t="s">
        <v>3082</v>
      </c>
      <c r="AG11" s="116">
        <v>0</v>
      </c>
      <c r="AH11" s="120">
        <v>0</v>
      </c>
      <c r="AI11" s="116">
        <v>0</v>
      </c>
      <c r="AJ11" s="120">
        <v>0</v>
      </c>
      <c r="AK11" s="116">
        <v>0</v>
      </c>
      <c r="AL11" s="120">
        <v>0</v>
      </c>
      <c r="AM11" s="116">
        <v>89</v>
      </c>
      <c r="AN11" s="120">
        <v>100</v>
      </c>
      <c r="AO11" s="116">
        <v>89</v>
      </c>
    </row>
    <row r="12" spans="1:41" ht="15">
      <c r="A12" s="87" t="s">
        <v>2702</v>
      </c>
      <c r="B12" s="65" t="s">
        <v>2718</v>
      </c>
      <c r="C12" s="65" t="s">
        <v>56</v>
      </c>
      <c r="D12" s="109"/>
      <c r="E12" s="108"/>
      <c r="F12" s="110" t="s">
        <v>3660</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t="s">
        <v>637</v>
      </c>
      <c r="AB12" s="84" t="s">
        <v>2901</v>
      </c>
      <c r="AC12" s="84" t="s">
        <v>3019</v>
      </c>
      <c r="AD12" s="84"/>
      <c r="AE12" s="84" t="s">
        <v>3057</v>
      </c>
      <c r="AF12" s="84" t="s">
        <v>3083</v>
      </c>
      <c r="AG12" s="116">
        <v>9</v>
      </c>
      <c r="AH12" s="120">
        <v>9.574468085106384</v>
      </c>
      <c r="AI12" s="116">
        <v>3</v>
      </c>
      <c r="AJ12" s="120">
        <v>3.1914893617021276</v>
      </c>
      <c r="AK12" s="116">
        <v>0</v>
      </c>
      <c r="AL12" s="120">
        <v>0</v>
      </c>
      <c r="AM12" s="116">
        <v>82</v>
      </c>
      <c r="AN12" s="120">
        <v>87.23404255319149</v>
      </c>
      <c r="AO12" s="116">
        <v>94</v>
      </c>
    </row>
    <row r="13" spans="1:41" ht="15">
      <c r="A13" s="87" t="s">
        <v>2703</v>
      </c>
      <c r="B13" s="65" t="s">
        <v>2719</v>
      </c>
      <c r="C13" s="65" t="s">
        <v>56</v>
      </c>
      <c r="D13" s="109"/>
      <c r="E13" s="108"/>
      <c r="F13" s="110" t="s">
        <v>3661</v>
      </c>
      <c r="G13" s="111"/>
      <c r="H13" s="111"/>
      <c r="I13" s="112">
        <v>13</v>
      </c>
      <c r="J13" s="113"/>
      <c r="K13" s="48">
        <v>4</v>
      </c>
      <c r="L13" s="48">
        <v>6</v>
      </c>
      <c r="M13" s="48">
        <v>0</v>
      </c>
      <c r="N13" s="48">
        <v>6</v>
      </c>
      <c r="O13" s="48">
        <v>0</v>
      </c>
      <c r="P13" s="49">
        <v>0.2</v>
      </c>
      <c r="Q13" s="49">
        <v>0.3333333333333333</v>
      </c>
      <c r="R13" s="48">
        <v>1</v>
      </c>
      <c r="S13" s="48">
        <v>0</v>
      </c>
      <c r="T13" s="48">
        <v>4</v>
      </c>
      <c r="U13" s="48">
        <v>6</v>
      </c>
      <c r="V13" s="48">
        <v>2</v>
      </c>
      <c r="W13" s="49">
        <v>0.875</v>
      </c>
      <c r="X13" s="49">
        <v>0.5</v>
      </c>
      <c r="Y13" s="78"/>
      <c r="Z13" s="78"/>
      <c r="AA13" s="78" t="s">
        <v>630</v>
      </c>
      <c r="AB13" s="84" t="s">
        <v>2902</v>
      </c>
      <c r="AC13" s="84" t="s">
        <v>3020</v>
      </c>
      <c r="AD13" s="84"/>
      <c r="AE13" s="84" t="s">
        <v>3058</v>
      </c>
      <c r="AF13" s="84" t="s">
        <v>3084</v>
      </c>
      <c r="AG13" s="116">
        <v>0</v>
      </c>
      <c r="AH13" s="120">
        <v>0</v>
      </c>
      <c r="AI13" s="116">
        <v>0</v>
      </c>
      <c r="AJ13" s="120">
        <v>0</v>
      </c>
      <c r="AK13" s="116">
        <v>0</v>
      </c>
      <c r="AL13" s="120">
        <v>0</v>
      </c>
      <c r="AM13" s="116">
        <v>26</v>
      </c>
      <c r="AN13" s="120">
        <v>100</v>
      </c>
      <c r="AO13" s="116">
        <v>26</v>
      </c>
    </row>
    <row r="14" spans="1:41" ht="15">
      <c r="A14" s="87" t="s">
        <v>2704</v>
      </c>
      <c r="B14" s="65" t="s">
        <v>2720</v>
      </c>
      <c r="C14" s="65" t="s">
        <v>56</v>
      </c>
      <c r="D14" s="109"/>
      <c r="E14" s="108"/>
      <c r="F14" s="110" t="s">
        <v>3662</v>
      </c>
      <c r="G14" s="111"/>
      <c r="H14" s="111"/>
      <c r="I14" s="112">
        <v>14</v>
      </c>
      <c r="J14" s="113"/>
      <c r="K14" s="48">
        <v>3</v>
      </c>
      <c r="L14" s="48">
        <v>3</v>
      </c>
      <c r="M14" s="48">
        <v>0</v>
      </c>
      <c r="N14" s="48">
        <v>3</v>
      </c>
      <c r="O14" s="48">
        <v>0</v>
      </c>
      <c r="P14" s="49">
        <v>0</v>
      </c>
      <c r="Q14" s="49">
        <v>0</v>
      </c>
      <c r="R14" s="48">
        <v>1</v>
      </c>
      <c r="S14" s="48">
        <v>0</v>
      </c>
      <c r="T14" s="48">
        <v>3</v>
      </c>
      <c r="U14" s="48">
        <v>3</v>
      </c>
      <c r="V14" s="48">
        <v>1</v>
      </c>
      <c r="W14" s="49">
        <v>0.666667</v>
      </c>
      <c r="X14" s="49">
        <v>0.5</v>
      </c>
      <c r="Y14" s="78" t="s">
        <v>547</v>
      </c>
      <c r="Z14" s="78" t="s">
        <v>593</v>
      </c>
      <c r="AA14" s="78"/>
      <c r="AB14" s="84" t="s">
        <v>2903</v>
      </c>
      <c r="AC14" s="84" t="s">
        <v>3021</v>
      </c>
      <c r="AD14" s="84" t="s">
        <v>394</v>
      </c>
      <c r="AE14" s="84" t="s">
        <v>3059</v>
      </c>
      <c r="AF14" s="84" t="s">
        <v>3085</v>
      </c>
      <c r="AG14" s="116">
        <v>2</v>
      </c>
      <c r="AH14" s="120">
        <v>4.878048780487805</v>
      </c>
      <c r="AI14" s="116">
        <v>0</v>
      </c>
      <c r="AJ14" s="120">
        <v>0</v>
      </c>
      <c r="AK14" s="116">
        <v>0</v>
      </c>
      <c r="AL14" s="120">
        <v>0</v>
      </c>
      <c r="AM14" s="116">
        <v>39</v>
      </c>
      <c r="AN14" s="120">
        <v>95.1219512195122</v>
      </c>
      <c r="AO14" s="116">
        <v>41</v>
      </c>
    </row>
    <row r="15" spans="1:41" ht="15">
      <c r="A15" s="87" t="s">
        <v>2705</v>
      </c>
      <c r="B15" s="65" t="s">
        <v>2709</v>
      </c>
      <c r="C15" s="65" t="s">
        <v>59</v>
      </c>
      <c r="D15" s="109"/>
      <c r="E15" s="108"/>
      <c r="F15" s="110" t="s">
        <v>3663</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545</v>
      </c>
      <c r="Z15" s="78" t="s">
        <v>2787</v>
      </c>
      <c r="AA15" s="78"/>
      <c r="AB15" s="84" t="s">
        <v>2904</v>
      </c>
      <c r="AC15" s="84" t="s">
        <v>1091</v>
      </c>
      <c r="AD15" s="84"/>
      <c r="AE15" s="84" t="s">
        <v>3060</v>
      </c>
      <c r="AF15" s="84" t="s">
        <v>3086</v>
      </c>
      <c r="AG15" s="116">
        <v>2</v>
      </c>
      <c r="AH15" s="120">
        <v>6.896551724137931</v>
      </c>
      <c r="AI15" s="116">
        <v>0</v>
      </c>
      <c r="AJ15" s="120">
        <v>0</v>
      </c>
      <c r="AK15" s="116">
        <v>0</v>
      </c>
      <c r="AL15" s="120">
        <v>0</v>
      </c>
      <c r="AM15" s="116">
        <v>27</v>
      </c>
      <c r="AN15" s="120">
        <v>93.10344827586206</v>
      </c>
      <c r="AO15" s="116">
        <v>29</v>
      </c>
    </row>
    <row r="16" spans="1:41" ht="15">
      <c r="A16" s="87" t="s">
        <v>2706</v>
      </c>
      <c r="B16" s="65" t="s">
        <v>2710</v>
      </c>
      <c r="C16" s="65" t="s">
        <v>59</v>
      </c>
      <c r="D16" s="109"/>
      <c r="E16" s="108"/>
      <c r="F16" s="110" t="s">
        <v>3664</v>
      </c>
      <c r="G16" s="111"/>
      <c r="H16" s="111"/>
      <c r="I16" s="112">
        <v>16</v>
      </c>
      <c r="J16" s="113"/>
      <c r="K16" s="48">
        <v>2</v>
      </c>
      <c r="L16" s="48">
        <v>2</v>
      </c>
      <c r="M16" s="48">
        <v>0</v>
      </c>
      <c r="N16" s="48">
        <v>2</v>
      </c>
      <c r="O16" s="48">
        <v>0</v>
      </c>
      <c r="P16" s="49">
        <v>1</v>
      </c>
      <c r="Q16" s="49">
        <v>1</v>
      </c>
      <c r="R16" s="48">
        <v>1</v>
      </c>
      <c r="S16" s="48">
        <v>0</v>
      </c>
      <c r="T16" s="48">
        <v>2</v>
      </c>
      <c r="U16" s="48">
        <v>2</v>
      </c>
      <c r="V16" s="48">
        <v>1</v>
      </c>
      <c r="W16" s="49">
        <v>0.5</v>
      </c>
      <c r="X16" s="49">
        <v>1</v>
      </c>
      <c r="Y16" s="78" t="s">
        <v>585</v>
      </c>
      <c r="Z16" s="78" t="s">
        <v>593</v>
      </c>
      <c r="AA16" s="78"/>
      <c r="AB16" s="84" t="s">
        <v>2905</v>
      </c>
      <c r="AC16" s="84" t="s">
        <v>3022</v>
      </c>
      <c r="AD16" s="84" t="s">
        <v>310</v>
      </c>
      <c r="AE16" s="84" t="s">
        <v>3061</v>
      </c>
      <c r="AF16" s="84" t="s">
        <v>3061</v>
      </c>
      <c r="AG16" s="116">
        <v>1</v>
      </c>
      <c r="AH16" s="120">
        <v>1.8867924528301887</v>
      </c>
      <c r="AI16" s="116">
        <v>0</v>
      </c>
      <c r="AJ16" s="120">
        <v>0</v>
      </c>
      <c r="AK16" s="116">
        <v>0</v>
      </c>
      <c r="AL16" s="120">
        <v>0</v>
      </c>
      <c r="AM16" s="116">
        <v>52</v>
      </c>
      <c r="AN16" s="120">
        <v>98.11320754716981</v>
      </c>
      <c r="AO16" s="116">
        <v>53</v>
      </c>
    </row>
    <row r="17" spans="1:41" ht="15">
      <c r="A17" s="87" t="s">
        <v>2707</v>
      </c>
      <c r="B17" s="65" t="s">
        <v>2711</v>
      </c>
      <c r="C17" s="65" t="s">
        <v>59</v>
      </c>
      <c r="D17" s="109"/>
      <c r="E17" s="108"/>
      <c r="F17" s="110" t="s">
        <v>3665</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t="s">
        <v>300</v>
      </c>
      <c r="AB17" s="84" t="s">
        <v>2906</v>
      </c>
      <c r="AC17" s="84" t="s">
        <v>1091</v>
      </c>
      <c r="AD17" s="84"/>
      <c r="AE17" s="84" t="s">
        <v>411</v>
      </c>
      <c r="AF17" s="84" t="s">
        <v>3087</v>
      </c>
      <c r="AG17" s="116">
        <v>2</v>
      </c>
      <c r="AH17" s="120">
        <v>6.25</v>
      </c>
      <c r="AI17" s="116">
        <v>0</v>
      </c>
      <c r="AJ17" s="120">
        <v>0</v>
      </c>
      <c r="AK17" s="116">
        <v>0</v>
      </c>
      <c r="AL17" s="120">
        <v>0</v>
      </c>
      <c r="AM17" s="116">
        <v>30</v>
      </c>
      <c r="AN17" s="120">
        <v>93.75</v>
      </c>
      <c r="AO17" s="116">
        <v>32</v>
      </c>
    </row>
    <row r="18" spans="1:41" ht="15">
      <c r="A18" s="87" t="s">
        <v>2708</v>
      </c>
      <c r="B18" s="65" t="s">
        <v>2712</v>
      </c>
      <c r="C18" s="65" t="s">
        <v>59</v>
      </c>
      <c r="D18" s="109"/>
      <c r="E18" s="108"/>
      <c r="F18" s="110" t="s">
        <v>2708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631</v>
      </c>
      <c r="AB18" s="84" t="s">
        <v>1091</v>
      </c>
      <c r="AC18" s="84" t="s">
        <v>1091</v>
      </c>
      <c r="AD18" s="84" t="s">
        <v>403</v>
      </c>
      <c r="AE18" s="84"/>
      <c r="AF18" s="84" t="s">
        <v>3088</v>
      </c>
      <c r="AG18" s="116">
        <v>1</v>
      </c>
      <c r="AH18" s="120">
        <v>3.125</v>
      </c>
      <c r="AI18" s="116">
        <v>1</v>
      </c>
      <c r="AJ18" s="120">
        <v>3.125</v>
      </c>
      <c r="AK18" s="116">
        <v>0</v>
      </c>
      <c r="AL18" s="120">
        <v>0</v>
      </c>
      <c r="AM18" s="116">
        <v>30</v>
      </c>
      <c r="AN18" s="120">
        <v>93.75</v>
      </c>
      <c r="AO18" s="116">
        <v>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2693</v>
      </c>
      <c r="B2" s="84" t="s">
        <v>232</v>
      </c>
      <c r="C2" s="78">
        <f>VLOOKUP(GroupVertices[[#This Row],[Vertex]],Vertices[],MATCH("ID",Vertices[[#Headers],[Vertex]:[Vertex Content Word Count]],0),FALSE)</f>
        <v>99</v>
      </c>
    </row>
    <row r="3" spans="1:3" ht="15">
      <c r="A3" s="78" t="s">
        <v>2693</v>
      </c>
      <c r="B3" s="84" t="s">
        <v>393</v>
      </c>
      <c r="C3" s="78">
        <f>VLOOKUP(GroupVertices[[#This Row],[Vertex]],Vertices[],MATCH("ID",Vertices[[#Headers],[Vertex]:[Vertex Content Word Count]],0),FALSE)</f>
        <v>107</v>
      </c>
    </row>
    <row r="4" spans="1:3" ht="15">
      <c r="A4" s="78" t="s">
        <v>2693</v>
      </c>
      <c r="B4" s="84" t="s">
        <v>212</v>
      </c>
      <c r="C4" s="78">
        <f>VLOOKUP(GroupVertices[[#This Row],[Vertex]],Vertices[],MATCH("ID",Vertices[[#Headers],[Vertex]:[Vertex Content Word Count]],0),FALSE)</f>
        <v>3</v>
      </c>
    </row>
    <row r="5" spans="1:3" ht="15">
      <c r="A5" s="78" t="s">
        <v>2693</v>
      </c>
      <c r="B5" s="84" t="s">
        <v>392</v>
      </c>
      <c r="C5" s="78">
        <f>VLOOKUP(GroupVertices[[#This Row],[Vertex]],Vertices[],MATCH("ID",Vertices[[#Headers],[Vertex]:[Vertex Content Word Count]],0),FALSE)</f>
        <v>106</v>
      </c>
    </row>
    <row r="6" spans="1:3" ht="15">
      <c r="A6" s="78" t="s">
        <v>2693</v>
      </c>
      <c r="B6" s="84" t="s">
        <v>391</v>
      </c>
      <c r="C6" s="78">
        <f>VLOOKUP(GroupVertices[[#This Row],[Vertex]],Vertices[],MATCH("ID",Vertices[[#Headers],[Vertex]:[Vertex Content Word Count]],0),FALSE)</f>
        <v>105</v>
      </c>
    </row>
    <row r="7" spans="1:3" ht="15">
      <c r="A7" s="78" t="s">
        <v>2693</v>
      </c>
      <c r="B7" s="84" t="s">
        <v>390</v>
      </c>
      <c r="C7" s="78">
        <f>VLOOKUP(GroupVertices[[#This Row],[Vertex]],Vertices[],MATCH("ID",Vertices[[#Headers],[Vertex]:[Vertex Content Word Count]],0),FALSE)</f>
        <v>104</v>
      </c>
    </row>
    <row r="8" spans="1:3" ht="15">
      <c r="A8" s="78" t="s">
        <v>2693</v>
      </c>
      <c r="B8" s="84" t="s">
        <v>389</v>
      </c>
      <c r="C8" s="78">
        <f>VLOOKUP(GroupVertices[[#This Row],[Vertex]],Vertices[],MATCH("ID",Vertices[[#Headers],[Vertex]:[Vertex Content Word Count]],0),FALSE)</f>
        <v>103</v>
      </c>
    </row>
    <row r="9" spans="1:3" ht="15">
      <c r="A9" s="78" t="s">
        <v>2693</v>
      </c>
      <c r="B9" s="84" t="s">
        <v>388</v>
      </c>
      <c r="C9" s="78">
        <f>VLOOKUP(GroupVertices[[#This Row],[Vertex]],Vertices[],MATCH("ID",Vertices[[#Headers],[Vertex]:[Vertex Content Word Count]],0),FALSE)</f>
        <v>102</v>
      </c>
    </row>
    <row r="10" spans="1:3" ht="15">
      <c r="A10" s="78" t="s">
        <v>2693</v>
      </c>
      <c r="B10" s="84" t="s">
        <v>387</v>
      </c>
      <c r="C10" s="78">
        <f>VLOOKUP(GroupVertices[[#This Row],[Vertex]],Vertices[],MATCH("ID",Vertices[[#Headers],[Vertex]:[Vertex Content Word Count]],0),FALSE)</f>
        <v>101</v>
      </c>
    </row>
    <row r="11" spans="1:3" ht="15">
      <c r="A11" s="78" t="s">
        <v>2693</v>
      </c>
      <c r="B11" s="84" t="s">
        <v>386</v>
      </c>
      <c r="C11" s="78">
        <f>VLOOKUP(GroupVertices[[#This Row],[Vertex]],Vertices[],MATCH("ID",Vertices[[#Headers],[Vertex]:[Vertex Content Word Count]],0),FALSE)</f>
        <v>100</v>
      </c>
    </row>
    <row r="12" spans="1:3" ht="15">
      <c r="A12" s="78" t="s">
        <v>2693</v>
      </c>
      <c r="B12" s="84" t="s">
        <v>351</v>
      </c>
      <c r="C12" s="78">
        <f>VLOOKUP(GroupVertices[[#This Row],[Vertex]],Vertices[],MATCH("ID",Vertices[[#Headers],[Vertex]:[Vertex Content Word Count]],0),FALSE)</f>
        <v>42</v>
      </c>
    </row>
    <row r="13" spans="1:3" ht="15">
      <c r="A13" s="78" t="s">
        <v>2693</v>
      </c>
      <c r="B13" s="84" t="s">
        <v>350</v>
      </c>
      <c r="C13" s="78">
        <f>VLOOKUP(GroupVertices[[#This Row],[Vertex]],Vertices[],MATCH("ID",Vertices[[#Headers],[Vertex]:[Vertex Content Word Count]],0),FALSE)</f>
        <v>41</v>
      </c>
    </row>
    <row r="14" spans="1:3" ht="15">
      <c r="A14" s="78" t="s">
        <v>2693</v>
      </c>
      <c r="B14" s="84" t="s">
        <v>349</v>
      </c>
      <c r="C14" s="78">
        <f>VLOOKUP(GroupVertices[[#This Row],[Vertex]],Vertices[],MATCH("ID",Vertices[[#Headers],[Vertex]:[Vertex Content Word Count]],0),FALSE)</f>
        <v>40</v>
      </c>
    </row>
    <row r="15" spans="1:3" ht="15">
      <c r="A15" s="78" t="s">
        <v>2693</v>
      </c>
      <c r="B15" s="84" t="s">
        <v>348</v>
      </c>
      <c r="C15" s="78">
        <f>VLOOKUP(GroupVertices[[#This Row],[Vertex]],Vertices[],MATCH("ID",Vertices[[#Headers],[Vertex]:[Vertex Content Word Count]],0),FALSE)</f>
        <v>39</v>
      </c>
    </row>
    <row r="16" spans="1:3" ht="15">
      <c r="A16" s="78" t="s">
        <v>2693</v>
      </c>
      <c r="B16" s="84" t="s">
        <v>347</v>
      </c>
      <c r="C16" s="78">
        <f>VLOOKUP(GroupVertices[[#This Row],[Vertex]],Vertices[],MATCH("ID",Vertices[[#Headers],[Vertex]:[Vertex Content Word Count]],0),FALSE)</f>
        <v>38</v>
      </c>
    </row>
    <row r="17" spans="1:3" ht="15">
      <c r="A17" s="78" t="s">
        <v>2693</v>
      </c>
      <c r="B17" s="84" t="s">
        <v>346</v>
      </c>
      <c r="C17" s="78">
        <f>VLOOKUP(GroupVertices[[#This Row],[Vertex]],Vertices[],MATCH("ID",Vertices[[#Headers],[Vertex]:[Vertex Content Word Count]],0),FALSE)</f>
        <v>37</v>
      </c>
    </row>
    <row r="18" spans="1:3" ht="15">
      <c r="A18" s="78" t="s">
        <v>2693</v>
      </c>
      <c r="B18" s="84" t="s">
        <v>345</v>
      </c>
      <c r="C18" s="78">
        <f>VLOOKUP(GroupVertices[[#This Row],[Vertex]],Vertices[],MATCH("ID",Vertices[[#Headers],[Vertex]:[Vertex Content Word Count]],0),FALSE)</f>
        <v>36</v>
      </c>
    </row>
    <row r="19" spans="1:3" ht="15">
      <c r="A19" s="78" t="s">
        <v>2693</v>
      </c>
      <c r="B19" s="84" t="s">
        <v>344</v>
      </c>
      <c r="C19" s="78">
        <f>VLOOKUP(GroupVertices[[#This Row],[Vertex]],Vertices[],MATCH("ID",Vertices[[#Headers],[Vertex]:[Vertex Content Word Count]],0),FALSE)</f>
        <v>35</v>
      </c>
    </row>
    <row r="20" spans="1:3" ht="15">
      <c r="A20" s="78" t="s">
        <v>2693</v>
      </c>
      <c r="B20" s="84" t="s">
        <v>343</v>
      </c>
      <c r="C20" s="78">
        <f>VLOOKUP(GroupVertices[[#This Row],[Vertex]],Vertices[],MATCH("ID",Vertices[[#Headers],[Vertex]:[Vertex Content Word Count]],0),FALSE)</f>
        <v>34</v>
      </c>
    </row>
    <row r="21" spans="1:3" ht="15">
      <c r="A21" s="78" t="s">
        <v>2693</v>
      </c>
      <c r="B21" s="84" t="s">
        <v>342</v>
      </c>
      <c r="C21" s="78">
        <f>VLOOKUP(GroupVertices[[#This Row],[Vertex]],Vertices[],MATCH("ID",Vertices[[#Headers],[Vertex]:[Vertex Content Word Count]],0),FALSE)</f>
        <v>33</v>
      </c>
    </row>
    <row r="22" spans="1:3" ht="15">
      <c r="A22" s="78" t="s">
        <v>2693</v>
      </c>
      <c r="B22" s="84" t="s">
        <v>341</v>
      </c>
      <c r="C22" s="78">
        <f>VLOOKUP(GroupVertices[[#This Row],[Vertex]],Vertices[],MATCH("ID",Vertices[[#Headers],[Vertex]:[Vertex Content Word Count]],0),FALSE)</f>
        <v>32</v>
      </c>
    </row>
    <row r="23" spans="1:3" ht="15">
      <c r="A23" s="78" t="s">
        <v>2693</v>
      </c>
      <c r="B23" s="84" t="s">
        <v>340</v>
      </c>
      <c r="C23" s="78">
        <f>VLOOKUP(GroupVertices[[#This Row],[Vertex]],Vertices[],MATCH("ID",Vertices[[#Headers],[Vertex]:[Vertex Content Word Count]],0),FALSE)</f>
        <v>31</v>
      </c>
    </row>
    <row r="24" spans="1:3" ht="15">
      <c r="A24" s="78" t="s">
        <v>2693</v>
      </c>
      <c r="B24" s="84" t="s">
        <v>339</v>
      </c>
      <c r="C24" s="78">
        <f>VLOOKUP(GroupVertices[[#This Row],[Vertex]],Vertices[],MATCH("ID",Vertices[[#Headers],[Vertex]:[Vertex Content Word Count]],0),FALSE)</f>
        <v>30</v>
      </c>
    </row>
    <row r="25" spans="1:3" ht="15">
      <c r="A25" s="78" t="s">
        <v>2693</v>
      </c>
      <c r="B25" s="84" t="s">
        <v>338</v>
      </c>
      <c r="C25" s="78">
        <f>VLOOKUP(GroupVertices[[#This Row],[Vertex]],Vertices[],MATCH("ID",Vertices[[#Headers],[Vertex]:[Vertex Content Word Count]],0),FALSE)</f>
        <v>29</v>
      </c>
    </row>
    <row r="26" spans="1:3" ht="15">
      <c r="A26" s="78" t="s">
        <v>2693</v>
      </c>
      <c r="B26" s="84" t="s">
        <v>337</v>
      </c>
      <c r="C26" s="78">
        <f>VLOOKUP(GroupVertices[[#This Row],[Vertex]],Vertices[],MATCH("ID",Vertices[[#Headers],[Vertex]:[Vertex Content Word Count]],0),FALSE)</f>
        <v>28</v>
      </c>
    </row>
    <row r="27" spans="1:3" ht="15">
      <c r="A27" s="78" t="s">
        <v>2693</v>
      </c>
      <c r="B27" s="84" t="s">
        <v>336</v>
      </c>
      <c r="C27" s="78">
        <f>VLOOKUP(GroupVertices[[#This Row],[Vertex]],Vertices[],MATCH("ID",Vertices[[#Headers],[Vertex]:[Vertex Content Word Count]],0),FALSE)</f>
        <v>27</v>
      </c>
    </row>
    <row r="28" spans="1:3" ht="15">
      <c r="A28" s="78" t="s">
        <v>2693</v>
      </c>
      <c r="B28" s="84" t="s">
        <v>335</v>
      </c>
      <c r="C28" s="78">
        <f>VLOOKUP(GroupVertices[[#This Row],[Vertex]],Vertices[],MATCH("ID",Vertices[[#Headers],[Vertex]:[Vertex Content Word Count]],0),FALSE)</f>
        <v>26</v>
      </c>
    </row>
    <row r="29" spans="1:3" ht="15">
      <c r="A29" s="78" t="s">
        <v>2693</v>
      </c>
      <c r="B29" s="84" t="s">
        <v>334</v>
      </c>
      <c r="C29" s="78">
        <f>VLOOKUP(GroupVertices[[#This Row],[Vertex]],Vertices[],MATCH("ID",Vertices[[#Headers],[Vertex]:[Vertex Content Word Count]],0),FALSE)</f>
        <v>25</v>
      </c>
    </row>
    <row r="30" spans="1:3" ht="15">
      <c r="A30" s="78" t="s">
        <v>2693</v>
      </c>
      <c r="B30" s="84" t="s">
        <v>333</v>
      </c>
      <c r="C30" s="78">
        <f>VLOOKUP(GroupVertices[[#This Row],[Vertex]],Vertices[],MATCH("ID",Vertices[[#Headers],[Vertex]:[Vertex Content Word Count]],0),FALSE)</f>
        <v>24</v>
      </c>
    </row>
    <row r="31" spans="1:3" ht="15">
      <c r="A31" s="78" t="s">
        <v>2693</v>
      </c>
      <c r="B31" s="84" t="s">
        <v>332</v>
      </c>
      <c r="C31" s="78">
        <f>VLOOKUP(GroupVertices[[#This Row],[Vertex]],Vertices[],MATCH("ID",Vertices[[#Headers],[Vertex]:[Vertex Content Word Count]],0),FALSE)</f>
        <v>23</v>
      </c>
    </row>
    <row r="32" spans="1:3" ht="15">
      <c r="A32" s="78" t="s">
        <v>2693</v>
      </c>
      <c r="B32" s="84" t="s">
        <v>331</v>
      </c>
      <c r="C32" s="78">
        <f>VLOOKUP(GroupVertices[[#This Row],[Vertex]],Vertices[],MATCH("ID",Vertices[[#Headers],[Vertex]:[Vertex Content Word Count]],0),FALSE)</f>
        <v>22</v>
      </c>
    </row>
    <row r="33" spans="1:3" ht="15">
      <c r="A33" s="78" t="s">
        <v>2693</v>
      </c>
      <c r="B33" s="84" t="s">
        <v>330</v>
      </c>
      <c r="C33" s="78">
        <f>VLOOKUP(GroupVertices[[#This Row],[Vertex]],Vertices[],MATCH("ID",Vertices[[#Headers],[Vertex]:[Vertex Content Word Count]],0),FALSE)</f>
        <v>21</v>
      </c>
    </row>
    <row r="34" spans="1:3" ht="15">
      <c r="A34" s="78" t="s">
        <v>2693</v>
      </c>
      <c r="B34" s="84" t="s">
        <v>329</v>
      </c>
      <c r="C34" s="78">
        <f>VLOOKUP(GroupVertices[[#This Row],[Vertex]],Vertices[],MATCH("ID",Vertices[[#Headers],[Vertex]:[Vertex Content Word Count]],0),FALSE)</f>
        <v>20</v>
      </c>
    </row>
    <row r="35" spans="1:3" ht="15">
      <c r="A35" s="78" t="s">
        <v>2693</v>
      </c>
      <c r="B35" s="84" t="s">
        <v>328</v>
      </c>
      <c r="C35" s="78">
        <f>VLOOKUP(GroupVertices[[#This Row],[Vertex]],Vertices[],MATCH("ID",Vertices[[#Headers],[Vertex]:[Vertex Content Word Count]],0),FALSE)</f>
        <v>19</v>
      </c>
    </row>
    <row r="36" spans="1:3" ht="15">
      <c r="A36" s="78" t="s">
        <v>2693</v>
      </c>
      <c r="B36" s="84" t="s">
        <v>327</v>
      </c>
      <c r="C36" s="78">
        <f>VLOOKUP(GroupVertices[[#This Row],[Vertex]],Vertices[],MATCH("ID",Vertices[[#Headers],[Vertex]:[Vertex Content Word Count]],0),FALSE)</f>
        <v>18</v>
      </c>
    </row>
    <row r="37" spans="1:3" ht="15">
      <c r="A37" s="78" t="s">
        <v>2693</v>
      </c>
      <c r="B37" s="84" t="s">
        <v>326</v>
      </c>
      <c r="C37" s="78">
        <f>VLOOKUP(GroupVertices[[#This Row],[Vertex]],Vertices[],MATCH("ID",Vertices[[#Headers],[Vertex]:[Vertex Content Word Count]],0),FALSE)</f>
        <v>17</v>
      </c>
    </row>
    <row r="38" spans="1:3" ht="15">
      <c r="A38" s="78" t="s">
        <v>2693</v>
      </c>
      <c r="B38" s="84" t="s">
        <v>325</v>
      </c>
      <c r="C38" s="78">
        <f>VLOOKUP(GroupVertices[[#This Row],[Vertex]],Vertices[],MATCH("ID",Vertices[[#Headers],[Vertex]:[Vertex Content Word Count]],0),FALSE)</f>
        <v>16</v>
      </c>
    </row>
    <row r="39" spans="1:3" ht="15">
      <c r="A39" s="78" t="s">
        <v>2693</v>
      </c>
      <c r="B39" s="84" t="s">
        <v>324</v>
      </c>
      <c r="C39" s="78">
        <f>VLOOKUP(GroupVertices[[#This Row],[Vertex]],Vertices[],MATCH("ID",Vertices[[#Headers],[Vertex]:[Vertex Content Word Count]],0),FALSE)</f>
        <v>15</v>
      </c>
    </row>
    <row r="40" spans="1:3" ht="15">
      <c r="A40" s="78" t="s">
        <v>2693</v>
      </c>
      <c r="B40" s="84" t="s">
        <v>323</v>
      </c>
      <c r="C40" s="78">
        <f>VLOOKUP(GroupVertices[[#This Row],[Vertex]],Vertices[],MATCH("ID",Vertices[[#Headers],[Vertex]:[Vertex Content Word Count]],0),FALSE)</f>
        <v>14</v>
      </c>
    </row>
    <row r="41" spans="1:3" ht="15">
      <c r="A41" s="78" t="s">
        <v>2693</v>
      </c>
      <c r="B41" s="84" t="s">
        <v>322</v>
      </c>
      <c r="C41" s="78">
        <f>VLOOKUP(GroupVertices[[#This Row],[Vertex]],Vertices[],MATCH("ID",Vertices[[#Headers],[Vertex]:[Vertex Content Word Count]],0),FALSE)</f>
        <v>13</v>
      </c>
    </row>
    <row r="42" spans="1:3" ht="15">
      <c r="A42" s="78" t="s">
        <v>2693</v>
      </c>
      <c r="B42" s="84" t="s">
        <v>321</v>
      </c>
      <c r="C42" s="78">
        <f>VLOOKUP(GroupVertices[[#This Row],[Vertex]],Vertices[],MATCH("ID",Vertices[[#Headers],[Vertex]:[Vertex Content Word Count]],0),FALSE)</f>
        <v>12</v>
      </c>
    </row>
    <row r="43" spans="1:3" ht="15">
      <c r="A43" s="78" t="s">
        <v>2693</v>
      </c>
      <c r="B43" s="84" t="s">
        <v>320</v>
      </c>
      <c r="C43" s="78">
        <f>VLOOKUP(GroupVertices[[#This Row],[Vertex]],Vertices[],MATCH("ID",Vertices[[#Headers],[Vertex]:[Vertex Content Word Count]],0),FALSE)</f>
        <v>11</v>
      </c>
    </row>
    <row r="44" spans="1:3" ht="15">
      <c r="A44" s="78" t="s">
        <v>2693</v>
      </c>
      <c r="B44" s="84" t="s">
        <v>319</v>
      </c>
      <c r="C44" s="78">
        <f>VLOOKUP(GroupVertices[[#This Row],[Vertex]],Vertices[],MATCH("ID",Vertices[[#Headers],[Vertex]:[Vertex Content Word Count]],0),FALSE)</f>
        <v>10</v>
      </c>
    </row>
    <row r="45" spans="1:3" ht="15">
      <c r="A45" s="78" t="s">
        <v>2693</v>
      </c>
      <c r="B45" s="84" t="s">
        <v>318</v>
      </c>
      <c r="C45" s="78">
        <f>VLOOKUP(GroupVertices[[#This Row],[Vertex]],Vertices[],MATCH("ID",Vertices[[#Headers],[Vertex]:[Vertex Content Word Count]],0),FALSE)</f>
        <v>9</v>
      </c>
    </row>
    <row r="46" spans="1:3" ht="15">
      <c r="A46" s="78" t="s">
        <v>2693</v>
      </c>
      <c r="B46" s="84" t="s">
        <v>317</v>
      </c>
      <c r="C46" s="78">
        <f>VLOOKUP(GroupVertices[[#This Row],[Vertex]],Vertices[],MATCH("ID",Vertices[[#Headers],[Vertex]:[Vertex Content Word Count]],0),FALSE)</f>
        <v>8</v>
      </c>
    </row>
    <row r="47" spans="1:3" ht="15">
      <c r="A47" s="78" t="s">
        <v>2693</v>
      </c>
      <c r="B47" s="84" t="s">
        <v>316</v>
      </c>
      <c r="C47" s="78">
        <f>VLOOKUP(GroupVertices[[#This Row],[Vertex]],Vertices[],MATCH("ID",Vertices[[#Headers],[Vertex]:[Vertex Content Word Count]],0),FALSE)</f>
        <v>7</v>
      </c>
    </row>
    <row r="48" spans="1:3" ht="15">
      <c r="A48" s="78" t="s">
        <v>2693</v>
      </c>
      <c r="B48" s="84" t="s">
        <v>315</v>
      </c>
      <c r="C48" s="78">
        <f>VLOOKUP(GroupVertices[[#This Row],[Vertex]],Vertices[],MATCH("ID",Vertices[[#Headers],[Vertex]:[Vertex Content Word Count]],0),FALSE)</f>
        <v>6</v>
      </c>
    </row>
    <row r="49" spans="1:3" ht="15">
      <c r="A49" s="78" t="s">
        <v>2693</v>
      </c>
      <c r="B49" s="84" t="s">
        <v>314</v>
      </c>
      <c r="C49" s="78">
        <f>VLOOKUP(GroupVertices[[#This Row],[Vertex]],Vertices[],MATCH("ID",Vertices[[#Headers],[Vertex]:[Vertex Content Word Count]],0),FALSE)</f>
        <v>5</v>
      </c>
    </row>
    <row r="50" spans="1:3" ht="15">
      <c r="A50" s="78" t="s">
        <v>2693</v>
      </c>
      <c r="B50" s="84" t="s">
        <v>313</v>
      </c>
      <c r="C50" s="78">
        <f>VLOOKUP(GroupVertices[[#This Row],[Vertex]],Vertices[],MATCH("ID",Vertices[[#Headers],[Vertex]:[Vertex Content Word Count]],0),FALSE)</f>
        <v>4</v>
      </c>
    </row>
    <row r="51" spans="1:3" ht="15">
      <c r="A51" s="78" t="s">
        <v>2694</v>
      </c>
      <c r="B51" s="84" t="s">
        <v>300</v>
      </c>
      <c r="C51" s="78">
        <f>VLOOKUP(GroupVertices[[#This Row],[Vertex]],Vertices[],MATCH("ID",Vertices[[#Headers],[Vertex]:[Vertex Content Word Count]],0),FALSE)</f>
        <v>48</v>
      </c>
    </row>
    <row r="52" spans="1:3" ht="15">
      <c r="A52" s="78" t="s">
        <v>2694</v>
      </c>
      <c r="B52" s="84" t="s">
        <v>421</v>
      </c>
      <c r="C52" s="78">
        <f>VLOOKUP(GroupVertices[[#This Row],[Vertex]],Vertices[],MATCH("ID",Vertices[[#Headers],[Vertex]:[Vertex Content Word Count]],0),FALSE)</f>
        <v>208</v>
      </c>
    </row>
    <row r="53" spans="1:3" ht="15">
      <c r="A53" s="78" t="s">
        <v>2694</v>
      </c>
      <c r="B53" s="84" t="s">
        <v>420</v>
      </c>
      <c r="C53" s="78">
        <f>VLOOKUP(GroupVertices[[#This Row],[Vertex]],Vertices[],MATCH("ID",Vertices[[#Headers],[Vertex]:[Vertex Content Word Count]],0),FALSE)</f>
        <v>206</v>
      </c>
    </row>
    <row r="54" spans="1:3" ht="15">
      <c r="A54" s="78" t="s">
        <v>2694</v>
      </c>
      <c r="B54" s="84" t="s">
        <v>302</v>
      </c>
      <c r="C54" s="78">
        <f>VLOOKUP(GroupVertices[[#This Row],[Vertex]],Vertices[],MATCH("ID",Vertices[[#Headers],[Vertex]:[Vertex Content Word Count]],0),FALSE)</f>
        <v>205</v>
      </c>
    </row>
    <row r="55" spans="1:3" ht="15">
      <c r="A55" s="78" t="s">
        <v>2694</v>
      </c>
      <c r="B55" s="84" t="s">
        <v>419</v>
      </c>
      <c r="C55" s="78">
        <f>VLOOKUP(GroupVertices[[#This Row],[Vertex]],Vertices[],MATCH("ID",Vertices[[#Headers],[Vertex]:[Vertex Content Word Count]],0),FALSE)</f>
        <v>204</v>
      </c>
    </row>
    <row r="56" spans="1:3" ht="15">
      <c r="A56" s="78" t="s">
        <v>2694</v>
      </c>
      <c r="B56" s="84" t="s">
        <v>283</v>
      </c>
      <c r="C56" s="78">
        <f>VLOOKUP(GroupVertices[[#This Row],[Vertex]],Vertices[],MATCH("ID",Vertices[[#Headers],[Vertex]:[Vertex Content Word Count]],0),FALSE)</f>
        <v>183</v>
      </c>
    </row>
    <row r="57" spans="1:3" ht="15">
      <c r="A57" s="78" t="s">
        <v>2694</v>
      </c>
      <c r="B57" s="84" t="s">
        <v>307</v>
      </c>
      <c r="C57" s="78">
        <f>VLOOKUP(GroupVertices[[#This Row],[Vertex]],Vertices[],MATCH("ID",Vertices[[#Headers],[Vertex]:[Vertex Content Word Count]],0),FALSE)</f>
        <v>177</v>
      </c>
    </row>
    <row r="58" spans="1:3" ht="15">
      <c r="A58" s="78" t="s">
        <v>2694</v>
      </c>
      <c r="B58" s="84" t="s">
        <v>399</v>
      </c>
      <c r="C58" s="78">
        <f>VLOOKUP(GroupVertices[[#This Row],[Vertex]],Vertices[],MATCH("ID",Vertices[[#Headers],[Vertex]:[Vertex Content Word Count]],0),FALSE)</f>
        <v>141</v>
      </c>
    </row>
    <row r="59" spans="1:3" ht="15">
      <c r="A59" s="78" t="s">
        <v>2694</v>
      </c>
      <c r="B59" s="84" t="s">
        <v>279</v>
      </c>
      <c r="C59" s="78">
        <f>VLOOKUP(GroupVertices[[#This Row],[Vertex]],Vertices[],MATCH("ID",Vertices[[#Headers],[Vertex]:[Vertex Content Word Count]],0),FALSE)</f>
        <v>176</v>
      </c>
    </row>
    <row r="60" spans="1:3" ht="15">
      <c r="A60" s="78" t="s">
        <v>2694</v>
      </c>
      <c r="B60" s="84" t="s">
        <v>304</v>
      </c>
      <c r="C60" s="78">
        <f>VLOOKUP(GroupVertices[[#This Row],[Vertex]],Vertices[],MATCH("ID",Vertices[[#Headers],[Vertex]:[Vertex Content Word Count]],0),FALSE)</f>
        <v>158</v>
      </c>
    </row>
    <row r="61" spans="1:3" ht="15">
      <c r="A61" s="78" t="s">
        <v>2694</v>
      </c>
      <c r="B61" s="84" t="s">
        <v>404</v>
      </c>
      <c r="C61" s="78">
        <f>VLOOKUP(GroupVertices[[#This Row],[Vertex]],Vertices[],MATCH("ID",Vertices[[#Headers],[Vertex]:[Vertex Content Word Count]],0),FALSE)</f>
        <v>156</v>
      </c>
    </row>
    <row r="62" spans="1:3" ht="15">
      <c r="A62" s="78" t="s">
        <v>2694</v>
      </c>
      <c r="B62" s="84" t="s">
        <v>405</v>
      </c>
      <c r="C62" s="78">
        <f>VLOOKUP(GroupVertices[[#This Row],[Vertex]],Vertices[],MATCH("ID",Vertices[[#Headers],[Vertex]:[Vertex Content Word Count]],0),FALSE)</f>
        <v>157</v>
      </c>
    </row>
    <row r="63" spans="1:3" ht="15">
      <c r="A63" s="78" t="s">
        <v>2694</v>
      </c>
      <c r="B63" s="84" t="s">
        <v>264</v>
      </c>
      <c r="C63" s="78">
        <f>VLOOKUP(GroupVertices[[#This Row],[Vertex]],Vertices[],MATCH("ID",Vertices[[#Headers],[Vertex]:[Vertex Content Word Count]],0),FALSE)</f>
        <v>155</v>
      </c>
    </row>
    <row r="64" spans="1:3" ht="15">
      <c r="A64" s="78" t="s">
        <v>2694</v>
      </c>
      <c r="B64" s="84" t="s">
        <v>402</v>
      </c>
      <c r="C64" s="78">
        <f>VLOOKUP(GroupVertices[[#This Row],[Vertex]],Vertices[],MATCH("ID",Vertices[[#Headers],[Vertex]:[Vertex Content Word Count]],0),FALSE)</f>
        <v>148</v>
      </c>
    </row>
    <row r="65" spans="1:3" ht="15">
      <c r="A65" s="78" t="s">
        <v>2694</v>
      </c>
      <c r="B65" s="84" t="s">
        <v>258</v>
      </c>
      <c r="C65" s="78">
        <f>VLOOKUP(GroupVertices[[#This Row],[Vertex]],Vertices[],MATCH("ID",Vertices[[#Headers],[Vertex]:[Vertex Content Word Count]],0),FALSE)</f>
        <v>146</v>
      </c>
    </row>
    <row r="66" spans="1:3" ht="15">
      <c r="A66" s="78" t="s">
        <v>2694</v>
      </c>
      <c r="B66" s="84" t="s">
        <v>401</v>
      </c>
      <c r="C66" s="78">
        <f>VLOOKUP(GroupVertices[[#This Row],[Vertex]],Vertices[],MATCH("ID",Vertices[[#Headers],[Vertex]:[Vertex Content Word Count]],0),FALSE)</f>
        <v>147</v>
      </c>
    </row>
    <row r="67" spans="1:3" ht="15">
      <c r="A67" s="78" t="s">
        <v>2694</v>
      </c>
      <c r="B67" s="84" t="s">
        <v>257</v>
      </c>
      <c r="C67" s="78">
        <f>VLOOKUP(GroupVertices[[#This Row],[Vertex]],Vertices[],MATCH("ID",Vertices[[#Headers],[Vertex]:[Vertex Content Word Count]],0),FALSE)</f>
        <v>145</v>
      </c>
    </row>
    <row r="68" spans="1:3" ht="15">
      <c r="A68" s="78" t="s">
        <v>2694</v>
      </c>
      <c r="B68" s="84" t="s">
        <v>303</v>
      </c>
      <c r="C68" s="78">
        <f>VLOOKUP(GroupVertices[[#This Row],[Vertex]],Vertices[],MATCH("ID",Vertices[[#Headers],[Vertex]:[Vertex Content Word Count]],0),FALSE)</f>
        <v>144</v>
      </c>
    </row>
    <row r="69" spans="1:3" ht="15">
      <c r="A69" s="78" t="s">
        <v>2694</v>
      </c>
      <c r="B69" s="84" t="s">
        <v>400</v>
      </c>
      <c r="C69" s="78">
        <f>VLOOKUP(GroupVertices[[#This Row],[Vertex]],Vertices[],MATCH("ID",Vertices[[#Headers],[Vertex]:[Vertex Content Word Count]],0),FALSE)</f>
        <v>143</v>
      </c>
    </row>
    <row r="70" spans="1:3" ht="15">
      <c r="A70" s="78" t="s">
        <v>2694</v>
      </c>
      <c r="B70" s="84" t="s">
        <v>256</v>
      </c>
      <c r="C70" s="78">
        <f>VLOOKUP(GroupVertices[[#This Row],[Vertex]],Vertices[],MATCH("ID",Vertices[[#Headers],[Vertex]:[Vertex Content Word Count]],0),FALSE)</f>
        <v>142</v>
      </c>
    </row>
    <row r="71" spans="1:3" ht="15">
      <c r="A71" s="78" t="s">
        <v>2694</v>
      </c>
      <c r="B71" s="84" t="s">
        <v>248</v>
      </c>
      <c r="C71" s="78">
        <f>VLOOKUP(GroupVertices[[#This Row],[Vertex]],Vertices[],MATCH("ID",Vertices[[#Headers],[Vertex]:[Vertex Content Word Count]],0),FALSE)</f>
        <v>128</v>
      </c>
    </row>
    <row r="72" spans="1:3" ht="15">
      <c r="A72" s="78" t="s">
        <v>2694</v>
      </c>
      <c r="B72" s="84" t="s">
        <v>255</v>
      </c>
      <c r="C72" s="78">
        <f>VLOOKUP(GroupVertices[[#This Row],[Vertex]],Vertices[],MATCH("ID",Vertices[[#Headers],[Vertex]:[Vertex Content Word Count]],0),FALSE)</f>
        <v>139</v>
      </c>
    </row>
    <row r="73" spans="1:3" ht="15">
      <c r="A73" s="78" t="s">
        <v>2694</v>
      </c>
      <c r="B73" s="84" t="s">
        <v>398</v>
      </c>
      <c r="C73" s="78">
        <f>VLOOKUP(GroupVertices[[#This Row],[Vertex]],Vertices[],MATCH("ID",Vertices[[#Headers],[Vertex]:[Vertex Content Word Count]],0),FALSE)</f>
        <v>140</v>
      </c>
    </row>
    <row r="74" spans="1:3" ht="15">
      <c r="A74" s="78" t="s">
        <v>2694</v>
      </c>
      <c r="B74" s="84" t="s">
        <v>396</v>
      </c>
      <c r="C74" s="78">
        <f>VLOOKUP(GroupVertices[[#This Row],[Vertex]],Vertices[],MATCH("ID",Vertices[[#Headers],[Vertex]:[Vertex Content Word Count]],0),FALSE)</f>
        <v>129</v>
      </c>
    </row>
    <row r="75" spans="1:3" ht="15">
      <c r="A75" s="78" t="s">
        <v>2694</v>
      </c>
      <c r="B75" s="84" t="s">
        <v>395</v>
      </c>
      <c r="C75" s="78">
        <f>VLOOKUP(GroupVertices[[#This Row],[Vertex]],Vertices[],MATCH("ID",Vertices[[#Headers],[Vertex]:[Vertex Content Word Count]],0),FALSE)</f>
        <v>125</v>
      </c>
    </row>
    <row r="76" spans="1:3" ht="15">
      <c r="A76" s="78" t="s">
        <v>2694</v>
      </c>
      <c r="B76" s="84" t="s">
        <v>245</v>
      </c>
      <c r="C76" s="78">
        <f>VLOOKUP(GroupVertices[[#This Row],[Vertex]],Vertices[],MATCH("ID",Vertices[[#Headers],[Vertex]:[Vertex Content Word Count]],0),FALSE)</f>
        <v>124</v>
      </c>
    </row>
    <row r="77" spans="1:3" ht="15">
      <c r="A77" s="78" t="s">
        <v>2694</v>
      </c>
      <c r="B77" s="84" t="s">
        <v>299</v>
      </c>
      <c r="C77" s="78">
        <f>VLOOKUP(GroupVertices[[#This Row],[Vertex]],Vertices[],MATCH("ID",Vertices[[#Headers],[Vertex]:[Vertex Content Word Count]],0),FALSE)</f>
        <v>116</v>
      </c>
    </row>
    <row r="78" spans="1:3" ht="15">
      <c r="A78" s="78" t="s">
        <v>2694</v>
      </c>
      <c r="B78" s="84" t="s">
        <v>238</v>
      </c>
      <c r="C78" s="78">
        <f>VLOOKUP(GroupVertices[[#This Row],[Vertex]],Vertices[],MATCH("ID",Vertices[[#Headers],[Vertex]:[Vertex Content Word Count]],0),FALSE)</f>
        <v>115</v>
      </c>
    </row>
    <row r="79" spans="1:3" ht="15">
      <c r="A79" s="78" t="s">
        <v>2694</v>
      </c>
      <c r="B79" s="84" t="s">
        <v>231</v>
      </c>
      <c r="C79" s="78">
        <f>VLOOKUP(GroupVertices[[#This Row],[Vertex]],Vertices[],MATCH("ID",Vertices[[#Headers],[Vertex]:[Vertex Content Word Count]],0),FALSE)</f>
        <v>98</v>
      </c>
    </row>
    <row r="80" spans="1:3" ht="15">
      <c r="A80" s="78" t="s">
        <v>2694</v>
      </c>
      <c r="B80" s="84" t="s">
        <v>301</v>
      </c>
      <c r="C80" s="78">
        <f>VLOOKUP(GroupVertices[[#This Row],[Vertex]],Vertices[],MATCH("ID",Vertices[[#Headers],[Vertex]:[Vertex Content Word Count]],0),FALSE)</f>
        <v>47</v>
      </c>
    </row>
    <row r="81" spans="1:3" ht="15">
      <c r="A81" s="78" t="s">
        <v>2694</v>
      </c>
      <c r="B81" s="84" t="s">
        <v>223</v>
      </c>
      <c r="C81" s="78">
        <f>VLOOKUP(GroupVertices[[#This Row],[Vertex]],Vertices[],MATCH("ID",Vertices[[#Headers],[Vertex]:[Vertex Content Word Count]],0),FALSE)</f>
        <v>56</v>
      </c>
    </row>
    <row r="82" spans="1:3" ht="15">
      <c r="A82" s="78" t="s">
        <v>2694</v>
      </c>
      <c r="B82" s="84" t="s">
        <v>222</v>
      </c>
      <c r="C82" s="78">
        <f>VLOOKUP(GroupVertices[[#This Row],[Vertex]],Vertices[],MATCH("ID",Vertices[[#Headers],[Vertex]:[Vertex Content Word Count]],0),FALSE)</f>
        <v>54</v>
      </c>
    </row>
    <row r="83" spans="1:3" ht="15">
      <c r="A83" s="78" t="s">
        <v>2694</v>
      </c>
      <c r="B83" s="84" t="s">
        <v>221</v>
      </c>
      <c r="C83" s="78">
        <f>VLOOKUP(GroupVertices[[#This Row],[Vertex]],Vertices[],MATCH("ID",Vertices[[#Headers],[Vertex]:[Vertex Content Word Count]],0),FALSE)</f>
        <v>55</v>
      </c>
    </row>
    <row r="84" spans="1:3" ht="15">
      <c r="A84" s="78" t="s">
        <v>2694</v>
      </c>
      <c r="B84" s="84" t="s">
        <v>220</v>
      </c>
      <c r="C84" s="78">
        <f>VLOOKUP(GroupVertices[[#This Row],[Vertex]],Vertices[],MATCH("ID",Vertices[[#Headers],[Vertex]:[Vertex Content Word Count]],0),FALSE)</f>
        <v>53</v>
      </c>
    </row>
    <row r="85" spans="1:3" ht="15">
      <c r="A85" s="78" t="s">
        <v>2694</v>
      </c>
      <c r="B85" s="84" t="s">
        <v>219</v>
      </c>
      <c r="C85" s="78">
        <f>VLOOKUP(GroupVertices[[#This Row],[Vertex]],Vertices[],MATCH("ID",Vertices[[#Headers],[Vertex]:[Vertex Content Word Count]],0),FALSE)</f>
        <v>52</v>
      </c>
    </row>
    <row r="86" spans="1:3" ht="15">
      <c r="A86" s="78" t="s">
        <v>2694</v>
      </c>
      <c r="B86" s="84" t="s">
        <v>218</v>
      </c>
      <c r="C86" s="78">
        <f>VLOOKUP(GroupVertices[[#This Row],[Vertex]],Vertices[],MATCH("ID",Vertices[[#Headers],[Vertex]:[Vertex Content Word Count]],0),FALSE)</f>
        <v>51</v>
      </c>
    </row>
    <row r="87" spans="1:3" ht="15">
      <c r="A87" s="78" t="s">
        <v>2694</v>
      </c>
      <c r="B87" s="84" t="s">
        <v>217</v>
      </c>
      <c r="C87" s="78">
        <f>VLOOKUP(GroupVertices[[#This Row],[Vertex]],Vertices[],MATCH("ID",Vertices[[#Headers],[Vertex]:[Vertex Content Word Count]],0),FALSE)</f>
        <v>50</v>
      </c>
    </row>
    <row r="88" spans="1:3" ht="15">
      <c r="A88" s="78" t="s">
        <v>2694</v>
      </c>
      <c r="B88" s="84" t="s">
        <v>216</v>
      </c>
      <c r="C88" s="78">
        <f>VLOOKUP(GroupVertices[[#This Row],[Vertex]],Vertices[],MATCH("ID",Vertices[[#Headers],[Vertex]:[Vertex Content Word Count]],0),FALSE)</f>
        <v>49</v>
      </c>
    </row>
    <row r="89" spans="1:3" ht="15">
      <c r="A89" s="78" t="s">
        <v>2694</v>
      </c>
      <c r="B89" s="84" t="s">
        <v>215</v>
      </c>
      <c r="C89" s="78">
        <f>VLOOKUP(GroupVertices[[#This Row],[Vertex]],Vertices[],MATCH("ID",Vertices[[#Headers],[Vertex]:[Vertex Content Word Count]],0),FALSE)</f>
        <v>46</v>
      </c>
    </row>
    <row r="90" spans="1:3" ht="15">
      <c r="A90" s="78" t="s">
        <v>2695</v>
      </c>
      <c r="B90" s="84" t="s">
        <v>227</v>
      </c>
      <c r="C90" s="78">
        <f>VLOOKUP(GroupVertices[[#This Row],[Vertex]],Vertices[],MATCH("ID",Vertices[[#Headers],[Vertex]:[Vertex Content Word Count]],0),FALSE)</f>
        <v>87</v>
      </c>
    </row>
    <row r="91" spans="1:3" ht="15">
      <c r="A91" s="78" t="s">
        <v>2695</v>
      </c>
      <c r="B91" s="84" t="s">
        <v>385</v>
      </c>
      <c r="C91" s="78">
        <f>VLOOKUP(GroupVertices[[#This Row],[Vertex]],Vertices[],MATCH("ID",Vertices[[#Headers],[Vertex]:[Vertex Content Word Count]],0),FALSE)</f>
        <v>94</v>
      </c>
    </row>
    <row r="92" spans="1:3" ht="15">
      <c r="A92" s="78" t="s">
        <v>2695</v>
      </c>
      <c r="B92" s="84" t="s">
        <v>225</v>
      </c>
      <c r="C92" s="78">
        <f>VLOOKUP(GroupVertices[[#This Row],[Vertex]],Vertices[],MATCH("ID",Vertices[[#Headers],[Vertex]:[Vertex Content Word Count]],0),FALSE)</f>
        <v>58</v>
      </c>
    </row>
    <row r="93" spans="1:3" ht="15">
      <c r="A93" s="78" t="s">
        <v>2695</v>
      </c>
      <c r="B93" s="84" t="s">
        <v>384</v>
      </c>
      <c r="C93" s="78">
        <f>VLOOKUP(GroupVertices[[#This Row],[Vertex]],Vertices[],MATCH("ID",Vertices[[#Headers],[Vertex]:[Vertex Content Word Count]],0),FALSE)</f>
        <v>93</v>
      </c>
    </row>
    <row r="94" spans="1:3" ht="15">
      <c r="A94" s="78" t="s">
        <v>2695</v>
      </c>
      <c r="B94" s="84" t="s">
        <v>383</v>
      </c>
      <c r="C94" s="78">
        <f>VLOOKUP(GroupVertices[[#This Row],[Vertex]],Vertices[],MATCH("ID",Vertices[[#Headers],[Vertex]:[Vertex Content Word Count]],0),FALSE)</f>
        <v>92</v>
      </c>
    </row>
    <row r="95" spans="1:3" ht="15">
      <c r="A95" s="78" t="s">
        <v>2695</v>
      </c>
      <c r="B95" s="84" t="s">
        <v>382</v>
      </c>
      <c r="C95" s="78">
        <f>VLOOKUP(GroupVertices[[#This Row],[Vertex]],Vertices[],MATCH("ID",Vertices[[#Headers],[Vertex]:[Vertex Content Word Count]],0),FALSE)</f>
        <v>91</v>
      </c>
    </row>
    <row r="96" spans="1:3" ht="15">
      <c r="A96" s="78" t="s">
        <v>2695</v>
      </c>
      <c r="B96" s="84" t="s">
        <v>381</v>
      </c>
      <c r="C96" s="78">
        <f>VLOOKUP(GroupVertices[[#This Row],[Vertex]],Vertices[],MATCH("ID",Vertices[[#Headers],[Vertex]:[Vertex Content Word Count]],0),FALSE)</f>
        <v>90</v>
      </c>
    </row>
    <row r="97" spans="1:3" ht="15">
      <c r="A97" s="78" t="s">
        <v>2695</v>
      </c>
      <c r="B97" s="84" t="s">
        <v>380</v>
      </c>
      <c r="C97" s="78">
        <f>VLOOKUP(GroupVertices[[#This Row],[Vertex]],Vertices[],MATCH("ID",Vertices[[#Headers],[Vertex]:[Vertex Content Word Count]],0),FALSE)</f>
        <v>89</v>
      </c>
    </row>
    <row r="98" spans="1:3" ht="15">
      <c r="A98" s="78" t="s">
        <v>2695</v>
      </c>
      <c r="B98" s="84" t="s">
        <v>379</v>
      </c>
      <c r="C98" s="78">
        <f>VLOOKUP(GroupVertices[[#This Row],[Vertex]],Vertices[],MATCH("ID",Vertices[[#Headers],[Vertex]:[Vertex Content Word Count]],0),FALSE)</f>
        <v>88</v>
      </c>
    </row>
    <row r="99" spans="1:3" ht="15">
      <c r="A99" s="78" t="s">
        <v>2695</v>
      </c>
      <c r="B99" s="84" t="s">
        <v>378</v>
      </c>
      <c r="C99" s="78">
        <f>VLOOKUP(GroupVertices[[#This Row],[Vertex]],Vertices[],MATCH("ID",Vertices[[#Headers],[Vertex]:[Vertex Content Word Count]],0),FALSE)</f>
        <v>86</v>
      </c>
    </row>
    <row r="100" spans="1:3" ht="15">
      <c r="A100" s="78" t="s">
        <v>2695</v>
      </c>
      <c r="B100" s="84" t="s">
        <v>375</v>
      </c>
      <c r="C100" s="78">
        <f>VLOOKUP(GroupVertices[[#This Row],[Vertex]],Vertices[],MATCH("ID",Vertices[[#Headers],[Vertex]:[Vertex Content Word Count]],0),FALSE)</f>
        <v>82</v>
      </c>
    </row>
    <row r="101" spans="1:3" ht="15">
      <c r="A101" s="78" t="s">
        <v>2695</v>
      </c>
      <c r="B101" s="84" t="s">
        <v>374</v>
      </c>
      <c r="C101" s="78">
        <f>VLOOKUP(GroupVertices[[#This Row],[Vertex]],Vertices[],MATCH("ID",Vertices[[#Headers],[Vertex]:[Vertex Content Word Count]],0),FALSE)</f>
        <v>81</v>
      </c>
    </row>
    <row r="102" spans="1:3" ht="15">
      <c r="A102" s="78" t="s">
        <v>2695</v>
      </c>
      <c r="B102" s="84" t="s">
        <v>373</v>
      </c>
      <c r="C102" s="78">
        <f>VLOOKUP(GroupVertices[[#This Row],[Vertex]],Vertices[],MATCH("ID",Vertices[[#Headers],[Vertex]:[Vertex Content Word Count]],0),FALSE)</f>
        <v>80</v>
      </c>
    </row>
    <row r="103" spans="1:3" ht="15">
      <c r="A103" s="78" t="s">
        <v>2695</v>
      </c>
      <c r="B103" s="84" t="s">
        <v>372</v>
      </c>
      <c r="C103" s="78">
        <f>VLOOKUP(GroupVertices[[#This Row],[Vertex]],Vertices[],MATCH("ID",Vertices[[#Headers],[Vertex]:[Vertex Content Word Count]],0),FALSE)</f>
        <v>79</v>
      </c>
    </row>
    <row r="104" spans="1:3" ht="15">
      <c r="A104" s="78" t="s">
        <v>2695</v>
      </c>
      <c r="B104" s="84" t="s">
        <v>371</v>
      </c>
      <c r="C104" s="78">
        <f>VLOOKUP(GroupVertices[[#This Row],[Vertex]],Vertices[],MATCH("ID",Vertices[[#Headers],[Vertex]:[Vertex Content Word Count]],0),FALSE)</f>
        <v>78</v>
      </c>
    </row>
    <row r="105" spans="1:3" ht="15">
      <c r="A105" s="78" t="s">
        <v>2695</v>
      </c>
      <c r="B105" s="84" t="s">
        <v>370</v>
      </c>
      <c r="C105" s="78">
        <f>VLOOKUP(GroupVertices[[#This Row],[Vertex]],Vertices[],MATCH("ID",Vertices[[#Headers],[Vertex]:[Vertex Content Word Count]],0),FALSE)</f>
        <v>77</v>
      </c>
    </row>
    <row r="106" spans="1:3" ht="15">
      <c r="A106" s="78" t="s">
        <v>2695</v>
      </c>
      <c r="B106" s="84" t="s">
        <v>369</v>
      </c>
      <c r="C106" s="78">
        <f>VLOOKUP(GroupVertices[[#This Row],[Vertex]],Vertices[],MATCH("ID",Vertices[[#Headers],[Vertex]:[Vertex Content Word Count]],0),FALSE)</f>
        <v>76</v>
      </c>
    </row>
    <row r="107" spans="1:3" ht="15">
      <c r="A107" s="78" t="s">
        <v>2695</v>
      </c>
      <c r="B107" s="84" t="s">
        <v>368</v>
      </c>
      <c r="C107" s="78">
        <f>VLOOKUP(GroupVertices[[#This Row],[Vertex]],Vertices[],MATCH("ID",Vertices[[#Headers],[Vertex]:[Vertex Content Word Count]],0),FALSE)</f>
        <v>75</v>
      </c>
    </row>
    <row r="108" spans="1:3" ht="15">
      <c r="A108" s="78" t="s">
        <v>2695</v>
      </c>
      <c r="B108" s="84" t="s">
        <v>367</v>
      </c>
      <c r="C108" s="78">
        <f>VLOOKUP(GroupVertices[[#This Row],[Vertex]],Vertices[],MATCH("ID",Vertices[[#Headers],[Vertex]:[Vertex Content Word Count]],0),FALSE)</f>
        <v>74</v>
      </c>
    </row>
    <row r="109" spans="1:3" ht="15">
      <c r="A109" s="78" t="s">
        <v>2695</v>
      </c>
      <c r="B109" s="84" t="s">
        <v>366</v>
      </c>
      <c r="C109" s="78">
        <f>VLOOKUP(GroupVertices[[#This Row],[Vertex]],Vertices[],MATCH("ID",Vertices[[#Headers],[Vertex]:[Vertex Content Word Count]],0),FALSE)</f>
        <v>73</v>
      </c>
    </row>
    <row r="110" spans="1:3" ht="15">
      <c r="A110" s="78" t="s">
        <v>2695</v>
      </c>
      <c r="B110" s="84" t="s">
        <v>365</v>
      </c>
      <c r="C110" s="78">
        <f>VLOOKUP(GroupVertices[[#This Row],[Vertex]],Vertices[],MATCH("ID",Vertices[[#Headers],[Vertex]:[Vertex Content Word Count]],0),FALSE)</f>
        <v>72</v>
      </c>
    </row>
    <row r="111" spans="1:3" ht="15">
      <c r="A111" s="78" t="s">
        <v>2695</v>
      </c>
      <c r="B111" s="84" t="s">
        <v>364</v>
      </c>
      <c r="C111" s="78">
        <f>VLOOKUP(GroupVertices[[#This Row],[Vertex]],Vertices[],MATCH("ID",Vertices[[#Headers],[Vertex]:[Vertex Content Word Count]],0),FALSE)</f>
        <v>71</v>
      </c>
    </row>
    <row r="112" spans="1:3" ht="15">
      <c r="A112" s="78" t="s">
        <v>2695</v>
      </c>
      <c r="B112" s="84" t="s">
        <v>363</v>
      </c>
      <c r="C112" s="78">
        <f>VLOOKUP(GroupVertices[[#This Row],[Vertex]],Vertices[],MATCH("ID",Vertices[[#Headers],[Vertex]:[Vertex Content Word Count]],0),FALSE)</f>
        <v>70</v>
      </c>
    </row>
    <row r="113" spans="1:3" ht="15">
      <c r="A113" s="78" t="s">
        <v>2695</v>
      </c>
      <c r="B113" s="84" t="s">
        <v>362</v>
      </c>
      <c r="C113" s="78">
        <f>VLOOKUP(GroupVertices[[#This Row],[Vertex]],Vertices[],MATCH("ID",Vertices[[#Headers],[Vertex]:[Vertex Content Word Count]],0),FALSE)</f>
        <v>69</v>
      </c>
    </row>
    <row r="114" spans="1:3" ht="15">
      <c r="A114" s="78" t="s">
        <v>2695</v>
      </c>
      <c r="B114" s="84" t="s">
        <v>361</v>
      </c>
      <c r="C114" s="78">
        <f>VLOOKUP(GroupVertices[[#This Row],[Vertex]],Vertices[],MATCH("ID",Vertices[[#Headers],[Vertex]:[Vertex Content Word Count]],0),FALSE)</f>
        <v>68</v>
      </c>
    </row>
    <row r="115" spans="1:3" ht="15">
      <c r="A115" s="78" t="s">
        <v>2695</v>
      </c>
      <c r="B115" s="84" t="s">
        <v>360</v>
      </c>
      <c r="C115" s="78">
        <f>VLOOKUP(GroupVertices[[#This Row],[Vertex]],Vertices[],MATCH("ID",Vertices[[#Headers],[Vertex]:[Vertex Content Word Count]],0),FALSE)</f>
        <v>67</v>
      </c>
    </row>
    <row r="116" spans="1:3" ht="15">
      <c r="A116" s="78" t="s">
        <v>2695</v>
      </c>
      <c r="B116" s="84" t="s">
        <v>359</v>
      </c>
      <c r="C116" s="78">
        <f>VLOOKUP(GroupVertices[[#This Row],[Vertex]],Vertices[],MATCH("ID",Vertices[[#Headers],[Vertex]:[Vertex Content Word Count]],0),FALSE)</f>
        <v>66</v>
      </c>
    </row>
    <row r="117" spans="1:3" ht="15">
      <c r="A117" s="78" t="s">
        <v>2695</v>
      </c>
      <c r="B117" s="84" t="s">
        <v>358</v>
      </c>
      <c r="C117" s="78">
        <f>VLOOKUP(GroupVertices[[#This Row],[Vertex]],Vertices[],MATCH("ID",Vertices[[#Headers],[Vertex]:[Vertex Content Word Count]],0),FALSE)</f>
        <v>65</v>
      </c>
    </row>
    <row r="118" spans="1:3" ht="15">
      <c r="A118" s="78" t="s">
        <v>2695</v>
      </c>
      <c r="B118" s="84" t="s">
        <v>357</v>
      </c>
      <c r="C118" s="78">
        <f>VLOOKUP(GroupVertices[[#This Row],[Vertex]],Vertices[],MATCH("ID",Vertices[[#Headers],[Vertex]:[Vertex Content Word Count]],0),FALSE)</f>
        <v>64</v>
      </c>
    </row>
    <row r="119" spans="1:3" ht="15">
      <c r="A119" s="78" t="s">
        <v>2695</v>
      </c>
      <c r="B119" s="84" t="s">
        <v>356</v>
      </c>
      <c r="C119" s="78">
        <f>VLOOKUP(GroupVertices[[#This Row],[Vertex]],Vertices[],MATCH("ID",Vertices[[#Headers],[Vertex]:[Vertex Content Word Count]],0),FALSE)</f>
        <v>63</v>
      </c>
    </row>
    <row r="120" spans="1:3" ht="15">
      <c r="A120" s="78" t="s">
        <v>2695</v>
      </c>
      <c r="B120" s="84" t="s">
        <v>355</v>
      </c>
      <c r="C120" s="78">
        <f>VLOOKUP(GroupVertices[[#This Row],[Vertex]],Vertices[],MATCH("ID",Vertices[[#Headers],[Vertex]:[Vertex Content Word Count]],0),FALSE)</f>
        <v>62</v>
      </c>
    </row>
    <row r="121" spans="1:3" ht="15">
      <c r="A121" s="78" t="s">
        <v>2695</v>
      </c>
      <c r="B121" s="84" t="s">
        <v>354</v>
      </c>
      <c r="C121" s="78">
        <f>VLOOKUP(GroupVertices[[#This Row],[Vertex]],Vertices[],MATCH("ID",Vertices[[#Headers],[Vertex]:[Vertex Content Word Count]],0),FALSE)</f>
        <v>61</v>
      </c>
    </row>
    <row r="122" spans="1:3" ht="15">
      <c r="A122" s="78" t="s">
        <v>2695</v>
      </c>
      <c r="B122" s="84" t="s">
        <v>353</v>
      </c>
      <c r="C122" s="78">
        <f>VLOOKUP(GroupVertices[[#This Row],[Vertex]],Vertices[],MATCH("ID",Vertices[[#Headers],[Vertex]:[Vertex Content Word Count]],0),FALSE)</f>
        <v>60</v>
      </c>
    </row>
    <row r="123" spans="1:3" ht="15">
      <c r="A123" s="78" t="s">
        <v>2695</v>
      </c>
      <c r="B123" s="84" t="s">
        <v>352</v>
      </c>
      <c r="C123" s="78">
        <f>VLOOKUP(GroupVertices[[#This Row],[Vertex]],Vertices[],MATCH("ID",Vertices[[#Headers],[Vertex]:[Vertex Content Word Count]],0),FALSE)</f>
        <v>59</v>
      </c>
    </row>
    <row r="124" spans="1:3" ht="15">
      <c r="A124" s="78" t="s">
        <v>2696</v>
      </c>
      <c r="B124" s="84" t="s">
        <v>305</v>
      </c>
      <c r="C124" s="78">
        <f>VLOOKUP(GroupVertices[[#This Row],[Vertex]],Vertices[],MATCH("ID",Vertices[[#Headers],[Vertex]:[Vertex Content Word Count]],0),FALSE)</f>
        <v>207</v>
      </c>
    </row>
    <row r="125" spans="1:3" ht="15">
      <c r="A125" s="78" t="s">
        <v>2696</v>
      </c>
      <c r="B125" s="84" t="s">
        <v>308</v>
      </c>
      <c r="C125" s="78">
        <f>VLOOKUP(GroupVertices[[#This Row],[Vertex]],Vertices[],MATCH("ID",Vertices[[#Headers],[Vertex]:[Vertex Content Word Count]],0),FALSE)</f>
        <v>123</v>
      </c>
    </row>
    <row r="126" spans="1:3" ht="15">
      <c r="A126" s="78" t="s">
        <v>2696</v>
      </c>
      <c r="B126" s="84" t="s">
        <v>296</v>
      </c>
      <c r="C126" s="78">
        <f>VLOOKUP(GroupVertices[[#This Row],[Vertex]],Vertices[],MATCH("ID",Vertices[[#Headers],[Vertex]:[Vertex Content Word Count]],0),FALSE)</f>
        <v>201</v>
      </c>
    </row>
    <row r="127" spans="1:3" ht="15">
      <c r="A127" s="78" t="s">
        <v>2696</v>
      </c>
      <c r="B127" s="84" t="s">
        <v>418</v>
      </c>
      <c r="C127" s="78">
        <f>VLOOKUP(GroupVertices[[#This Row],[Vertex]],Vertices[],MATCH("ID",Vertices[[#Headers],[Vertex]:[Vertex Content Word Count]],0),FALSE)</f>
        <v>203</v>
      </c>
    </row>
    <row r="128" spans="1:3" ht="15">
      <c r="A128" s="78" t="s">
        <v>2696</v>
      </c>
      <c r="B128" s="84" t="s">
        <v>298</v>
      </c>
      <c r="C128" s="78">
        <f>VLOOKUP(GroupVertices[[#This Row],[Vertex]],Vertices[],MATCH("ID",Vertices[[#Headers],[Vertex]:[Vertex Content Word Count]],0),FALSE)</f>
        <v>96</v>
      </c>
    </row>
    <row r="129" spans="1:3" ht="15">
      <c r="A129" s="78" t="s">
        <v>2696</v>
      </c>
      <c r="B129" s="84" t="s">
        <v>297</v>
      </c>
      <c r="C129" s="78">
        <f>VLOOKUP(GroupVertices[[#This Row],[Vertex]],Vertices[],MATCH("ID",Vertices[[#Headers],[Vertex]:[Vertex Content Word Count]],0),FALSE)</f>
        <v>202</v>
      </c>
    </row>
    <row r="130" spans="1:3" ht="15">
      <c r="A130" s="78" t="s">
        <v>2696</v>
      </c>
      <c r="B130" s="84" t="s">
        <v>295</v>
      </c>
      <c r="C130" s="78">
        <f>VLOOKUP(GroupVertices[[#This Row],[Vertex]],Vertices[],MATCH("ID",Vertices[[#Headers],[Vertex]:[Vertex Content Word Count]],0),FALSE)</f>
        <v>200</v>
      </c>
    </row>
    <row r="131" spans="1:3" ht="15">
      <c r="A131" s="78" t="s">
        <v>2696</v>
      </c>
      <c r="B131" s="84" t="s">
        <v>289</v>
      </c>
      <c r="C131" s="78">
        <f>VLOOKUP(GroupVertices[[#This Row],[Vertex]],Vertices[],MATCH("ID",Vertices[[#Headers],[Vertex]:[Vertex Content Word Count]],0),FALSE)</f>
        <v>192</v>
      </c>
    </row>
    <row r="132" spans="1:3" ht="15">
      <c r="A132" s="78" t="s">
        <v>2696</v>
      </c>
      <c r="B132" s="84" t="s">
        <v>291</v>
      </c>
      <c r="C132" s="78">
        <f>VLOOKUP(GroupVertices[[#This Row],[Vertex]],Vertices[],MATCH("ID",Vertices[[#Headers],[Vertex]:[Vertex Content Word Count]],0),FALSE)</f>
        <v>189</v>
      </c>
    </row>
    <row r="133" spans="1:3" ht="15">
      <c r="A133" s="78" t="s">
        <v>2696</v>
      </c>
      <c r="B133" s="84" t="s">
        <v>288</v>
      </c>
      <c r="C133" s="78">
        <f>VLOOKUP(GroupVertices[[#This Row],[Vertex]],Vertices[],MATCH("ID",Vertices[[#Headers],[Vertex]:[Vertex Content Word Count]],0),FALSE)</f>
        <v>191</v>
      </c>
    </row>
    <row r="134" spans="1:3" ht="15">
      <c r="A134" s="78" t="s">
        <v>2696</v>
      </c>
      <c r="B134" s="84" t="s">
        <v>287</v>
      </c>
      <c r="C134" s="78">
        <f>VLOOKUP(GroupVertices[[#This Row],[Vertex]],Vertices[],MATCH("ID",Vertices[[#Headers],[Vertex]:[Vertex Content Word Count]],0),FALSE)</f>
        <v>190</v>
      </c>
    </row>
    <row r="135" spans="1:3" ht="15">
      <c r="A135" s="78" t="s">
        <v>2696</v>
      </c>
      <c r="B135" s="84" t="s">
        <v>290</v>
      </c>
      <c r="C135" s="78">
        <f>VLOOKUP(GroupVertices[[#This Row],[Vertex]],Vertices[],MATCH("ID",Vertices[[#Headers],[Vertex]:[Vertex Content Word Count]],0),FALSE)</f>
        <v>132</v>
      </c>
    </row>
    <row r="136" spans="1:3" ht="15">
      <c r="A136" s="78" t="s">
        <v>2696</v>
      </c>
      <c r="B136" s="84" t="s">
        <v>412</v>
      </c>
      <c r="C136" s="78">
        <f>VLOOKUP(GroupVertices[[#This Row],[Vertex]],Vertices[],MATCH("ID",Vertices[[#Headers],[Vertex]:[Vertex Content Word Count]],0),FALSE)</f>
        <v>188</v>
      </c>
    </row>
    <row r="137" spans="1:3" ht="15">
      <c r="A137" s="78" t="s">
        <v>2696</v>
      </c>
      <c r="B137" s="84" t="s">
        <v>286</v>
      </c>
      <c r="C137" s="78">
        <f>VLOOKUP(GroupVertices[[#This Row],[Vertex]],Vertices[],MATCH("ID",Vertices[[#Headers],[Vertex]:[Vertex Content Word Count]],0),FALSE)</f>
        <v>187</v>
      </c>
    </row>
    <row r="138" spans="1:3" ht="15">
      <c r="A138" s="78" t="s">
        <v>2696</v>
      </c>
      <c r="B138" s="84" t="s">
        <v>265</v>
      </c>
      <c r="C138" s="78">
        <f>VLOOKUP(GroupVertices[[#This Row],[Vertex]],Vertices[],MATCH("ID",Vertices[[#Headers],[Vertex]:[Vertex Content Word Count]],0),FALSE)</f>
        <v>159</v>
      </c>
    </row>
    <row r="139" spans="1:3" ht="15">
      <c r="A139" s="78" t="s">
        <v>2696</v>
      </c>
      <c r="B139" s="84" t="s">
        <v>406</v>
      </c>
      <c r="C139" s="78">
        <f>VLOOKUP(GroupVertices[[#This Row],[Vertex]],Vertices[],MATCH("ID",Vertices[[#Headers],[Vertex]:[Vertex Content Word Count]],0),FALSE)</f>
        <v>160</v>
      </c>
    </row>
    <row r="140" spans="1:3" ht="15">
      <c r="A140" s="78" t="s">
        <v>2696</v>
      </c>
      <c r="B140" s="84" t="s">
        <v>253</v>
      </c>
      <c r="C140" s="78">
        <f>VLOOKUP(GroupVertices[[#This Row],[Vertex]],Vertices[],MATCH("ID",Vertices[[#Headers],[Vertex]:[Vertex Content Word Count]],0),FALSE)</f>
        <v>136</v>
      </c>
    </row>
    <row r="141" spans="1:3" ht="15">
      <c r="A141" s="78" t="s">
        <v>2696</v>
      </c>
      <c r="B141" s="84" t="s">
        <v>249</v>
      </c>
      <c r="C141" s="78">
        <f>VLOOKUP(GroupVertices[[#This Row],[Vertex]],Vertices[],MATCH("ID",Vertices[[#Headers],[Vertex]:[Vertex Content Word Count]],0),FALSE)</f>
        <v>130</v>
      </c>
    </row>
    <row r="142" spans="1:3" ht="15">
      <c r="A142" s="78" t="s">
        <v>2696</v>
      </c>
      <c r="B142" s="84" t="s">
        <v>397</v>
      </c>
      <c r="C142" s="78">
        <f>VLOOKUP(GroupVertices[[#This Row],[Vertex]],Vertices[],MATCH("ID",Vertices[[#Headers],[Vertex]:[Vertex Content Word Count]],0),FALSE)</f>
        <v>133</v>
      </c>
    </row>
    <row r="143" spans="1:3" ht="15">
      <c r="A143" s="78" t="s">
        <v>2696</v>
      </c>
      <c r="B143" s="84" t="s">
        <v>252</v>
      </c>
      <c r="C143" s="78">
        <f>VLOOKUP(GroupVertices[[#This Row],[Vertex]],Vertices[],MATCH("ID",Vertices[[#Headers],[Vertex]:[Vertex Content Word Count]],0),FALSE)</f>
        <v>135</v>
      </c>
    </row>
    <row r="144" spans="1:3" ht="15">
      <c r="A144" s="78" t="s">
        <v>2696</v>
      </c>
      <c r="B144" s="84" t="s">
        <v>250</v>
      </c>
      <c r="C144" s="78">
        <f>VLOOKUP(GroupVertices[[#This Row],[Vertex]],Vertices[],MATCH("ID",Vertices[[#Headers],[Vertex]:[Vertex Content Word Count]],0),FALSE)</f>
        <v>131</v>
      </c>
    </row>
    <row r="145" spans="1:3" ht="15">
      <c r="A145" s="78" t="s">
        <v>2696</v>
      </c>
      <c r="B145" s="84" t="s">
        <v>247</v>
      </c>
      <c r="C145" s="78">
        <f>VLOOKUP(GroupVertices[[#This Row],[Vertex]],Vertices[],MATCH("ID",Vertices[[#Headers],[Vertex]:[Vertex Content Word Count]],0),FALSE)</f>
        <v>127</v>
      </c>
    </row>
    <row r="146" spans="1:3" ht="15">
      <c r="A146" s="78" t="s">
        <v>2696</v>
      </c>
      <c r="B146" s="84" t="s">
        <v>246</v>
      </c>
      <c r="C146" s="78">
        <f>VLOOKUP(GroupVertices[[#This Row],[Vertex]],Vertices[],MATCH("ID",Vertices[[#Headers],[Vertex]:[Vertex Content Word Count]],0),FALSE)</f>
        <v>126</v>
      </c>
    </row>
    <row r="147" spans="1:3" ht="15">
      <c r="A147" s="78" t="s">
        <v>2696</v>
      </c>
      <c r="B147" s="84" t="s">
        <v>244</v>
      </c>
      <c r="C147" s="78">
        <f>VLOOKUP(GroupVertices[[#This Row],[Vertex]],Vertices[],MATCH("ID",Vertices[[#Headers],[Vertex]:[Vertex Content Word Count]],0),FALSE)</f>
        <v>122</v>
      </c>
    </row>
    <row r="148" spans="1:3" ht="15">
      <c r="A148" s="78" t="s">
        <v>2696</v>
      </c>
      <c r="B148" s="84" t="s">
        <v>242</v>
      </c>
      <c r="C148" s="78">
        <f>VLOOKUP(GroupVertices[[#This Row],[Vertex]],Vertices[],MATCH("ID",Vertices[[#Headers],[Vertex]:[Vertex Content Word Count]],0),FALSE)</f>
        <v>120</v>
      </c>
    </row>
    <row r="149" spans="1:3" ht="15">
      <c r="A149" s="78" t="s">
        <v>2696</v>
      </c>
      <c r="B149" s="84" t="s">
        <v>240</v>
      </c>
      <c r="C149" s="78">
        <f>VLOOKUP(GroupVertices[[#This Row],[Vertex]],Vertices[],MATCH("ID",Vertices[[#Headers],[Vertex]:[Vertex Content Word Count]],0),FALSE)</f>
        <v>118</v>
      </c>
    </row>
    <row r="150" spans="1:3" ht="15">
      <c r="A150" s="78" t="s">
        <v>2696</v>
      </c>
      <c r="B150" s="84" t="s">
        <v>228</v>
      </c>
      <c r="C150" s="78">
        <f>VLOOKUP(GroupVertices[[#This Row],[Vertex]],Vertices[],MATCH("ID",Vertices[[#Headers],[Vertex]:[Vertex Content Word Count]],0),FALSE)</f>
        <v>95</v>
      </c>
    </row>
    <row r="151" spans="1:3" ht="15">
      <c r="A151" s="78" t="s">
        <v>2697</v>
      </c>
      <c r="B151" s="84" t="s">
        <v>278</v>
      </c>
      <c r="C151" s="78">
        <f>VLOOKUP(GroupVertices[[#This Row],[Vertex]],Vertices[],MATCH("ID",Vertices[[#Headers],[Vertex]:[Vertex Content Word Count]],0),FALSE)</f>
        <v>175</v>
      </c>
    </row>
    <row r="152" spans="1:3" ht="15">
      <c r="A152" s="78" t="s">
        <v>2697</v>
      </c>
      <c r="B152" s="84" t="s">
        <v>275</v>
      </c>
      <c r="C152" s="78">
        <f>VLOOKUP(GroupVertices[[#This Row],[Vertex]],Vertices[],MATCH("ID",Vertices[[#Headers],[Vertex]:[Vertex Content Word Count]],0),FALSE)</f>
        <v>164</v>
      </c>
    </row>
    <row r="153" spans="1:3" ht="15">
      <c r="A153" s="78" t="s">
        <v>2697</v>
      </c>
      <c r="B153" s="84" t="s">
        <v>277</v>
      </c>
      <c r="C153" s="78">
        <f>VLOOKUP(GroupVertices[[#This Row],[Vertex]],Vertices[],MATCH("ID",Vertices[[#Headers],[Vertex]:[Vertex Content Word Count]],0),FALSE)</f>
        <v>138</v>
      </c>
    </row>
    <row r="154" spans="1:3" ht="15">
      <c r="A154" s="78" t="s">
        <v>2697</v>
      </c>
      <c r="B154" s="84" t="s">
        <v>276</v>
      </c>
      <c r="C154" s="78">
        <f>VLOOKUP(GroupVertices[[#This Row],[Vertex]],Vertices[],MATCH("ID",Vertices[[#Headers],[Vertex]:[Vertex Content Word Count]],0),FALSE)</f>
        <v>174</v>
      </c>
    </row>
    <row r="155" spans="1:3" ht="15">
      <c r="A155" s="78" t="s">
        <v>2697</v>
      </c>
      <c r="B155" s="84" t="s">
        <v>274</v>
      </c>
      <c r="C155" s="78">
        <f>VLOOKUP(GroupVertices[[#This Row],[Vertex]],Vertices[],MATCH("ID",Vertices[[#Headers],[Vertex]:[Vertex Content Word Count]],0),FALSE)</f>
        <v>173</v>
      </c>
    </row>
    <row r="156" spans="1:3" ht="15">
      <c r="A156" s="78" t="s">
        <v>2697</v>
      </c>
      <c r="B156" s="84" t="s">
        <v>273</v>
      </c>
      <c r="C156" s="78">
        <f>VLOOKUP(GroupVertices[[#This Row],[Vertex]],Vertices[],MATCH("ID",Vertices[[#Headers],[Vertex]:[Vertex Content Word Count]],0),FALSE)</f>
        <v>169</v>
      </c>
    </row>
    <row r="157" spans="1:3" ht="15">
      <c r="A157" s="78" t="s">
        <v>2697</v>
      </c>
      <c r="B157" s="84" t="s">
        <v>409</v>
      </c>
      <c r="C157" s="78">
        <f>VLOOKUP(GroupVertices[[#This Row],[Vertex]],Vertices[],MATCH("ID",Vertices[[#Headers],[Vertex]:[Vertex Content Word Count]],0),FALSE)</f>
        <v>172</v>
      </c>
    </row>
    <row r="158" spans="1:3" ht="15">
      <c r="A158" s="78" t="s">
        <v>2697</v>
      </c>
      <c r="B158" s="84" t="s">
        <v>408</v>
      </c>
      <c r="C158" s="78">
        <f>VLOOKUP(GroupVertices[[#This Row],[Vertex]],Vertices[],MATCH("ID",Vertices[[#Headers],[Vertex]:[Vertex Content Word Count]],0),FALSE)</f>
        <v>171</v>
      </c>
    </row>
    <row r="159" spans="1:3" ht="15">
      <c r="A159" s="78" t="s">
        <v>2697</v>
      </c>
      <c r="B159" s="84" t="s">
        <v>407</v>
      </c>
      <c r="C159" s="78">
        <f>VLOOKUP(GroupVertices[[#This Row],[Vertex]],Vertices[],MATCH("ID",Vertices[[#Headers],[Vertex]:[Vertex Content Word Count]],0),FALSE)</f>
        <v>170</v>
      </c>
    </row>
    <row r="160" spans="1:3" ht="15">
      <c r="A160" s="78" t="s">
        <v>2697</v>
      </c>
      <c r="B160" s="84" t="s">
        <v>272</v>
      </c>
      <c r="C160" s="78">
        <f>VLOOKUP(GroupVertices[[#This Row],[Vertex]],Vertices[],MATCH("ID",Vertices[[#Headers],[Vertex]:[Vertex Content Word Count]],0),FALSE)</f>
        <v>168</v>
      </c>
    </row>
    <row r="161" spans="1:3" ht="15">
      <c r="A161" s="78" t="s">
        <v>2697</v>
      </c>
      <c r="B161" s="84" t="s">
        <v>271</v>
      </c>
      <c r="C161" s="78">
        <f>VLOOKUP(GroupVertices[[#This Row],[Vertex]],Vertices[],MATCH("ID",Vertices[[#Headers],[Vertex]:[Vertex Content Word Count]],0),FALSE)</f>
        <v>167</v>
      </c>
    </row>
    <row r="162" spans="1:3" ht="15">
      <c r="A162" s="78" t="s">
        <v>2697</v>
      </c>
      <c r="B162" s="84" t="s">
        <v>270</v>
      </c>
      <c r="C162" s="78">
        <f>VLOOKUP(GroupVertices[[#This Row],[Vertex]],Vertices[],MATCH("ID",Vertices[[#Headers],[Vertex]:[Vertex Content Word Count]],0),FALSE)</f>
        <v>166</v>
      </c>
    </row>
    <row r="163" spans="1:3" ht="15">
      <c r="A163" s="78" t="s">
        <v>2697</v>
      </c>
      <c r="B163" s="84" t="s">
        <v>269</v>
      </c>
      <c r="C163" s="78">
        <f>VLOOKUP(GroupVertices[[#This Row],[Vertex]],Vertices[],MATCH("ID",Vertices[[#Headers],[Vertex]:[Vertex Content Word Count]],0),FALSE)</f>
        <v>165</v>
      </c>
    </row>
    <row r="164" spans="1:3" ht="15">
      <c r="A164" s="78" t="s">
        <v>2697</v>
      </c>
      <c r="B164" s="84" t="s">
        <v>268</v>
      </c>
      <c r="C164" s="78">
        <f>VLOOKUP(GroupVertices[[#This Row],[Vertex]],Vertices[],MATCH("ID",Vertices[[#Headers],[Vertex]:[Vertex Content Word Count]],0),FALSE)</f>
        <v>163</v>
      </c>
    </row>
    <row r="165" spans="1:3" ht="15">
      <c r="A165" s="78" t="s">
        <v>2697</v>
      </c>
      <c r="B165" s="84" t="s">
        <v>254</v>
      </c>
      <c r="C165" s="78">
        <f>VLOOKUP(GroupVertices[[#This Row],[Vertex]],Vertices[],MATCH("ID",Vertices[[#Headers],[Vertex]:[Vertex Content Word Count]],0),FALSE)</f>
        <v>137</v>
      </c>
    </row>
    <row r="166" spans="1:3" ht="15">
      <c r="A166" s="78" t="s">
        <v>2698</v>
      </c>
      <c r="B166" s="84" t="s">
        <v>293</v>
      </c>
      <c r="C166" s="78">
        <f>VLOOKUP(GroupVertices[[#This Row],[Vertex]],Vertices[],MATCH("ID",Vertices[[#Headers],[Vertex]:[Vertex Content Word Count]],0),FALSE)</f>
        <v>179</v>
      </c>
    </row>
    <row r="167" spans="1:3" ht="15">
      <c r="A167" s="78" t="s">
        <v>2698</v>
      </c>
      <c r="B167" s="84" t="s">
        <v>417</v>
      </c>
      <c r="C167" s="78">
        <f>VLOOKUP(GroupVertices[[#This Row],[Vertex]],Vertices[],MATCH("ID",Vertices[[#Headers],[Vertex]:[Vertex Content Word Count]],0),FALSE)</f>
        <v>199</v>
      </c>
    </row>
    <row r="168" spans="1:3" ht="15">
      <c r="A168" s="78" t="s">
        <v>2698</v>
      </c>
      <c r="B168" s="84" t="s">
        <v>292</v>
      </c>
      <c r="C168" s="78">
        <f>VLOOKUP(GroupVertices[[#This Row],[Vertex]],Vertices[],MATCH("ID",Vertices[[#Headers],[Vertex]:[Vertex Content Word Count]],0),FALSE)</f>
        <v>193</v>
      </c>
    </row>
    <row r="169" spans="1:3" ht="15">
      <c r="A169" s="78" t="s">
        <v>2698</v>
      </c>
      <c r="B169" s="84" t="s">
        <v>416</v>
      </c>
      <c r="C169" s="78">
        <f>VLOOKUP(GroupVertices[[#This Row],[Vertex]],Vertices[],MATCH("ID",Vertices[[#Headers],[Vertex]:[Vertex Content Word Count]],0),FALSE)</f>
        <v>198</v>
      </c>
    </row>
    <row r="170" spans="1:3" ht="15">
      <c r="A170" s="78" t="s">
        <v>2698</v>
      </c>
      <c r="B170" s="84" t="s">
        <v>294</v>
      </c>
      <c r="C170" s="78">
        <f>VLOOKUP(GroupVertices[[#This Row],[Vertex]],Vertices[],MATCH("ID",Vertices[[#Headers],[Vertex]:[Vertex Content Word Count]],0),FALSE)</f>
        <v>197</v>
      </c>
    </row>
    <row r="171" spans="1:3" ht="15">
      <c r="A171" s="78" t="s">
        <v>2698</v>
      </c>
      <c r="B171" s="84" t="s">
        <v>306</v>
      </c>
      <c r="C171" s="78">
        <f>VLOOKUP(GroupVertices[[#This Row],[Vertex]],Vertices[],MATCH("ID",Vertices[[#Headers],[Vertex]:[Vertex Content Word Count]],0),FALSE)</f>
        <v>109</v>
      </c>
    </row>
    <row r="172" spans="1:3" ht="15">
      <c r="A172" s="78" t="s">
        <v>2698</v>
      </c>
      <c r="B172" s="84" t="s">
        <v>415</v>
      </c>
      <c r="C172" s="78">
        <f>VLOOKUP(GroupVertices[[#This Row],[Vertex]],Vertices[],MATCH("ID",Vertices[[#Headers],[Vertex]:[Vertex Content Word Count]],0),FALSE)</f>
        <v>196</v>
      </c>
    </row>
    <row r="173" spans="1:3" ht="15">
      <c r="A173" s="78" t="s">
        <v>2698</v>
      </c>
      <c r="B173" s="84" t="s">
        <v>414</v>
      </c>
      <c r="C173" s="78">
        <f>VLOOKUP(GroupVertices[[#This Row],[Vertex]],Vertices[],MATCH("ID",Vertices[[#Headers],[Vertex]:[Vertex Content Word Count]],0),FALSE)</f>
        <v>195</v>
      </c>
    </row>
    <row r="174" spans="1:3" ht="15">
      <c r="A174" s="78" t="s">
        <v>2698</v>
      </c>
      <c r="B174" s="84" t="s">
        <v>413</v>
      </c>
      <c r="C174" s="78">
        <f>VLOOKUP(GroupVertices[[#This Row],[Vertex]],Vertices[],MATCH("ID",Vertices[[#Headers],[Vertex]:[Vertex Content Word Count]],0),FALSE)</f>
        <v>194</v>
      </c>
    </row>
    <row r="175" spans="1:3" ht="15">
      <c r="A175" s="78" t="s">
        <v>2698</v>
      </c>
      <c r="B175" s="84" t="s">
        <v>280</v>
      </c>
      <c r="C175" s="78">
        <f>VLOOKUP(GroupVertices[[#This Row],[Vertex]],Vertices[],MATCH("ID",Vertices[[#Headers],[Vertex]:[Vertex Content Word Count]],0),FALSE)</f>
        <v>178</v>
      </c>
    </row>
    <row r="176" spans="1:3" ht="15">
      <c r="A176" s="78" t="s">
        <v>2698</v>
      </c>
      <c r="B176" s="84" t="s">
        <v>233</v>
      </c>
      <c r="C176" s="78">
        <f>VLOOKUP(GroupVertices[[#This Row],[Vertex]],Vertices[],MATCH("ID",Vertices[[#Headers],[Vertex]:[Vertex Content Word Count]],0),FALSE)</f>
        <v>108</v>
      </c>
    </row>
    <row r="177" spans="1:3" ht="15">
      <c r="A177" s="78" t="s">
        <v>2699</v>
      </c>
      <c r="B177" s="84" t="s">
        <v>236</v>
      </c>
      <c r="C177" s="78">
        <f>VLOOKUP(GroupVertices[[#This Row],[Vertex]],Vertices[],MATCH("ID",Vertices[[#Headers],[Vertex]:[Vertex Content Word Count]],0),FALSE)</f>
        <v>113</v>
      </c>
    </row>
    <row r="178" spans="1:3" ht="15">
      <c r="A178" s="78" t="s">
        <v>2699</v>
      </c>
      <c r="B178" s="84" t="s">
        <v>237</v>
      </c>
      <c r="C178" s="78">
        <f>VLOOKUP(GroupVertices[[#This Row],[Vertex]],Vertices[],MATCH("ID",Vertices[[#Headers],[Vertex]:[Vertex Content Word Count]],0),FALSE)</f>
        <v>114</v>
      </c>
    </row>
    <row r="179" spans="1:3" ht="15">
      <c r="A179" s="78" t="s">
        <v>2699</v>
      </c>
      <c r="B179" s="84" t="s">
        <v>239</v>
      </c>
      <c r="C179" s="78">
        <f>VLOOKUP(GroupVertices[[#This Row],[Vertex]],Vertices[],MATCH("ID",Vertices[[#Headers],[Vertex]:[Vertex Content Word Count]],0),FALSE)</f>
        <v>117</v>
      </c>
    </row>
    <row r="180" spans="1:3" ht="15">
      <c r="A180" s="78" t="s">
        <v>2699</v>
      </c>
      <c r="B180" s="84" t="s">
        <v>241</v>
      </c>
      <c r="C180" s="78">
        <f>VLOOKUP(GroupVertices[[#This Row],[Vertex]],Vertices[],MATCH("ID",Vertices[[#Headers],[Vertex]:[Vertex Content Word Count]],0),FALSE)</f>
        <v>119</v>
      </c>
    </row>
    <row r="181" spans="1:3" ht="15">
      <c r="A181" s="78" t="s">
        <v>2699</v>
      </c>
      <c r="B181" s="84" t="s">
        <v>243</v>
      </c>
      <c r="C181" s="78">
        <f>VLOOKUP(GroupVertices[[#This Row],[Vertex]],Vertices[],MATCH("ID",Vertices[[#Headers],[Vertex]:[Vertex Content Word Count]],0),FALSE)</f>
        <v>121</v>
      </c>
    </row>
    <row r="182" spans="1:3" ht="15">
      <c r="A182" s="78" t="s">
        <v>2699</v>
      </c>
      <c r="B182" s="84" t="s">
        <v>251</v>
      </c>
      <c r="C182" s="78">
        <f>VLOOKUP(GroupVertices[[#This Row],[Vertex]],Vertices[],MATCH("ID",Vertices[[#Headers],[Vertex]:[Vertex Content Word Count]],0),FALSE)</f>
        <v>134</v>
      </c>
    </row>
    <row r="183" spans="1:3" ht="15">
      <c r="A183" s="78" t="s">
        <v>2699</v>
      </c>
      <c r="B183" s="84" t="s">
        <v>266</v>
      </c>
      <c r="C183" s="78">
        <f>VLOOKUP(GroupVertices[[#This Row],[Vertex]],Vertices[],MATCH("ID",Vertices[[#Headers],[Vertex]:[Vertex Content Word Count]],0),FALSE)</f>
        <v>161</v>
      </c>
    </row>
    <row r="184" spans="1:3" ht="15">
      <c r="A184" s="78" t="s">
        <v>2699</v>
      </c>
      <c r="B184" s="84" t="s">
        <v>267</v>
      </c>
      <c r="C184" s="78">
        <f>VLOOKUP(GroupVertices[[#This Row],[Vertex]],Vertices[],MATCH("ID",Vertices[[#Headers],[Vertex]:[Vertex Content Word Count]],0),FALSE)</f>
        <v>162</v>
      </c>
    </row>
    <row r="185" spans="1:3" ht="15">
      <c r="A185" s="78" t="s">
        <v>2700</v>
      </c>
      <c r="B185" s="84" t="s">
        <v>312</v>
      </c>
      <c r="C185" s="78">
        <f>VLOOKUP(GroupVertices[[#This Row],[Vertex]],Vertices[],MATCH("ID",Vertices[[#Headers],[Vertex]:[Vertex Content Word Count]],0),FALSE)</f>
        <v>213</v>
      </c>
    </row>
    <row r="186" spans="1:3" ht="15">
      <c r="A186" s="78" t="s">
        <v>2700</v>
      </c>
      <c r="B186" s="84" t="s">
        <v>426</v>
      </c>
      <c r="C186" s="78">
        <f>VLOOKUP(GroupVertices[[#This Row],[Vertex]],Vertices[],MATCH("ID",Vertices[[#Headers],[Vertex]:[Vertex Content Word Count]],0),FALSE)</f>
        <v>217</v>
      </c>
    </row>
    <row r="187" spans="1:3" ht="15">
      <c r="A187" s="78" t="s">
        <v>2700</v>
      </c>
      <c r="B187" s="84" t="s">
        <v>311</v>
      </c>
      <c r="C187" s="78">
        <f>VLOOKUP(GroupVertices[[#This Row],[Vertex]],Vertices[],MATCH("ID",Vertices[[#Headers],[Vertex]:[Vertex Content Word Count]],0),FALSE)</f>
        <v>211</v>
      </c>
    </row>
    <row r="188" spans="1:3" ht="15">
      <c r="A188" s="78" t="s">
        <v>2700</v>
      </c>
      <c r="B188" s="84" t="s">
        <v>425</v>
      </c>
      <c r="C188" s="78">
        <f>VLOOKUP(GroupVertices[[#This Row],[Vertex]],Vertices[],MATCH("ID",Vertices[[#Headers],[Vertex]:[Vertex Content Word Count]],0),FALSE)</f>
        <v>216</v>
      </c>
    </row>
    <row r="189" spans="1:3" ht="15">
      <c r="A189" s="78" t="s">
        <v>2700</v>
      </c>
      <c r="B189" s="84" t="s">
        <v>424</v>
      </c>
      <c r="C189" s="78">
        <f>VLOOKUP(GroupVertices[[#This Row],[Vertex]],Vertices[],MATCH("ID",Vertices[[#Headers],[Vertex]:[Vertex Content Word Count]],0),FALSE)</f>
        <v>215</v>
      </c>
    </row>
    <row r="190" spans="1:3" ht="15">
      <c r="A190" s="78" t="s">
        <v>2700</v>
      </c>
      <c r="B190" s="84" t="s">
        <v>423</v>
      </c>
      <c r="C190" s="78">
        <f>VLOOKUP(GroupVertices[[#This Row],[Vertex]],Vertices[],MATCH("ID",Vertices[[#Headers],[Vertex]:[Vertex Content Word Count]],0),FALSE)</f>
        <v>214</v>
      </c>
    </row>
    <row r="191" spans="1:3" ht="15">
      <c r="A191" s="78" t="s">
        <v>2700</v>
      </c>
      <c r="B191" s="84" t="s">
        <v>422</v>
      </c>
      <c r="C191" s="78">
        <f>VLOOKUP(GroupVertices[[#This Row],[Vertex]],Vertices[],MATCH("ID",Vertices[[#Headers],[Vertex]:[Vertex Content Word Count]],0),FALSE)</f>
        <v>212</v>
      </c>
    </row>
    <row r="192" spans="1:3" ht="15">
      <c r="A192" s="78" t="s">
        <v>2701</v>
      </c>
      <c r="B192" s="84" t="s">
        <v>230</v>
      </c>
      <c r="C192" s="78">
        <f>VLOOKUP(GroupVertices[[#This Row],[Vertex]],Vertices[],MATCH("ID",Vertices[[#Headers],[Vertex]:[Vertex Content Word Count]],0),FALSE)</f>
        <v>97</v>
      </c>
    </row>
    <row r="193" spans="1:3" ht="15">
      <c r="A193" s="78" t="s">
        <v>2701</v>
      </c>
      <c r="B193" s="84" t="s">
        <v>229</v>
      </c>
      <c r="C193" s="78">
        <f>VLOOKUP(GroupVertices[[#This Row],[Vertex]],Vertices[],MATCH("ID",Vertices[[#Headers],[Vertex]:[Vertex Content Word Count]],0),FALSE)</f>
        <v>44</v>
      </c>
    </row>
    <row r="194" spans="1:3" ht="15">
      <c r="A194" s="78" t="s">
        <v>2701</v>
      </c>
      <c r="B194" s="84" t="s">
        <v>224</v>
      </c>
      <c r="C194" s="78">
        <f>VLOOKUP(GroupVertices[[#This Row],[Vertex]],Vertices[],MATCH("ID",Vertices[[#Headers],[Vertex]:[Vertex Content Word Count]],0),FALSE)</f>
        <v>57</v>
      </c>
    </row>
    <row r="195" spans="1:3" ht="15">
      <c r="A195" s="78" t="s">
        <v>2701</v>
      </c>
      <c r="B195" s="84" t="s">
        <v>214</v>
      </c>
      <c r="C195" s="78">
        <f>VLOOKUP(GroupVertices[[#This Row],[Vertex]],Vertices[],MATCH("ID",Vertices[[#Headers],[Vertex]:[Vertex Content Word Count]],0),FALSE)</f>
        <v>45</v>
      </c>
    </row>
    <row r="196" spans="1:3" ht="15">
      <c r="A196" s="78" t="s">
        <v>2701</v>
      </c>
      <c r="B196" s="84" t="s">
        <v>213</v>
      </c>
      <c r="C196" s="78">
        <f>VLOOKUP(GroupVertices[[#This Row],[Vertex]],Vertices[],MATCH("ID",Vertices[[#Headers],[Vertex]:[Vertex Content Word Count]],0),FALSE)</f>
        <v>43</v>
      </c>
    </row>
    <row r="197" spans="1:3" ht="15">
      <c r="A197" s="78" t="s">
        <v>2702</v>
      </c>
      <c r="B197" s="84" t="s">
        <v>284</v>
      </c>
      <c r="C197" s="78">
        <f>VLOOKUP(GroupVertices[[#This Row],[Vertex]],Vertices[],MATCH("ID",Vertices[[#Headers],[Vertex]:[Vertex Content Word Count]],0),FALSE)</f>
        <v>184</v>
      </c>
    </row>
    <row r="198" spans="1:3" ht="15">
      <c r="A198" s="78" t="s">
        <v>2702</v>
      </c>
      <c r="B198" s="84" t="s">
        <v>281</v>
      </c>
      <c r="C198" s="78">
        <f>VLOOKUP(GroupVertices[[#This Row],[Vertex]],Vertices[],MATCH("ID",Vertices[[#Headers],[Vertex]:[Vertex Content Word Count]],0),FALSE)</f>
        <v>180</v>
      </c>
    </row>
    <row r="199" spans="1:3" ht="15">
      <c r="A199" s="78" t="s">
        <v>2702</v>
      </c>
      <c r="B199" s="84" t="s">
        <v>282</v>
      </c>
      <c r="C199" s="78">
        <f>VLOOKUP(GroupVertices[[#This Row],[Vertex]],Vertices[],MATCH("ID",Vertices[[#Headers],[Vertex]:[Vertex Content Word Count]],0),FALSE)</f>
        <v>182</v>
      </c>
    </row>
    <row r="200" spans="1:3" ht="15">
      <c r="A200" s="78" t="s">
        <v>2702</v>
      </c>
      <c r="B200" s="84" t="s">
        <v>410</v>
      </c>
      <c r="C200" s="78">
        <f>VLOOKUP(GroupVertices[[#This Row],[Vertex]],Vertices[],MATCH("ID",Vertices[[#Headers],[Vertex]:[Vertex Content Word Count]],0),FALSE)</f>
        <v>181</v>
      </c>
    </row>
    <row r="201" spans="1:3" ht="15">
      <c r="A201" s="78" t="s">
        <v>2703</v>
      </c>
      <c r="B201" s="84" t="s">
        <v>262</v>
      </c>
      <c r="C201" s="78">
        <f>VLOOKUP(GroupVertices[[#This Row],[Vertex]],Vertices[],MATCH("ID",Vertices[[#Headers],[Vertex]:[Vertex Content Word Count]],0),FALSE)</f>
        <v>152</v>
      </c>
    </row>
    <row r="202" spans="1:3" ht="15">
      <c r="A202" s="78" t="s">
        <v>2703</v>
      </c>
      <c r="B202" s="84" t="s">
        <v>260</v>
      </c>
      <c r="C202" s="78">
        <f>VLOOKUP(GroupVertices[[#This Row],[Vertex]],Vertices[],MATCH("ID",Vertices[[#Headers],[Vertex]:[Vertex Content Word Count]],0),FALSE)</f>
        <v>151</v>
      </c>
    </row>
    <row r="203" spans="1:3" ht="15">
      <c r="A203" s="78" t="s">
        <v>2703</v>
      </c>
      <c r="B203" s="84" t="s">
        <v>261</v>
      </c>
      <c r="C203" s="78">
        <f>VLOOKUP(GroupVertices[[#This Row],[Vertex]],Vertices[],MATCH("ID",Vertices[[#Headers],[Vertex]:[Vertex Content Word Count]],0),FALSE)</f>
        <v>150</v>
      </c>
    </row>
    <row r="204" spans="1:3" ht="15">
      <c r="A204" s="78" t="s">
        <v>2703</v>
      </c>
      <c r="B204" s="84" t="s">
        <v>259</v>
      </c>
      <c r="C204" s="78">
        <f>VLOOKUP(GroupVertices[[#This Row],[Vertex]],Vertices[],MATCH("ID",Vertices[[#Headers],[Vertex]:[Vertex Content Word Count]],0),FALSE)</f>
        <v>149</v>
      </c>
    </row>
    <row r="205" spans="1:3" ht="15">
      <c r="A205" s="78" t="s">
        <v>2704</v>
      </c>
      <c r="B205" s="84" t="s">
        <v>235</v>
      </c>
      <c r="C205" s="78">
        <f>VLOOKUP(GroupVertices[[#This Row],[Vertex]],Vertices[],MATCH("ID",Vertices[[#Headers],[Vertex]:[Vertex Content Word Count]],0),FALSE)</f>
        <v>112</v>
      </c>
    </row>
    <row r="206" spans="1:3" ht="15">
      <c r="A206" s="78" t="s">
        <v>2704</v>
      </c>
      <c r="B206" s="84" t="s">
        <v>234</v>
      </c>
      <c r="C206" s="78">
        <f>VLOOKUP(GroupVertices[[#This Row],[Vertex]],Vertices[],MATCH("ID",Vertices[[#Headers],[Vertex]:[Vertex Content Word Count]],0),FALSE)</f>
        <v>110</v>
      </c>
    </row>
    <row r="207" spans="1:3" ht="15">
      <c r="A207" s="78" t="s">
        <v>2704</v>
      </c>
      <c r="B207" s="84" t="s">
        <v>394</v>
      </c>
      <c r="C207" s="78">
        <f>VLOOKUP(GroupVertices[[#This Row],[Vertex]],Vertices[],MATCH("ID",Vertices[[#Headers],[Vertex]:[Vertex Content Word Count]],0),FALSE)</f>
        <v>111</v>
      </c>
    </row>
    <row r="208" spans="1:3" ht="15">
      <c r="A208" s="78" t="s">
        <v>2705</v>
      </c>
      <c r="B208" s="84" t="s">
        <v>226</v>
      </c>
      <c r="C208" s="78">
        <f>VLOOKUP(GroupVertices[[#This Row],[Vertex]],Vertices[],MATCH("ID",Vertices[[#Headers],[Vertex]:[Vertex Content Word Count]],0),FALSE)</f>
        <v>83</v>
      </c>
    </row>
    <row r="209" spans="1:3" ht="15">
      <c r="A209" s="78" t="s">
        <v>2705</v>
      </c>
      <c r="B209" s="84" t="s">
        <v>377</v>
      </c>
      <c r="C209" s="78">
        <f>VLOOKUP(GroupVertices[[#This Row],[Vertex]],Vertices[],MATCH("ID",Vertices[[#Headers],[Vertex]:[Vertex Content Word Count]],0),FALSE)</f>
        <v>85</v>
      </c>
    </row>
    <row r="210" spans="1:3" ht="15">
      <c r="A210" s="78" t="s">
        <v>2705</v>
      </c>
      <c r="B210" s="84" t="s">
        <v>376</v>
      </c>
      <c r="C210" s="78">
        <f>VLOOKUP(GroupVertices[[#This Row],[Vertex]],Vertices[],MATCH("ID",Vertices[[#Headers],[Vertex]:[Vertex Content Word Count]],0),FALSE)</f>
        <v>84</v>
      </c>
    </row>
    <row r="211" spans="1:3" ht="15">
      <c r="A211" s="78" t="s">
        <v>2706</v>
      </c>
      <c r="B211" s="84" t="s">
        <v>310</v>
      </c>
      <c r="C211" s="78">
        <f>VLOOKUP(GroupVertices[[#This Row],[Vertex]],Vertices[],MATCH("ID",Vertices[[#Headers],[Vertex]:[Vertex Content Word Count]],0),FALSE)</f>
        <v>210</v>
      </c>
    </row>
    <row r="212" spans="1:3" ht="15">
      <c r="A212" s="78" t="s">
        <v>2706</v>
      </c>
      <c r="B212" s="84" t="s">
        <v>309</v>
      </c>
      <c r="C212" s="78">
        <f>VLOOKUP(GroupVertices[[#This Row],[Vertex]],Vertices[],MATCH("ID",Vertices[[#Headers],[Vertex]:[Vertex Content Word Count]],0),FALSE)</f>
        <v>209</v>
      </c>
    </row>
    <row r="213" spans="1:3" ht="15">
      <c r="A213" s="78" t="s">
        <v>2707</v>
      </c>
      <c r="B213" s="84" t="s">
        <v>285</v>
      </c>
      <c r="C213" s="78">
        <f>VLOOKUP(GroupVertices[[#This Row],[Vertex]],Vertices[],MATCH("ID",Vertices[[#Headers],[Vertex]:[Vertex Content Word Count]],0),FALSE)</f>
        <v>185</v>
      </c>
    </row>
    <row r="214" spans="1:3" ht="15">
      <c r="A214" s="78" t="s">
        <v>2707</v>
      </c>
      <c r="B214" s="84" t="s">
        <v>411</v>
      </c>
      <c r="C214" s="78">
        <f>VLOOKUP(GroupVertices[[#This Row],[Vertex]],Vertices[],MATCH("ID",Vertices[[#Headers],[Vertex]:[Vertex Content Word Count]],0),FALSE)</f>
        <v>186</v>
      </c>
    </row>
    <row r="215" spans="1:3" ht="15">
      <c r="A215" s="78" t="s">
        <v>2708</v>
      </c>
      <c r="B215" s="84" t="s">
        <v>263</v>
      </c>
      <c r="C215" s="78">
        <f>VLOOKUP(GroupVertices[[#This Row],[Vertex]],Vertices[],MATCH("ID",Vertices[[#Headers],[Vertex]:[Vertex Content Word Count]],0),FALSE)</f>
        <v>153</v>
      </c>
    </row>
    <row r="216" spans="1:3" ht="15">
      <c r="A216" s="78" t="s">
        <v>2708</v>
      </c>
      <c r="B216" s="84" t="s">
        <v>403</v>
      </c>
      <c r="C216" s="78">
        <f>VLOOKUP(GroupVertices[[#This Row],[Vertex]],Vertices[],MATCH("ID",Vertices[[#Headers],[Vertex]:[Vertex Content Word Count]],0),FALSE)</f>
        <v>154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3573</v>
      </c>
      <c r="B2" s="34" t="s">
        <v>2654</v>
      </c>
      <c r="D2" s="31">
        <f>MIN(Vertices[Degree])</f>
        <v>0</v>
      </c>
      <c r="E2" s="3">
        <f>COUNTIF(Vertices[Degree],"&gt;= "&amp;D2)-COUNTIF(Vertices[Degree],"&gt;="&amp;D3)</f>
        <v>0</v>
      </c>
      <c r="F2" s="37">
        <f>MIN(Vertices[In-Degree])</f>
        <v>0</v>
      </c>
      <c r="G2" s="38">
        <f>COUNTIF(Vertices[In-Degree],"&gt;= "&amp;F2)-COUNTIF(Vertices[In-Degree],"&gt;="&amp;F3)</f>
        <v>55</v>
      </c>
      <c r="H2" s="37">
        <f>MIN(Vertices[Out-Degree])</f>
        <v>0</v>
      </c>
      <c r="I2" s="38">
        <f>COUNTIF(Vertices[Out-Degree],"&gt;= "&amp;H2)-COUNTIF(Vertices[Out-Degree],"&gt;="&amp;H3)</f>
        <v>114</v>
      </c>
      <c r="J2" s="37">
        <f>MIN(Vertices[Betweenness Centrality])</f>
        <v>0</v>
      </c>
      <c r="K2" s="38">
        <f>COUNTIF(Vertices[Betweenness Centrality],"&gt;= "&amp;J2)-COUNTIF(Vertices[Betweenness Centrality],"&gt;="&amp;J3)</f>
        <v>199</v>
      </c>
      <c r="L2" s="37">
        <f>MIN(Vertices[Closeness Centrality])</f>
        <v>0</v>
      </c>
      <c r="M2" s="38">
        <f>COUNTIF(Vertices[Closeness Centrality],"&gt;= "&amp;L2)-COUNTIF(Vertices[Closeness Centrality],"&gt;="&amp;L3)</f>
        <v>186</v>
      </c>
      <c r="N2" s="37">
        <f>MIN(Vertices[Eigenvector Centrality])</f>
        <v>0</v>
      </c>
      <c r="O2" s="38">
        <f>COUNTIF(Vertices[Eigenvector Centrality],"&gt;= "&amp;N2)-COUNTIF(Vertices[Eigenvector Centrality],"&gt;="&amp;N3)</f>
        <v>52</v>
      </c>
      <c r="P2" s="37">
        <f>MIN(Vertices[PageRank])</f>
        <v>0.35789</v>
      </c>
      <c r="Q2" s="38">
        <f>COUNTIF(Vertices[PageRank],"&gt;= "&amp;P2)-COUNTIF(Vertices[PageRank],"&gt;="&amp;P3)</f>
        <v>126</v>
      </c>
      <c r="R2" s="37">
        <f>MIN(Vertices[Clustering Coefficient])</f>
        <v>0</v>
      </c>
      <c r="S2" s="43">
        <f>COUNTIF(Vertices[Clustering Coefficient],"&gt;= "&amp;R2)-COUNTIF(Vertices[Clustering Coefficient],"&gt;="&amp;R3)</f>
        <v>106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v>
      </c>
      <c r="G3" s="40">
        <f>COUNTIF(Vertices[In-Degree],"&gt;= "&amp;F3)-COUNTIF(Vertices[In-Degree],"&gt;="&amp;F4)</f>
        <v>100</v>
      </c>
      <c r="H3" s="39">
        <f aca="true" t="shared" si="3" ref="H3:H26">H2+($H$57-$H$2)/BinDivisor</f>
        <v>0.8727272727272727</v>
      </c>
      <c r="I3" s="40">
        <f>COUNTIF(Vertices[Out-Degree],"&gt;= "&amp;H3)-COUNTIF(Vertices[Out-Degree],"&gt;="&amp;H4)</f>
        <v>32</v>
      </c>
      <c r="J3" s="39">
        <f aca="true" t="shared" si="4" ref="J3:J26">J2+($J$57-$J$2)/BinDivisor</f>
        <v>487.82424241818177</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0.0014634363636363637</v>
      </c>
      <c r="O3" s="40">
        <f>COUNTIF(Vertices[Eigenvector Centrality],"&gt;= "&amp;N3)-COUNTIF(Vertices[Eigenvector Centrality],"&gt;="&amp;N4)</f>
        <v>92</v>
      </c>
      <c r="P3" s="39">
        <f aca="true" t="shared" si="7" ref="P3:P26">P2+($P$57-$P$2)/BinDivisor</f>
        <v>0.7049679272727272</v>
      </c>
      <c r="Q3" s="40">
        <f>COUNTIF(Vertices[PageRank],"&gt;= "&amp;P3)-COUNTIF(Vertices[PageRank],"&gt;="&amp;P4)</f>
        <v>59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215</v>
      </c>
      <c r="D4" s="32">
        <f t="shared" si="1"/>
        <v>0</v>
      </c>
      <c r="E4" s="3">
        <f>COUNTIF(Vertices[Degree],"&gt;= "&amp;D4)-COUNTIF(Vertices[Degree],"&gt;="&amp;D5)</f>
        <v>0</v>
      </c>
      <c r="F4" s="37">
        <f t="shared" si="2"/>
        <v>2</v>
      </c>
      <c r="G4" s="38">
        <f>COUNTIF(Vertices[In-Degree],"&gt;= "&amp;F4)-COUNTIF(Vertices[In-Degree],"&gt;="&amp;F5)</f>
        <v>37</v>
      </c>
      <c r="H4" s="37">
        <f t="shared" si="3"/>
        <v>1.7454545454545454</v>
      </c>
      <c r="I4" s="38">
        <f>COUNTIF(Vertices[Out-Degree],"&gt;= "&amp;H4)-COUNTIF(Vertices[Out-Degree],"&gt;="&amp;H5)</f>
        <v>34</v>
      </c>
      <c r="J4" s="37">
        <f t="shared" si="4"/>
        <v>975.6484848363635</v>
      </c>
      <c r="K4" s="38">
        <f>COUNTIF(Vertices[Betweenness Centrality],"&gt;= "&amp;J4)-COUNTIF(Vertices[Betweenness Centrality],"&gt;="&amp;J5)</f>
        <v>6</v>
      </c>
      <c r="L4" s="37">
        <f t="shared" si="5"/>
        <v>0.03636363636363636</v>
      </c>
      <c r="M4" s="38">
        <f>COUNTIF(Vertices[Closeness Centrality],"&gt;= "&amp;L4)-COUNTIF(Vertices[Closeness Centrality],"&gt;="&amp;L5)</f>
        <v>0</v>
      </c>
      <c r="N4" s="37">
        <f t="shared" si="6"/>
        <v>0.0029268727272727274</v>
      </c>
      <c r="O4" s="38">
        <f>COUNTIF(Vertices[Eigenvector Centrality],"&gt;= "&amp;N4)-COUNTIF(Vertices[Eigenvector Centrality],"&gt;="&amp;N5)</f>
        <v>4</v>
      </c>
      <c r="P4" s="37">
        <f t="shared" si="7"/>
        <v>1.0520458545454545</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v>
      </c>
      <c r="G5" s="40">
        <f>COUNTIF(Vertices[In-Degree],"&gt;= "&amp;F5)-COUNTIF(Vertices[In-Degree],"&gt;="&amp;F6)</f>
        <v>9</v>
      </c>
      <c r="H5" s="39">
        <f t="shared" si="3"/>
        <v>2.618181818181818</v>
      </c>
      <c r="I5" s="40">
        <f>COUNTIF(Vertices[Out-Degree],"&gt;= "&amp;H5)-COUNTIF(Vertices[Out-Degree],"&gt;="&amp;H6)</f>
        <v>20</v>
      </c>
      <c r="J5" s="39">
        <f t="shared" si="4"/>
        <v>1463.4727272545454</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0.004390309090909091</v>
      </c>
      <c r="O5" s="40">
        <f>COUNTIF(Vertices[Eigenvector Centrality],"&gt;= "&amp;N5)-COUNTIF(Vertices[Eigenvector Centrality],"&gt;="&amp;N6)</f>
        <v>1</v>
      </c>
      <c r="P5" s="39">
        <f t="shared" si="7"/>
        <v>1.3991237818181816</v>
      </c>
      <c r="Q5" s="40">
        <f>COUNTIF(Vertices[PageRank],"&gt;= "&amp;P5)-COUNTIF(Vertices[PageRank],"&gt;="&amp;P6)</f>
        <v>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304</v>
      </c>
      <c r="D6" s="32">
        <f t="shared" si="1"/>
        <v>0</v>
      </c>
      <c r="E6" s="3">
        <f>COUNTIF(Vertices[Degree],"&gt;= "&amp;D6)-COUNTIF(Vertices[Degree],"&gt;="&amp;D7)</f>
        <v>0</v>
      </c>
      <c r="F6" s="37">
        <f t="shared" si="2"/>
        <v>4</v>
      </c>
      <c r="G6" s="38">
        <f>COUNTIF(Vertices[In-Degree],"&gt;= "&amp;F6)-COUNTIF(Vertices[In-Degree],"&gt;="&amp;F7)</f>
        <v>4</v>
      </c>
      <c r="H6" s="37">
        <f t="shared" si="3"/>
        <v>3.4909090909090907</v>
      </c>
      <c r="I6" s="38">
        <f>COUNTIF(Vertices[Out-Degree],"&gt;= "&amp;H6)-COUNTIF(Vertices[Out-Degree],"&gt;="&amp;H7)</f>
        <v>4</v>
      </c>
      <c r="J6" s="37">
        <f t="shared" si="4"/>
        <v>1951.296969672727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0.005853745454545455</v>
      </c>
      <c r="O6" s="38">
        <f>COUNTIF(Vertices[Eigenvector Centrality],"&gt;= "&amp;N6)-COUNTIF(Vertices[Eigenvector Centrality],"&gt;="&amp;N7)</f>
        <v>0</v>
      </c>
      <c r="P6" s="37">
        <f t="shared" si="7"/>
        <v>1.7462017090909088</v>
      </c>
      <c r="Q6" s="38">
        <f>COUNTIF(Vertices[PageRank],"&gt;= "&amp;P6)-COUNTIF(Vertices[PageRank],"&gt;="&amp;P7)</f>
        <v>4</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90</v>
      </c>
      <c r="D7" s="32">
        <f t="shared" si="1"/>
        <v>0</v>
      </c>
      <c r="E7" s="3">
        <f>COUNTIF(Vertices[Degree],"&gt;= "&amp;D7)-COUNTIF(Vertices[Degree],"&gt;="&amp;D8)</f>
        <v>0</v>
      </c>
      <c r="F7" s="39">
        <f t="shared" si="2"/>
        <v>5</v>
      </c>
      <c r="G7" s="40">
        <f>COUNTIF(Vertices[In-Degree],"&gt;= "&amp;F7)-COUNTIF(Vertices[In-Degree],"&gt;="&amp;F8)</f>
        <v>1</v>
      </c>
      <c r="H7" s="39">
        <f t="shared" si="3"/>
        <v>4.363636363636363</v>
      </c>
      <c r="I7" s="40">
        <f>COUNTIF(Vertices[Out-Degree],"&gt;= "&amp;H7)-COUNTIF(Vertices[Out-Degree],"&gt;="&amp;H8)</f>
        <v>1</v>
      </c>
      <c r="J7" s="39">
        <f t="shared" si="4"/>
        <v>2439.121212090909</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0.007317181818181818</v>
      </c>
      <c r="O7" s="40">
        <f>COUNTIF(Vertices[Eigenvector Centrality],"&gt;= "&amp;N7)-COUNTIF(Vertices[Eigenvector Centrality],"&gt;="&amp;N8)</f>
        <v>6</v>
      </c>
      <c r="P7" s="39">
        <f t="shared" si="7"/>
        <v>2.093279636363636</v>
      </c>
      <c r="Q7" s="40">
        <f>COUNTIF(Vertices[PageRank],"&gt;= "&amp;P7)-COUNTIF(Vertices[PageRank],"&gt;="&amp;P8)</f>
        <v>3</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394</v>
      </c>
      <c r="D8" s="32">
        <f t="shared" si="1"/>
        <v>0</v>
      </c>
      <c r="E8" s="3">
        <f>COUNTIF(Vertices[Degree],"&gt;= "&amp;D8)-COUNTIF(Vertices[Degree],"&gt;="&amp;D9)</f>
        <v>0</v>
      </c>
      <c r="F8" s="37">
        <f t="shared" si="2"/>
        <v>6</v>
      </c>
      <c r="G8" s="38">
        <f>COUNTIF(Vertices[In-Degree],"&gt;= "&amp;F8)-COUNTIF(Vertices[In-Degree],"&gt;="&amp;F9)</f>
        <v>3</v>
      </c>
      <c r="H8" s="37">
        <f t="shared" si="3"/>
        <v>5.236363636363636</v>
      </c>
      <c r="I8" s="38">
        <f>COUNTIF(Vertices[Out-Degree],"&gt;= "&amp;H8)-COUNTIF(Vertices[Out-Degree],"&gt;="&amp;H9)</f>
        <v>3</v>
      </c>
      <c r="J8" s="37">
        <f t="shared" si="4"/>
        <v>2926.9454545090907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0.008780618181818182</v>
      </c>
      <c r="O8" s="38">
        <f>COUNTIF(Vertices[Eigenvector Centrality],"&gt;= "&amp;N8)-COUNTIF(Vertices[Eigenvector Centrality],"&gt;="&amp;N9)</f>
        <v>26</v>
      </c>
      <c r="P8" s="37">
        <f t="shared" si="7"/>
        <v>2.440357563636363</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7</v>
      </c>
      <c r="G9" s="40">
        <f>COUNTIF(Vertices[In-Degree],"&gt;= "&amp;F9)-COUNTIF(Vertices[In-Degree],"&gt;="&amp;F10)</f>
        <v>1</v>
      </c>
      <c r="H9" s="39">
        <f t="shared" si="3"/>
        <v>6.109090909090909</v>
      </c>
      <c r="I9" s="40">
        <f>COUNTIF(Vertices[Out-Degree],"&gt;= "&amp;H9)-COUNTIF(Vertices[Out-Degree],"&gt;="&amp;H10)</f>
        <v>0</v>
      </c>
      <c r="J9" s="39">
        <f t="shared" si="4"/>
        <v>3414.7696969272724</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0.010244054545454547</v>
      </c>
      <c r="O9" s="40">
        <f>COUNTIF(Vertices[Eigenvector Centrality],"&gt;= "&amp;N9)-COUNTIF(Vertices[Eigenvector Centrality],"&gt;="&amp;N10)</f>
        <v>16</v>
      </c>
      <c r="P9" s="39">
        <f t="shared" si="7"/>
        <v>2.78743549090909</v>
      </c>
      <c r="Q9" s="40">
        <f>COUNTIF(Vertices[PageRank],"&gt;= "&amp;P9)-COUNTIF(Vertices[PageRank],"&gt;="&amp;P10)</f>
        <v>2</v>
      </c>
      <c r="R9" s="39">
        <f t="shared" si="8"/>
        <v>0.1272727272727273</v>
      </c>
      <c r="S9" s="44">
        <f>COUNTIF(Vertices[Clustering Coefficient],"&gt;= "&amp;R9)-COUNTIF(Vertices[Clustering Coefficient],"&gt;="&amp;R10)</f>
        <v>1</v>
      </c>
      <c r="T9" s="39" t="e">
        <f ca="1" t="shared" si="9"/>
        <v>#REF!</v>
      </c>
      <c r="U9" s="40" t="e">
        <f ca="1" t="shared" si="0"/>
        <v>#REF!</v>
      </c>
    </row>
    <row r="10" spans="1:21" ht="15">
      <c r="A10" s="34" t="s">
        <v>3574</v>
      </c>
      <c r="B10" s="34">
        <v>3</v>
      </c>
      <c r="D10" s="32">
        <f t="shared" si="1"/>
        <v>0</v>
      </c>
      <c r="E10" s="3">
        <f>COUNTIF(Vertices[Degree],"&gt;= "&amp;D10)-COUNTIF(Vertices[Degree],"&gt;="&amp;D11)</f>
        <v>0</v>
      </c>
      <c r="F10" s="37">
        <f t="shared" si="2"/>
        <v>8</v>
      </c>
      <c r="G10" s="38">
        <f>COUNTIF(Vertices[In-Degree],"&gt;= "&amp;F10)-COUNTIF(Vertices[In-Degree],"&gt;="&amp;F11)</f>
        <v>2</v>
      </c>
      <c r="H10" s="37">
        <f t="shared" si="3"/>
        <v>6.981818181818182</v>
      </c>
      <c r="I10" s="38">
        <f>COUNTIF(Vertices[Out-Degree],"&gt;= "&amp;H10)-COUNTIF(Vertices[Out-Degree],"&gt;="&amp;H11)</f>
        <v>0</v>
      </c>
      <c r="J10" s="37">
        <f t="shared" si="4"/>
        <v>3902.593939345454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0.011707490909090911</v>
      </c>
      <c r="O10" s="38">
        <f>COUNTIF(Vertices[Eigenvector Centrality],"&gt;= "&amp;N10)-COUNTIF(Vertices[Eigenvector Centrality],"&gt;="&amp;N11)</f>
        <v>6</v>
      </c>
      <c r="P10" s="37">
        <f t="shared" si="7"/>
        <v>3.1345134181818173</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v>
      </c>
      <c r="G11" s="40">
        <f>COUNTIF(Vertices[In-Degree],"&gt;= "&amp;F11)-COUNTIF(Vertices[In-Degree],"&gt;="&amp;F12)</f>
        <v>0</v>
      </c>
      <c r="H11" s="39">
        <f t="shared" si="3"/>
        <v>7.854545454545455</v>
      </c>
      <c r="I11" s="40">
        <f>COUNTIF(Vertices[Out-Degree],"&gt;= "&amp;H11)-COUNTIF(Vertices[Out-Degree],"&gt;="&amp;H12)</f>
        <v>0</v>
      </c>
      <c r="J11" s="39">
        <f t="shared" si="4"/>
        <v>4390.418181763636</v>
      </c>
      <c r="K11" s="40">
        <f>COUNTIF(Vertices[Betweenness Centrality],"&gt;= "&amp;J11)-COUNTIF(Vertices[Betweenness Centrality],"&gt;="&amp;J12)</f>
        <v>0</v>
      </c>
      <c r="L11" s="39">
        <f t="shared" si="5"/>
        <v>0.16363636363636366</v>
      </c>
      <c r="M11" s="40">
        <f>COUNTIF(Vertices[Closeness Centrality],"&gt;= "&amp;L11)-COUNTIF(Vertices[Closeness Centrality],"&gt;="&amp;L12)</f>
        <v>2</v>
      </c>
      <c r="N11" s="39">
        <f t="shared" si="6"/>
        <v>0.013170927272727275</v>
      </c>
      <c r="O11" s="40">
        <f>COUNTIF(Vertices[Eigenvector Centrality],"&gt;= "&amp;N11)-COUNTIF(Vertices[Eigenvector Centrality],"&gt;="&amp;N12)</f>
        <v>5</v>
      </c>
      <c r="P11" s="39">
        <f t="shared" si="7"/>
        <v>3.4815913454545444</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427</v>
      </c>
      <c r="B12" s="34">
        <v>355</v>
      </c>
      <c r="D12" s="32">
        <f t="shared" si="1"/>
        <v>0</v>
      </c>
      <c r="E12" s="3">
        <f>COUNTIF(Vertices[Degree],"&gt;= "&amp;D12)-COUNTIF(Vertices[Degree],"&gt;="&amp;D13)</f>
        <v>0</v>
      </c>
      <c r="F12" s="37">
        <f t="shared" si="2"/>
        <v>10</v>
      </c>
      <c r="G12" s="38">
        <f>COUNTIF(Vertices[In-Degree],"&gt;= "&amp;F12)-COUNTIF(Vertices[In-Degree],"&gt;="&amp;F13)</f>
        <v>1</v>
      </c>
      <c r="H12" s="37">
        <f t="shared" si="3"/>
        <v>8.727272727272728</v>
      </c>
      <c r="I12" s="38">
        <f>COUNTIF(Vertices[Out-Degree],"&gt;= "&amp;H12)-COUNTIF(Vertices[Out-Degree],"&gt;="&amp;H13)</f>
        <v>3</v>
      </c>
      <c r="J12" s="37">
        <f t="shared" si="4"/>
        <v>4878.242424181818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0.01463436363636364</v>
      </c>
      <c r="O12" s="38">
        <f>COUNTIF(Vertices[Eigenvector Centrality],"&gt;= "&amp;N12)-COUNTIF(Vertices[Eigenvector Centrality],"&gt;="&amp;N13)</f>
        <v>2</v>
      </c>
      <c r="P12" s="37">
        <f t="shared" si="7"/>
        <v>3.8286692727272715</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428</v>
      </c>
      <c r="B13" s="34">
        <v>11</v>
      </c>
      <c r="D13" s="32">
        <f t="shared" si="1"/>
        <v>0</v>
      </c>
      <c r="E13" s="3">
        <f>COUNTIF(Vertices[Degree],"&gt;= "&amp;D13)-COUNTIF(Vertices[Degree],"&gt;="&amp;D14)</f>
        <v>0</v>
      </c>
      <c r="F13" s="39">
        <f t="shared" si="2"/>
        <v>11</v>
      </c>
      <c r="G13" s="40">
        <f>COUNTIF(Vertices[In-Degree],"&gt;= "&amp;F13)-COUNTIF(Vertices[In-Degree],"&gt;="&amp;F14)</f>
        <v>0</v>
      </c>
      <c r="H13" s="39">
        <f t="shared" si="3"/>
        <v>9.600000000000001</v>
      </c>
      <c r="I13" s="40">
        <f>COUNTIF(Vertices[Out-Degree],"&gt;= "&amp;H13)-COUNTIF(Vertices[Out-Degree],"&gt;="&amp;H14)</f>
        <v>1</v>
      </c>
      <c r="J13" s="39">
        <f t="shared" si="4"/>
        <v>5366.0666666</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0.016097800000000002</v>
      </c>
      <c r="O13" s="40">
        <f>COUNTIF(Vertices[Eigenvector Centrality],"&gt;= "&amp;N13)-COUNTIF(Vertices[Eigenvector Centrality],"&gt;="&amp;N14)</f>
        <v>2</v>
      </c>
      <c r="P13" s="39">
        <f t="shared" si="7"/>
        <v>4.175747199999999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28</v>
      </c>
      <c r="D14" s="32">
        <f t="shared" si="1"/>
        <v>0</v>
      </c>
      <c r="E14" s="3">
        <f>COUNTIF(Vertices[Degree],"&gt;= "&amp;D14)-COUNTIF(Vertices[Degree],"&gt;="&amp;D15)</f>
        <v>0</v>
      </c>
      <c r="F14" s="37">
        <f t="shared" si="2"/>
        <v>12</v>
      </c>
      <c r="G14" s="38">
        <f>COUNTIF(Vertices[In-Degree],"&gt;= "&amp;F14)-COUNTIF(Vertices[In-Degree],"&gt;="&amp;F15)</f>
        <v>0</v>
      </c>
      <c r="H14" s="37">
        <f t="shared" si="3"/>
        <v>10.472727272727274</v>
      </c>
      <c r="I14" s="38">
        <f>COUNTIF(Vertices[Out-Degree],"&gt;= "&amp;H14)-COUNTIF(Vertices[Out-Degree],"&gt;="&amp;H15)</f>
        <v>0</v>
      </c>
      <c r="J14" s="37">
        <f t="shared" si="4"/>
        <v>5853.890909018181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0.017561236363636365</v>
      </c>
      <c r="O14" s="38">
        <f>COUNTIF(Vertices[Eigenvector Centrality],"&gt;= "&amp;N14)-COUNTIF(Vertices[Eigenvector Centrality],"&gt;="&amp;N15)</f>
        <v>0</v>
      </c>
      <c r="P14" s="37">
        <f t="shared" si="7"/>
        <v>4.522825127272727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13</v>
      </c>
      <c r="G15" s="40">
        <f>COUNTIF(Vertices[In-Degree],"&gt;= "&amp;F15)-COUNTIF(Vertices[In-Degree],"&gt;="&amp;F16)</f>
        <v>1</v>
      </c>
      <c r="H15" s="39">
        <f t="shared" si="3"/>
        <v>11.345454545454547</v>
      </c>
      <c r="I15" s="40">
        <f>COUNTIF(Vertices[Out-Degree],"&gt;= "&amp;H15)-COUNTIF(Vertices[Out-Degree],"&gt;="&amp;H16)</f>
        <v>0</v>
      </c>
      <c r="J15" s="39">
        <f t="shared" si="4"/>
        <v>6341.715151436363</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0.019024672727272728</v>
      </c>
      <c r="O15" s="40">
        <f>COUNTIF(Vertices[Eigenvector Centrality],"&gt;= "&amp;N15)-COUNTIF(Vertices[Eigenvector Centrality],"&gt;="&amp;N16)</f>
        <v>0</v>
      </c>
      <c r="P15" s="39">
        <f t="shared" si="7"/>
        <v>4.869903054545454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28</v>
      </c>
      <c r="D16" s="32">
        <f t="shared" si="1"/>
        <v>0</v>
      </c>
      <c r="E16" s="3">
        <f>COUNTIF(Vertices[Degree],"&gt;= "&amp;D16)-COUNTIF(Vertices[Degree],"&gt;="&amp;D17)</f>
        <v>0</v>
      </c>
      <c r="F16" s="37">
        <f t="shared" si="2"/>
        <v>14</v>
      </c>
      <c r="G16" s="38">
        <f>COUNTIF(Vertices[In-Degree],"&gt;= "&amp;F16)-COUNTIF(Vertices[In-Degree],"&gt;="&amp;F17)</f>
        <v>0</v>
      </c>
      <c r="H16" s="37">
        <f t="shared" si="3"/>
        <v>12.21818181818182</v>
      </c>
      <c r="I16" s="38">
        <f>COUNTIF(Vertices[Out-Degree],"&gt;= "&amp;H16)-COUNTIF(Vertices[Out-Degree],"&gt;="&amp;H17)</f>
        <v>0</v>
      </c>
      <c r="J16" s="37">
        <f t="shared" si="4"/>
        <v>6829.539393854545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0.02048810909090909</v>
      </c>
      <c r="O16" s="38">
        <f>COUNTIF(Vertices[Eigenvector Centrality],"&gt;= "&amp;N16)-COUNTIF(Vertices[Eigenvector Centrality],"&gt;="&amp;N17)</f>
        <v>1</v>
      </c>
      <c r="P16" s="37">
        <f t="shared" si="7"/>
        <v>5.216980981818182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15</v>
      </c>
      <c r="G17" s="40">
        <f>COUNTIF(Vertices[In-Degree],"&gt;= "&amp;F17)-COUNTIF(Vertices[In-Degree],"&gt;="&amp;F18)</f>
        <v>0</v>
      </c>
      <c r="H17" s="39">
        <f t="shared" si="3"/>
        <v>13.090909090909093</v>
      </c>
      <c r="I17" s="40">
        <f>COUNTIF(Vertices[Out-Degree],"&gt;= "&amp;H17)-COUNTIF(Vertices[Out-Degree],"&gt;="&amp;H18)</f>
        <v>0</v>
      </c>
      <c r="J17" s="39">
        <f t="shared" si="4"/>
        <v>7317.363636272727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0.021951545454545453</v>
      </c>
      <c r="O17" s="40">
        <f>COUNTIF(Vertices[Eigenvector Centrality],"&gt;= "&amp;N17)-COUNTIF(Vertices[Eigenvector Centrality],"&gt;="&amp;N18)</f>
        <v>0</v>
      </c>
      <c r="P17" s="39">
        <f t="shared" si="7"/>
        <v>5.564058909090909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0.0718954248366013</v>
      </c>
      <c r="D18" s="32">
        <f t="shared" si="1"/>
        <v>0</v>
      </c>
      <c r="E18" s="3">
        <f>COUNTIF(Vertices[Degree],"&gt;= "&amp;D18)-COUNTIF(Vertices[Degree],"&gt;="&amp;D19)</f>
        <v>0</v>
      </c>
      <c r="F18" s="37">
        <f t="shared" si="2"/>
        <v>16</v>
      </c>
      <c r="G18" s="38">
        <f>COUNTIF(Vertices[In-Degree],"&gt;= "&amp;F18)-COUNTIF(Vertices[In-Degree],"&gt;="&amp;F19)</f>
        <v>0</v>
      </c>
      <c r="H18" s="37">
        <f t="shared" si="3"/>
        <v>13.963636363636367</v>
      </c>
      <c r="I18" s="38">
        <f>COUNTIF(Vertices[Out-Degree],"&gt;= "&amp;H18)-COUNTIF(Vertices[Out-Degree],"&gt;="&amp;H19)</f>
        <v>0</v>
      </c>
      <c r="J18" s="37">
        <f t="shared" si="4"/>
        <v>7805.187878690908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0.023414981818181815</v>
      </c>
      <c r="O18" s="38">
        <f>COUNTIF(Vertices[Eigenvector Centrality],"&gt;= "&amp;N18)-COUNTIF(Vertices[Eigenvector Centrality],"&gt;="&amp;N19)</f>
        <v>1</v>
      </c>
      <c r="P18" s="37">
        <f t="shared" si="7"/>
        <v>5.911136836363637</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0.13414634146341464</v>
      </c>
      <c r="D19" s="32">
        <f t="shared" si="1"/>
        <v>0</v>
      </c>
      <c r="E19" s="3">
        <f>COUNTIF(Vertices[Degree],"&gt;= "&amp;D19)-COUNTIF(Vertices[Degree],"&gt;="&amp;D20)</f>
        <v>0</v>
      </c>
      <c r="F19" s="39">
        <f t="shared" si="2"/>
        <v>17</v>
      </c>
      <c r="G19" s="40">
        <f>COUNTIF(Vertices[In-Degree],"&gt;= "&amp;F19)-COUNTIF(Vertices[In-Degree],"&gt;="&amp;F20)</f>
        <v>0</v>
      </c>
      <c r="H19" s="39">
        <f t="shared" si="3"/>
        <v>14.83636363636364</v>
      </c>
      <c r="I19" s="40">
        <f>COUNTIF(Vertices[Out-Degree],"&gt;= "&amp;H19)-COUNTIF(Vertices[Out-Degree],"&gt;="&amp;H20)</f>
        <v>0</v>
      </c>
      <c r="J19" s="39">
        <f t="shared" si="4"/>
        <v>8293.01212110909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0.024878418181818178</v>
      </c>
      <c r="O19" s="40">
        <f>COUNTIF(Vertices[Eigenvector Centrality],"&gt;= "&amp;N19)-COUNTIF(Vertices[Eigenvector Centrality],"&gt;="&amp;N20)</f>
        <v>0</v>
      </c>
      <c r="P19" s="39">
        <f t="shared" si="7"/>
        <v>6.2582147636363645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v>
      </c>
      <c r="G20" s="38">
        <f>COUNTIF(Vertices[In-Degree],"&gt;= "&amp;F20)-COUNTIF(Vertices[In-Degree],"&gt;="&amp;F21)</f>
        <v>0</v>
      </c>
      <c r="H20" s="37">
        <f t="shared" si="3"/>
        <v>15.709090909090913</v>
      </c>
      <c r="I20" s="38">
        <f>COUNTIF(Vertices[Out-Degree],"&gt;= "&amp;H20)-COUNTIF(Vertices[Out-Degree],"&gt;="&amp;H21)</f>
        <v>0</v>
      </c>
      <c r="J20" s="37">
        <f t="shared" si="4"/>
        <v>8780.836363527273</v>
      </c>
      <c r="K20" s="38">
        <f>COUNTIF(Vertices[Betweenness Centrality],"&gt;= "&amp;J20)-COUNTIF(Vertices[Betweenness Centrality],"&gt;="&amp;J21)</f>
        <v>1</v>
      </c>
      <c r="L20" s="37">
        <f t="shared" si="5"/>
        <v>0.3272727272727273</v>
      </c>
      <c r="M20" s="38">
        <f>COUNTIF(Vertices[Closeness Centrality],"&gt;= "&amp;L20)-COUNTIF(Vertices[Closeness Centrality],"&gt;="&amp;L21)</f>
        <v>3</v>
      </c>
      <c r="N20" s="37">
        <f t="shared" si="6"/>
        <v>0.02634185454545454</v>
      </c>
      <c r="O20" s="38">
        <f>COUNTIF(Vertices[Eigenvector Centrality],"&gt;= "&amp;N20)-COUNTIF(Vertices[Eigenvector Centrality],"&gt;="&amp;N21)</f>
        <v>0</v>
      </c>
      <c r="P20" s="37">
        <f t="shared" si="7"/>
        <v>6.605292690909092</v>
      </c>
      <c r="Q20" s="38">
        <f>COUNTIF(Vertices[PageRank],"&gt;= "&amp;P20)-COUNTIF(Vertices[PageRank],"&gt;="&amp;P21)</f>
        <v>0</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19</v>
      </c>
      <c r="G21" s="40">
        <f>COUNTIF(Vertices[In-Degree],"&gt;= "&amp;F21)-COUNTIF(Vertices[In-Degree],"&gt;="&amp;F22)</f>
        <v>0</v>
      </c>
      <c r="H21" s="39">
        <f t="shared" si="3"/>
        <v>16.581818181818186</v>
      </c>
      <c r="I21" s="40">
        <f>COUNTIF(Vertices[Out-Degree],"&gt;= "&amp;H21)-COUNTIF(Vertices[Out-Degree],"&gt;="&amp;H22)</f>
        <v>0</v>
      </c>
      <c r="J21" s="39">
        <f t="shared" si="4"/>
        <v>9268.660605945455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0.027805290909090903</v>
      </c>
      <c r="O21" s="40">
        <f>COUNTIF(Vertices[Eigenvector Centrality],"&gt;= "&amp;N21)-COUNTIF(Vertices[Eigenvector Centrality],"&gt;="&amp;N22)</f>
        <v>0</v>
      </c>
      <c r="P21" s="39">
        <f t="shared" si="7"/>
        <v>6.95237061818182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20</v>
      </c>
      <c r="G22" s="38">
        <f>COUNTIF(Vertices[In-Degree],"&gt;= "&amp;F22)-COUNTIF(Vertices[In-Degree],"&gt;="&amp;F23)</f>
        <v>0</v>
      </c>
      <c r="H22" s="37">
        <f t="shared" si="3"/>
        <v>17.454545454545457</v>
      </c>
      <c r="I22" s="38">
        <f>COUNTIF(Vertices[Out-Degree],"&gt;= "&amp;H22)-COUNTIF(Vertices[Out-Degree],"&gt;="&amp;H23)</f>
        <v>0</v>
      </c>
      <c r="J22" s="37">
        <f t="shared" si="4"/>
        <v>9756.484848363638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0.029268727272727266</v>
      </c>
      <c r="O22" s="38">
        <f>COUNTIF(Vertices[Eigenvector Centrality],"&gt;= "&amp;N22)-COUNTIF(Vertices[Eigenvector Centrality],"&gt;="&amp;N23)</f>
        <v>0</v>
      </c>
      <c r="P22" s="37">
        <f t="shared" si="7"/>
        <v>7.299448545454547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178</v>
      </c>
      <c r="D23" s="32">
        <f t="shared" si="1"/>
        <v>0</v>
      </c>
      <c r="E23" s="3">
        <f>COUNTIF(Vertices[Degree],"&gt;= "&amp;D23)-COUNTIF(Vertices[Degree],"&gt;="&amp;D24)</f>
        <v>0</v>
      </c>
      <c r="F23" s="39">
        <f t="shared" si="2"/>
        <v>21</v>
      </c>
      <c r="G23" s="40">
        <f>COUNTIF(Vertices[In-Degree],"&gt;= "&amp;F23)-COUNTIF(Vertices[In-Degree],"&gt;="&amp;F24)</f>
        <v>0</v>
      </c>
      <c r="H23" s="39">
        <f t="shared" si="3"/>
        <v>18.327272727272728</v>
      </c>
      <c r="I23" s="40">
        <f>COUNTIF(Vertices[Out-Degree],"&gt;= "&amp;H23)-COUNTIF(Vertices[Out-Degree],"&gt;="&amp;H24)</f>
        <v>0</v>
      </c>
      <c r="J23" s="39">
        <f t="shared" si="4"/>
        <v>10244.30909078182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0.03073216363636363</v>
      </c>
      <c r="O23" s="40">
        <f>COUNTIF(Vertices[Eigenvector Centrality],"&gt;= "&amp;N23)-COUNTIF(Vertices[Eigenvector Centrality],"&gt;="&amp;N24)</f>
        <v>0</v>
      </c>
      <c r="P23" s="39">
        <f t="shared" si="7"/>
        <v>7.646526472727275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346</v>
      </c>
      <c r="D24" s="32">
        <f t="shared" si="1"/>
        <v>0</v>
      </c>
      <c r="E24" s="3">
        <f>COUNTIF(Vertices[Degree],"&gt;= "&amp;D24)-COUNTIF(Vertices[Degree],"&gt;="&amp;D25)</f>
        <v>0</v>
      </c>
      <c r="F24" s="37">
        <f t="shared" si="2"/>
        <v>22</v>
      </c>
      <c r="G24" s="38">
        <f>COUNTIF(Vertices[In-Degree],"&gt;= "&amp;F24)-COUNTIF(Vertices[In-Degree],"&gt;="&amp;F25)</f>
        <v>0</v>
      </c>
      <c r="H24" s="37">
        <f t="shared" si="3"/>
        <v>19.2</v>
      </c>
      <c r="I24" s="38">
        <f>COUNTIF(Vertices[Out-Degree],"&gt;= "&amp;H24)-COUNTIF(Vertices[Out-Degree],"&gt;="&amp;H25)</f>
        <v>0</v>
      </c>
      <c r="J24" s="37">
        <f t="shared" si="4"/>
        <v>10732.133333200003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0.03219559999999999</v>
      </c>
      <c r="O24" s="38">
        <f>COUNTIF(Vertices[Eigenvector Centrality],"&gt;= "&amp;N24)-COUNTIF(Vertices[Eigenvector Centrality],"&gt;="&amp;N25)</f>
        <v>0</v>
      </c>
      <c r="P24" s="37">
        <f t="shared" si="7"/>
        <v>7.993604400000002</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23</v>
      </c>
      <c r="G25" s="40">
        <f>COUNTIF(Vertices[In-Degree],"&gt;= "&amp;F25)-COUNTIF(Vertices[In-Degree],"&gt;="&amp;F26)</f>
        <v>0</v>
      </c>
      <c r="H25" s="39">
        <f t="shared" si="3"/>
        <v>20.07272727272727</v>
      </c>
      <c r="I25" s="40">
        <f>COUNTIF(Vertices[Out-Degree],"&gt;= "&amp;H25)-COUNTIF(Vertices[Out-Degree],"&gt;="&amp;H26)</f>
        <v>0</v>
      </c>
      <c r="J25" s="39">
        <f t="shared" si="4"/>
        <v>11219.957575618186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0.033659036363636353</v>
      </c>
      <c r="O25" s="40">
        <f>COUNTIF(Vertices[Eigenvector Centrality],"&gt;= "&amp;N25)-COUNTIF(Vertices[Eigenvector Centrality],"&gt;="&amp;N26)</f>
        <v>0</v>
      </c>
      <c r="P25" s="39">
        <f t="shared" si="7"/>
        <v>8.340682327272729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24</v>
      </c>
      <c r="G26" s="38">
        <f>COUNTIF(Vertices[In-Degree],"&gt;= "&amp;F26)-COUNTIF(Vertices[In-Degree],"&gt;="&amp;F28)</f>
        <v>0</v>
      </c>
      <c r="H26" s="37">
        <f t="shared" si="3"/>
        <v>20.94545454545454</v>
      </c>
      <c r="I26" s="38">
        <f>COUNTIF(Vertices[Out-Degree],"&gt;= "&amp;H26)-COUNTIF(Vertices[Out-Degree],"&gt;="&amp;H28)</f>
        <v>0</v>
      </c>
      <c r="J26" s="37">
        <f t="shared" si="4"/>
        <v>11707.781818036368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0.035122472727272716</v>
      </c>
      <c r="O26" s="38">
        <f>COUNTIF(Vertices[Eigenvector Centrality],"&gt;= "&amp;N26)-COUNTIF(Vertices[Eigenvector Centrality],"&gt;="&amp;N28)</f>
        <v>0</v>
      </c>
      <c r="P26" s="37">
        <f t="shared" si="7"/>
        <v>8.687760254545456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3.059367</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25</v>
      </c>
      <c r="G28" s="40">
        <f>COUNTIF(Vertices[In-Degree],"&gt;= "&amp;F28)-COUNTIF(Vertices[In-Degree],"&gt;="&amp;F40)</f>
        <v>0</v>
      </c>
      <c r="H28" s="39">
        <f>H26+($H$57-$H$2)/BinDivisor</f>
        <v>21.818181818181813</v>
      </c>
      <c r="I28" s="40">
        <f>COUNTIF(Vertices[Out-Degree],"&gt;= "&amp;H28)-COUNTIF(Vertices[Out-Degree],"&gt;="&amp;H40)</f>
        <v>0</v>
      </c>
      <c r="J28" s="39">
        <f>J26+($J$57-$J$2)/BinDivisor</f>
        <v>12195.606060454551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0.03658590909090908</v>
      </c>
      <c r="O28" s="40">
        <f>COUNTIF(Vertices[Eigenvector Centrality],"&gt;= "&amp;N28)-COUNTIF(Vertices[Eigenvector Centrality],"&gt;="&amp;N40)</f>
        <v>0</v>
      </c>
      <c r="P28" s="39">
        <f>P26+($P$57-$P$2)/BinDivisor</f>
        <v>9.034838181818182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0.007128885024994566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3575</v>
      </c>
      <c r="B30" s="34">
        <v>0.613046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3576</v>
      </c>
      <c r="B32" s="34" t="s">
        <v>3586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3577</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3578</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3579</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3580</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-78</v>
      </c>
      <c r="T38" s="61"/>
      <c r="U38" s="62">
        <f ca="1">COUNTIF(Vertices[Clustering Coefficient],"&gt;= "&amp;T38)-COUNTIF(Vertices[Clustering Coefficient],"&gt;="&amp;T40)</f>
        <v>0</v>
      </c>
    </row>
    <row r="39" spans="1:21" ht="15">
      <c r="A39" s="34" t="s">
        <v>3573</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-78</v>
      </c>
      <c r="T39" s="61"/>
      <c r="U39" s="62">
        <f ca="1">COUNTIF(Vertices[Clustering Coefficient],"&gt;= "&amp;T39)-COUNTIF(Vertices[Clustering Coefficient],"&gt;="&amp;T40)</f>
        <v>0</v>
      </c>
    </row>
    <row r="40" spans="1:21" ht="15">
      <c r="A40" s="34" t="s">
        <v>3581</v>
      </c>
      <c r="B40" s="34" t="s">
        <v>85</v>
      </c>
      <c r="D40" s="32">
        <f>D28+($D$57-$D$2)/BinDivisor</f>
        <v>0</v>
      </c>
      <c r="E40" s="3">
        <f>COUNTIF(Vertices[Degree],"&gt;= "&amp;D40)-COUNTIF(Vertices[Degree],"&gt;="&amp;D41)</f>
        <v>0</v>
      </c>
      <c r="F40" s="37">
        <f>F28+($F$57-$F$2)/BinDivisor</f>
        <v>26</v>
      </c>
      <c r="G40" s="38">
        <f>COUNTIF(Vertices[In-Degree],"&gt;= "&amp;F40)-COUNTIF(Vertices[In-Degree],"&gt;="&amp;F41)</f>
        <v>0</v>
      </c>
      <c r="H40" s="37">
        <f>H28+($H$57-$H$2)/BinDivisor</f>
        <v>22.690909090909084</v>
      </c>
      <c r="I40" s="38">
        <f>COUNTIF(Vertices[Out-Degree],"&gt;= "&amp;H40)-COUNTIF(Vertices[Out-Degree],"&gt;="&amp;H41)</f>
        <v>1</v>
      </c>
      <c r="J40" s="37">
        <f>J28+($J$57-$J$2)/BinDivisor</f>
        <v>12683.430302872734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0.03804934545454544</v>
      </c>
      <c r="O40" s="38">
        <f>COUNTIF(Vertices[Eigenvector Centrality],"&gt;= "&amp;N40)-COUNTIF(Vertices[Eigenvector Centrality],"&gt;="&amp;N41)</f>
        <v>0</v>
      </c>
      <c r="P40" s="37">
        <f>P28+($P$57-$P$2)/BinDivisor</f>
        <v>9.38191610909091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3582</v>
      </c>
      <c r="B41" s="34" t="s">
        <v>85</v>
      </c>
      <c r="D41" s="32">
        <f aca="true" t="shared" si="10" ref="D41:D56">D40+($D$57-$D$2)/BinDivisor</f>
        <v>0</v>
      </c>
      <c r="E41" s="3">
        <f>COUNTIF(Vertices[Degree],"&gt;= "&amp;D41)-COUNTIF(Vertices[Degree],"&gt;="&amp;D42)</f>
        <v>0</v>
      </c>
      <c r="F41" s="39">
        <f aca="true" t="shared" si="11" ref="F41:F56">F40+($F$57-$F$2)/BinDivisor</f>
        <v>27</v>
      </c>
      <c r="G41" s="40">
        <f>COUNTIF(Vertices[In-Degree],"&gt;= "&amp;F41)-COUNTIF(Vertices[In-Degree],"&gt;="&amp;F42)</f>
        <v>0</v>
      </c>
      <c r="H41" s="39">
        <f aca="true" t="shared" si="12" ref="H41:H56">H40+($H$57-$H$2)/BinDivisor</f>
        <v>23.563636363636355</v>
      </c>
      <c r="I41" s="40">
        <f>COUNTIF(Vertices[Out-Degree],"&gt;= "&amp;H41)-COUNTIF(Vertices[Out-Degree],"&gt;="&amp;H42)</f>
        <v>0</v>
      </c>
      <c r="J41" s="39">
        <f aca="true" t="shared" si="13" ref="J41:J56">J40+($J$57-$J$2)/BinDivisor</f>
        <v>13171.254545290916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0.039512781818181804</v>
      </c>
      <c r="O41" s="40">
        <f>COUNTIF(Vertices[Eigenvector Centrality],"&gt;= "&amp;N41)-COUNTIF(Vertices[Eigenvector Centrality],"&gt;="&amp;N42)</f>
        <v>0</v>
      </c>
      <c r="P41" s="39">
        <f aca="true" t="shared" si="16" ref="P41:P56">P40+($P$57-$P$2)/BinDivisor</f>
        <v>9.728994036363636</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4" t="s">
        <v>3583</v>
      </c>
      <c r="B42" s="34" t="s">
        <v>85</v>
      </c>
      <c r="D42" s="32">
        <f t="shared" si="10"/>
        <v>0</v>
      </c>
      <c r="E42" s="3">
        <f>COUNTIF(Vertices[Degree],"&gt;= "&amp;D42)-COUNTIF(Vertices[Degree],"&gt;="&amp;D43)</f>
        <v>0</v>
      </c>
      <c r="F42" s="37">
        <f t="shared" si="11"/>
        <v>28</v>
      </c>
      <c r="G42" s="38">
        <f>COUNTIF(Vertices[In-Degree],"&gt;= "&amp;F42)-COUNTIF(Vertices[In-Degree],"&gt;="&amp;F43)</f>
        <v>0</v>
      </c>
      <c r="H42" s="37">
        <f t="shared" si="12"/>
        <v>24.436363636363627</v>
      </c>
      <c r="I42" s="38">
        <f>COUNTIF(Vertices[Out-Degree],"&gt;= "&amp;H42)-COUNTIF(Vertices[Out-Degree],"&gt;="&amp;H43)</f>
        <v>0</v>
      </c>
      <c r="J42" s="37">
        <f t="shared" si="13"/>
        <v>13659.078787709099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0.040976218181818166</v>
      </c>
      <c r="O42" s="38">
        <f>COUNTIF(Vertices[Eigenvector Centrality],"&gt;= "&amp;N42)-COUNTIF(Vertices[Eigenvector Centrality],"&gt;="&amp;N43)</f>
        <v>0</v>
      </c>
      <c r="P42" s="37">
        <f t="shared" si="16"/>
        <v>10.076071963636362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3584</v>
      </c>
      <c r="B43" s="34" t="s">
        <v>85</v>
      </c>
      <c r="D43" s="32">
        <f t="shared" si="10"/>
        <v>0</v>
      </c>
      <c r="E43" s="3">
        <f>COUNTIF(Vertices[Degree],"&gt;= "&amp;D43)-COUNTIF(Vertices[Degree],"&gt;="&amp;D44)</f>
        <v>0</v>
      </c>
      <c r="F43" s="39">
        <f t="shared" si="11"/>
        <v>29</v>
      </c>
      <c r="G43" s="40">
        <f>COUNTIF(Vertices[In-Degree],"&gt;= "&amp;F43)-COUNTIF(Vertices[In-Degree],"&gt;="&amp;F44)</f>
        <v>0</v>
      </c>
      <c r="H43" s="39">
        <f t="shared" si="12"/>
        <v>25.309090909090898</v>
      </c>
      <c r="I43" s="40">
        <f>COUNTIF(Vertices[Out-Degree],"&gt;= "&amp;H43)-COUNTIF(Vertices[Out-Degree],"&gt;="&amp;H44)</f>
        <v>0</v>
      </c>
      <c r="J43" s="39">
        <f t="shared" si="13"/>
        <v>14146.903030127281</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0.04243965454545453</v>
      </c>
      <c r="O43" s="40">
        <f>COUNTIF(Vertices[Eigenvector Centrality],"&gt;= "&amp;N43)-COUNTIF(Vertices[Eigenvector Centrality],"&gt;="&amp;N44)</f>
        <v>0</v>
      </c>
      <c r="P43" s="39">
        <f t="shared" si="16"/>
        <v>10.42314989090909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3585</v>
      </c>
      <c r="B44" s="34" t="s">
        <v>85</v>
      </c>
      <c r="D44" s="32">
        <f t="shared" si="10"/>
        <v>0</v>
      </c>
      <c r="E44" s="3">
        <f>COUNTIF(Vertices[Degree],"&gt;= "&amp;D44)-COUNTIF(Vertices[Degree],"&gt;="&amp;D45)</f>
        <v>0</v>
      </c>
      <c r="F44" s="37">
        <f t="shared" si="11"/>
        <v>30</v>
      </c>
      <c r="G44" s="38">
        <f>COUNTIF(Vertices[In-Degree],"&gt;= "&amp;F44)-COUNTIF(Vertices[In-Degree],"&gt;="&amp;F45)</f>
        <v>0</v>
      </c>
      <c r="H44" s="37">
        <f t="shared" si="12"/>
        <v>26.18181818181817</v>
      </c>
      <c r="I44" s="38">
        <f>COUNTIF(Vertices[Out-Degree],"&gt;= "&amp;H44)-COUNTIF(Vertices[Out-Degree],"&gt;="&amp;H45)</f>
        <v>0</v>
      </c>
      <c r="J44" s="37">
        <f t="shared" si="13"/>
        <v>14634.727272545464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0.04390309090909089</v>
      </c>
      <c r="O44" s="38">
        <f>COUNTIF(Vertices[Eigenvector Centrality],"&gt;= "&amp;N44)-COUNTIF(Vertices[Eigenvector Centrality],"&gt;="&amp;N45)</f>
        <v>0</v>
      </c>
      <c r="P44" s="37">
        <f t="shared" si="16"/>
        <v>10.770227818181816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31</v>
      </c>
      <c r="G45" s="40">
        <f>COUNTIF(Vertices[In-Degree],"&gt;= "&amp;F45)-COUNTIF(Vertices[In-Degree],"&gt;="&amp;F46)</f>
        <v>0</v>
      </c>
      <c r="H45" s="39">
        <f t="shared" si="12"/>
        <v>27.05454545454544</v>
      </c>
      <c r="I45" s="40">
        <f>COUNTIF(Vertices[Out-Degree],"&gt;= "&amp;H45)-COUNTIF(Vertices[Out-Degree],"&gt;="&amp;H46)</f>
        <v>0</v>
      </c>
      <c r="J45" s="39">
        <f t="shared" si="13"/>
        <v>15122.551514963647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0.045366527272727254</v>
      </c>
      <c r="O45" s="40">
        <f>COUNTIF(Vertices[Eigenvector Centrality],"&gt;= "&amp;N45)-COUNTIF(Vertices[Eigenvector Centrality],"&gt;="&amp;N46)</f>
        <v>0</v>
      </c>
      <c r="P45" s="39">
        <f t="shared" si="16"/>
        <v>11.117305745454543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32</v>
      </c>
      <c r="G46" s="38">
        <f>COUNTIF(Vertices[In-Degree],"&gt;= "&amp;F46)-COUNTIF(Vertices[In-Degree],"&gt;="&amp;F47)</f>
        <v>0</v>
      </c>
      <c r="H46" s="37">
        <f t="shared" si="12"/>
        <v>27.92727272727271</v>
      </c>
      <c r="I46" s="38">
        <f>COUNTIF(Vertices[Out-Degree],"&gt;= "&amp;H46)-COUNTIF(Vertices[Out-Degree],"&gt;="&amp;H47)</f>
        <v>0</v>
      </c>
      <c r="J46" s="37">
        <f t="shared" si="13"/>
        <v>15610.37575738183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0.04682996363636362</v>
      </c>
      <c r="O46" s="38">
        <f>COUNTIF(Vertices[Eigenvector Centrality],"&gt;= "&amp;N46)-COUNTIF(Vertices[Eigenvector Centrality],"&gt;="&amp;N47)</f>
        <v>0</v>
      </c>
      <c r="P46" s="37">
        <f t="shared" si="16"/>
        <v>11.46438367272727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33</v>
      </c>
      <c r="G47" s="40">
        <f>COUNTIF(Vertices[In-Degree],"&gt;= "&amp;F47)-COUNTIF(Vertices[In-Degree],"&gt;="&amp;F48)</f>
        <v>0</v>
      </c>
      <c r="H47" s="39">
        <f t="shared" si="12"/>
        <v>28.799999999999983</v>
      </c>
      <c r="I47" s="40">
        <f>COUNTIF(Vertices[Out-Degree],"&gt;= "&amp;H47)-COUNTIF(Vertices[Out-Degree],"&gt;="&amp;H48)</f>
        <v>0</v>
      </c>
      <c r="J47" s="39">
        <f t="shared" si="13"/>
        <v>16098.199999800012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0.04829339999999998</v>
      </c>
      <c r="O47" s="40">
        <f>COUNTIF(Vertices[Eigenvector Centrality],"&gt;= "&amp;N47)-COUNTIF(Vertices[Eigenvector Centrality],"&gt;="&amp;N48)</f>
        <v>0</v>
      </c>
      <c r="P47" s="39">
        <f t="shared" si="16"/>
        <v>11.811461599999996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34</v>
      </c>
      <c r="G48" s="38">
        <f>COUNTIF(Vertices[In-Degree],"&gt;= "&amp;F48)-COUNTIF(Vertices[In-Degree],"&gt;="&amp;F49)</f>
        <v>0</v>
      </c>
      <c r="H48" s="37">
        <f t="shared" si="12"/>
        <v>29.672727272727254</v>
      </c>
      <c r="I48" s="38">
        <f>COUNTIF(Vertices[Out-Degree],"&gt;= "&amp;H48)-COUNTIF(Vertices[Out-Degree],"&gt;="&amp;H49)</f>
        <v>0</v>
      </c>
      <c r="J48" s="37">
        <f t="shared" si="13"/>
        <v>16586.024242218195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0.04975683636363634</v>
      </c>
      <c r="O48" s="38">
        <f>COUNTIF(Vertices[Eigenvector Centrality],"&gt;= "&amp;N48)-COUNTIF(Vertices[Eigenvector Centrality],"&gt;="&amp;N49)</f>
        <v>0</v>
      </c>
      <c r="P48" s="37">
        <f t="shared" si="16"/>
        <v>12.158539527272723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v>
      </c>
      <c r="G49" s="40">
        <f>COUNTIF(Vertices[In-Degree],"&gt;= "&amp;F49)-COUNTIF(Vertices[In-Degree],"&gt;="&amp;F50)</f>
        <v>0</v>
      </c>
      <c r="H49" s="39">
        <f t="shared" si="12"/>
        <v>30.545454545454525</v>
      </c>
      <c r="I49" s="40">
        <f>COUNTIF(Vertices[Out-Degree],"&gt;= "&amp;H49)-COUNTIF(Vertices[Out-Degree],"&gt;="&amp;H50)</f>
        <v>0</v>
      </c>
      <c r="J49" s="39">
        <f t="shared" si="13"/>
        <v>17073.848484636375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0.051220272727272705</v>
      </c>
      <c r="O49" s="40">
        <f>COUNTIF(Vertices[Eigenvector Centrality],"&gt;= "&amp;N49)-COUNTIF(Vertices[Eigenvector Centrality],"&gt;="&amp;N50)</f>
        <v>0</v>
      </c>
      <c r="P49" s="39">
        <f t="shared" si="16"/>
        <v>12.50561745454545</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v>
      </c>
      <c r="G50" s="38">
        <f>COUNTIF(Vertices[In-Degree],"&gt;= "&amp;F50)-COUNTIF(Vertices[In-Degree],"&gt;="&amp;F51)</f>
        <v>0</v>
      </c>
      <c r="H50" s="37">
        <f t="shared" si="12"/>
        <v>31.418181818181797</v>
      </c>
      <c r="I50" s="38">
        <f>COUNTIF(Vertices[Out-Degree],"&gt;= "&amp;H50)-COUNTIF(Vertices[Out-Degree],"&gt;="&amp;H51)</f>
        <v>0</v>
      </c>
      <c r="J50" s="37">
        <f t="shared" si="13"/>
        <v>17561.672727054556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0.05268370909090907</v>
      </c>
      <c r="O50" s="38">
        <f>COUNTIF(Vertices[Eigenvector Centrality],"&gt;= "&amp;N50)-COUNTIF(Vertices[Eigenvector Centrality],"&gt;="&amp;N51)</f>
        <v>0</v>
      </c>
      <c r="P50" s="37">
        <f t="shared" si="16"/>
        <v>12.852695381818176</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37</v>
      </c>
      <c r="G51" s="40">
        <f>COUNTIF(Vertices[In-Degree],"&gt;= "&amp;F51)-COUNTIF(Vertices[In-Degree],"&gt;="&amp;F52)</f>
        <v>0</v>
      </c>
      <c r="H51" s="39">
        <f t="shared" si="12"/>
        <v>32.29090909090907</v>
      </c>
      <c r="I51" s="40">
        <f>COUNTIF(Vertices[Out-Degree],"&gt;= "&amp;H51)-COUNTIF(Vertices[Out-Degree],"&gt;="&amp;H52)</f>
        <v>0</v>
      </c>
      <c r="J51" s="39">
        <f t="shared" si="13"/>
        <v>18049.496969472737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0.05414714545454543</v>
      </c>
      <c r="O51" s="40">
        <f>COUNTIF(Vertices[Eigenvector Centrality],"&gt;= "&amp;N51)-COUNTIF(Vertices[Eigenvector Centrality],"&gt;="&amp;N52)</f>
        <v>0</v>
      </c>
      <c r="P51" s="39">
        <f t="shared" si="16"/>
        <v>13.199773309090903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v>
      </c>
      <c r="G52" s="38">
        <f>COUNTIF(Vertices[In-Degree],"&gt;= "&amp;F52)-COUNTIF(Vertices[In-Degree],"&gt;="&amp;F53)</f>
        <v>0</v>
      </c>
      <c r="H52" s="37">
        <f t="shared" si="12"/>
        <v>33.16363636363634</v>
      </c>
      <c r="I52" s="38">
        <f>COUNTIF(Vertices[Out-Degree],"&gt;= "&amp;H52)-COUNTIF(Vertices[Out-Degree],"&gt;="&amp;H53)</f>
        <v>1</v>
      </c>
      <c r="J52" s="37">
        <f t="shared" si="13"/>
        <v>18537.321211890918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0.05561058181818179</v>
      </c>
      <c r="O52" s="38">
        <f>COUNTIF(Vertices[Eigenvector Centrality],"&gt;= "&amp;N52)-COUNTIF(Vertices[Eigenvector Centrality],"&gt;="&amp;N53)</f>
        <v>0</v>
      </c>
      <c r="P52" s="37">
        <f t="shared" si="16"/>
        <v>13.54685123636363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v>
      </c>
      <c r="G53" s="40">
        <f>COUNTIF(Vertices[In-Degree],"&gt;= "&amp;F53)-COUNTIF(Vertices[In-Degree],"&gt;="&amp;F54)</f>
        <v>0</v>
      </c>
      <c r="H53" s="39">
        <f t="shared" si="12"/>
        <v>34.03636363636362</v>
      </c>
      <c r="I53" s="40">
        <f>COUNTIF(Vertices[Out-Degree],"&gt;= "&amp;H53)-COUNTIF(Vertices[Out-Degree],"&gt;="&amp;H54)</f>
        <v>0</v>
      </c>
      <c r="J53" s="39">
        <f t="shared" si="13"/>
        <v>19025.1454543091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0.057074018181818155</v>
      </c>
      <c r="O53" s="40">
        <f>COUNTIF(Vertices[Eigenvector Centrality],"&gt;= "&amp;N53)-COUNTIF(Vertices[Eigenvector Centrality],"&gt;="&amp;N54)</f>
        <v>0</v>
      </c>
      <c r="P53" s="39">
        <f t="shared" si="16"/>
        <v>13.893929163636356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v>
      </c>
      <c r="G54" s="38">
        <f>COUNTIF(Vertices[In-Degree],"&gt;= "&amp;F54)-COUNTIF(Vertices[In-Degree],"&gt;="&amp;F55)</f>
        <v>0</v>
      </c>
      <c r="H54" s="37">
        <f t="shared" si="12"/>
        <v>34.90909090909089</v>
      </c>
      <c r="I54" s="38">
        <f>COUNTIF(Vertices[Out-Degree],"&gt;= "&amp;H54)-COUNTIF(Vertices[Out-Degree],"&gt;="&amp;H55)</f>
        <v>0</v>
      </c>
      <c r="J54" s="37">
        <f t="shared" si="13"/>
        <v>19512.96969672728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0.05853745454545452</v>
      </c>
      <c r="O54" s="38">
        <f>COUNTIF(Vertices[Eigenvector Centrality],"&gt;= "&amp;N54)-COUNTIF(Vertices[Eigenvector Centrality],"&gt;="&amp;N55)</f>
        <v>0</v>
      </c>
      <c r="P54" s="37">
        <f t="shared" si="16"/>
        <v>14.241007090909083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41</v>
      </c>
      <c r="G55" s="40">
        <f>COUNTIF(Vertices[In-Degree],"&gt;= "&amp;F55)-COUNTIF(Vertices[In-Degree],"&gt;="&amp;F56)</f>
        <v>0</v>
      </c>
      <c r="H55" s="39">
        <f t="shared" si="12"/>
        <v>35.78181818181817</v>
      </c>
      <c r="I55" s="40">
        <f>COUNTIF(Vertices[Out-Degree],"&gt;= "&amp;H55)-COUNTIF(Vertices[Out-Degree],"&gt;="&amp;H56)</f>
        <v>0</v>
      </c>
      <c r="J55" s="39">
        <f t="shared" si="13"/>
        <v>20000.79393914546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0.06000089090909088</v>
      </c>
      <c r="O55" s="40">
        <f>COUNTIF(Vertices[Eigenvector Centrality],"&gt;= "&amp;N55)-COUNTIF(Vertices[Eigenvector Centrality],"&gt;="&amp;N56)</f>
        <v>0</v>
      </c>
      <c r="P55" s="39">
        <f t="shared" si="16"/>
        <v>14.58808501818181</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42</v>
      </c>
      <c r="G56" s="38">
        <f>COUNTIF(Vertices[In-Degree],"&gt;= "&amp;F56)-COUNTIF(Vertices[In-Degree],"&gt;="&amp;F57)</f>
        <v>0</v>
      </c>
      <c r="H56" s="37">
        <f t="shared" si="12"/>
        <v>36.65454545454544</v>
      </c>
      <c r="I56" s="38">
        <f>COUNTIF(Vertices[Out-Degree],"&gt;= "&amp;H56)-COUNTIF(Vertices[Out-Degree],"&gt;="&amp;H57)</f>
        <v>0</v>
      </c>
      <c r="J56" s="37">
        <f t="shared" si="13"/>
        <v>20488.61818156364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0.06146432727272724</v>
      </c>
      <c r="O56" s="38">
        <f>COUNTIF(Vertices[Eigenvector Centrality],"&gt;= "&amp;N56)-COUNTIF(Vertices[Eigenvector Centrality],"&gt;="&amp;N57)</f>
        <v>0</v>
      </c>
      <c r="P56" s="37">
        <f t="shared" si="16"/>
        <v>14.935162945454536</v>
      </c>
      <c r="Q56" s="38">
        <f>COUNTIF(Vertices[PageRank],"&gt;= "&amp;P56)-COUNTIF(Vertices[PageRank],"&gt;="&amp;P57)</f>
        <v>1</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55</v>
      </c>
      <c r="G57" s="42">
        <f>COUNTIF(Vertices[In-Degree],"&gt;= "&amp;F57)-COUNTIF(Vertices[In-Degree],"&gt;="&amp;F58)</f>
        <v>1</v>
      </c>
      <c r="H57" s="41">
        <f>MAX(Vertices[Out-Degree])</f>
        <v>48</v>
      </c>
      <c r="I57" s="42">
        <f>COUNTIF(Vertices[Out-Degree],"&gt;= "&amp;H57)-COUNTIF(Vertices[Out-Degree],"&gt;="&amp;H58)</f>
        <v>1</v>
      </c>
      <c r="J57" s="41">
        <f>MAX(Vertices[Betweenness Centrality])</f>
        <v>26830.333333</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0.080489</v>
      </c>
      <c r="O57" s="42">
        <f>COUNTIF(Vertices[Eigenvector Centrality],"&gt;= "&amp;N57)-COUNTIF(Vertices[Eigenvector Centrality],"&gt;="&amp;N58)</f>
        <v>1</v>
      </c>
      <c r="P57" s="41">
        <f>MAX(Vertices[PageRank])</f>
        <v>19.447176</v>
      </c>
      <c r="Q57" s="42">
        <f>COUNTIF(Vertices[PageRank],"&gt;= "&amp;P57)-COUNTIF(Vertices[PageRank],"&gt;="&amp;P58)</f>
        <v>1</v>
      </c>
      <c r="R57" s="41">
        <f>MAX(Vertices[Clustering Coefficient])</f>
        <v>1</v>
      </c>
      <c r="S57" s="45">
        <f>COUNTIF(Vertices[Clustering Coefficient],"&gt;= "&amp;R57)-COUNTIF(Vertices[Clustering Coefficient],"&gt;="&amp;R58)</f>
        <v>48</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55</v>
      </c>
    </row>
    <row r="75" spans="1:2" ht="15">
      <c r="A75" s="33" t="s">
        <v>90</v>
      </c>
      <c r="B75" s="47">
        <f>_xlfn.IFERROR(AVERAGE(Vertices[In-Degree]),NoMetricMessage)</f>
        <v>1.586046511627907</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48</v>
      </c>
    </row>
    <row r="89" spans="1:2" ht="15">
      <c r="A89" s="33" t="s">
        <v>96</v>
      </c>
      <c r="B89" s="47">
        <f>_xlfn.IFERROR(AVERAGE(Vertices[Out-Degree]),NoMetricMessage)</f>
        <v>1.586046511627907</v>
      </c>
    </row>
    <row r="90" spans="1:2" ht="15">
      <c r="A90" s="33" t="s">
        <v>97</v>
      </c>
      <c r="B90" s="47">
        <f>_xlfn.IFERROR(MEDIAN(Vertices[Out-Degree]),NoMetricMessage)</f>
        <v>0</v>
      </c>
    </row>
    <row r="101" spans="1:2" ht="15">
      <c r="A101" s="33" t="s">
        <v>100</v>
      </c>
      <c r="B101" s="47">
        <f>IF(COUNT(Vertices[Betweenness Centrality])&gt;0,J2,NoMetricMessage)</f>
        <v>0</v>
      </c>
    </row>
    <row r="102" spans="1:2" ht="15">
      <c r="A102" s="33" t="s">
        <v>101</v>
      </c>
      <c r="B102" s="47">
        <f>IF(COUNT(Vertices[Betweenness Centrality])&gt;0,J57,NoMetricMessage)</f>
        <v>26830.333333</v>
      </c>
    </row>
    <row r="103" spans="1:2" ht="15">
      <c r="A103" s="33" t="s">
        <v>102</v>
      </c>
      <c r="B103" s="47">
        <f>_xlfn.IFERROR(AVERAGE(Vertices[Betweenness Centrality]),NoMetricMessage)</f>
        <v>305.7767441813954</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0.05389739999999998</v>
      </c>
    </row>
    <row r="118" spans="1:2" ht="15">
      <c r="A118" s="33" t="s">
        <v>109</v>
      </c>
      <c r="B118" s="47">
        <f>_xlfn.IFERROR(MEDIAN(Vertices[Closeness Centrality]),NoMetricMessage)</f>
        <v>0.001808</v>
      </c>
    </row>
    <row r="129" spans="1:2" ht="15">
      <c r="A129" s="33" t="s">
        <v>112</v>
      </c>
      <c r="B129" s="47">
        <f>IF(COUNT(Vertices[Eigenvector Centrality])&gt;0,N2,NoMetricMessage)</f>
        <v>0</v>
      </c>
    </row>
    <row r="130" spans="1:2" ht="15">
      <c r="A130" s="33" t="s">
        <v>113</v>
      </c>
      <c r="B130" s="47">
        <f>IF(COUNT(Vertices[Eigenvector Centrality])&gt;0,N57,NoMetricMessage)</f>
        <v>0.080489</v>
      </c>
    </row>
    <row r="131" spans="1:2" ht="15">
      <c r="A131" s="33" t="s">
        <v>114</v>
      </c>
      <c r="B131" s="47">
        <f>_xlfn.IFERROR(AVERAGE(Vertices[Eigenvector Centrality]),NoMetricMessage)</f>
        <v>0.004651306976744184</v>
      </c>
    </row>
    <row r="132" spans="1:2" ht="15">
      <c r="A132" s="33" t="s">
        <v>115</v>
      </c>
      <c r="B132" s="47">
        <f>_xlfn.IFERROR(MEDIAN(Vertices[Eigenvector Centrality]),NoMetricMessage)</f>
        <v>0.001629</v>
      </c>
    </row>
    <row r="143" spans="1:2" ht="15">
      <c r="A143" s="33" t="s">
        <v>140</v>
      </c>
      <c r="B143" s="47">
        <f>IF(COUNT(Vertices[PageRank])&gt;0,P2,NoMetricMessage)</f>
        <v>0.35789</v>
      </c>
    </row>
    <row r="144" spans="1:2" ht="15">
      <c r="A144" s="33" t="s">
        <v>141</v>
      </c>
      <c r="B144" s="47">
        <f>IF(COUNT(Vertices[PageRank])&gt;0,P57,NoMetricMessage)</f>
        <v>19.447176</v>
      </c>
    </row>
    <row r="145" spans="1:2" ht="15">
      <c r="A145" s="33" t="s">
        <v>142</v>
      </c>
      <c r="B145" s="47">
        <f>_xlfn.IFERROR(AVERAGE(Vertices[PageRank]),NoMetricMessage)</f>
        <v>0.999997753488373</v>
      </c>
    </row>
    <row r="146" spans="1:2" ht="15">
      <c r="A146" s="33" t="s">
        <v>143</v>
      </c>
      <c r="B146" s="47">
        <f>_xlfn.IFERROR(MEDIAN(Vertices[PageRank]),NoMetricMessage)</f>
        <v>0.595237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0.3401105190227496</v>
      </c>
    </row>
    <row r="160" spans="1:2" ht="15">
      <c r="A160" s="33" t="s">
        <v>121</v>
      </c>
      <c r="B160" s="47">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2656</v>
      </c>
      <c r="K7" s="13" t="s">
        <v>2657</v>
      </c>
    </row>
    <row r="8" spans="1:11" ht="409.5">
      <c r="A8"/>
      <c r="B8">
        <v>2</v>
      </c>
      <c r="C8">
        <v>2</v>
      </c>
      <c r="D8" t="s">
        <v>61</v>
      </c>
      <c r="E8" t="s">
        <v>61</v>
      </c>
      <c r="H8" t="s">
        <v>73</v>
      </c>
      <c r="J8" t="s">
        <v>2658</v>
      </c>
      <c r="K8" s="13" t="s">
        <v>2659</v>
      </c>
    </row>
    <row r="9" spans="1:11" ht="409.5">
      <c r="A9"/>
      <c r="B9">
        <v>3</v>
      </c>
      <c r="C9">
        <v>4</v>
      </c>
      <c r="D9" t="s">
        <v>62</v>
      </c>
      <c r="E9" t="s">
        <v>62</v>
      </c>
      <c r="H9" t="s">
        <v>74</v>
      </c>
      <c r="J9" t="s">
        <v>2660</v>
      </c>
      <c r="K9" s="13" t="s">
        <v>2661</v>
      </c>
    </row>
    <row r="10" spans="1:11" ht="409.5">
      <c r="A10"/>
      <c r="B10">
        <v>4</v>
      </c>
      <c r="D10" t="s">
        <v>63</v>
      </c>
      <c r="E10" t="s">
        <v>63</v>
      </c>
      <c r="H10" t="s">
        <v>75</v>
      </c>
      <c r="J10" t="s">
        <v>2662</v>
      </c>
      <c r="K10" s="13" t="s">
        <v>2663</v>
      </c>
    </row>
    <row r="11" spans="1:11" ht="15">
      <c r="A11"/>
      <c r="B11">
        <v>5</v>
      </c>
      <c r="D11" t="s">
        <v>46</v>
      </c>
      <c r="E11">
        <v>1</v>
      </c>
      <c r="H11" t="s">
        <v>76</v>
      </c>
      <c r="J11" t="s">
        <v>2664</v>
      </c>
      <c r="K11" t="s">
        <v>2665</v>
      </c>
    </row>
    <row r="12" spans="1:11" ht="15">
      <c r="A12"/>
      <c r="B12"/>
      <c r="D12" t="s">
        <v>64</v>
      </c>
      <c r="E12">
        <v>2</v>
      </c>
      <c r="H12">
        <v>0</v>
      </c>
      <c r="J12" t="s">
        <v>2666</v>
      </c>
      <c r="K12" t="s">
        <v>2667</v>
      </c>
    </row>
    <row r="13" spans="1:11" ht="15">
      <c r="A13"/>
      <c r="B13"/>
      <c r="D13">
        <v>1</v>
      </c>
      <c r="E13">
        <v>3</v>
      </c>
      <c r="H13">
        <v>1</v>
      </c>
      <c r="J13" t="s">
        <v>2668</v>
      </c>
      <c r="K13" t="s">
        <v>2669</v>
      </c>
    </row>
    <row r="14" spans="4:11" ht="15">
      <c r="D14">
        <v>2</v>
      </c>
      <c r="E14">
        <v>4</v>
      </c>
      <c r="H14">
        <v>2</v>
      </c>
      <c r="J14" t="s">
        <v>2670</v>
      </c>
      <c r="K14" t="s">
        <v>2671</v>
      </c>
    </row>
    <row r="15" spans="4:11" ht="15">
      <c r="D15">
        <v>3</v>
      </c>
      <c r="E15">
        <v>5</v>
      </c>
      <c r="H15">
        <v>3</v>
      </c>
      <c r="J15" t="s">
        <v>2672</v>
      </c>
      <c r="K15" t="s">
        <v>2673</v>
      </c>
    </row>
    <row r="16" spans="4:11" ht="15">
      <c r="D16">
        <v>4</v>
      </c>
      <c r="E16">
        <v>6</v>
      </c>
      <c r="H16">
        <v>4</v>
      </c>
      <c r="J16" t="s">
        <v>2674</v>
      </c>
      <c r="K16" t="s">
        <v>2675</v>
      </c>
    </row>
    <row r="17" spans="4:11" ht="15">
      <c r="D17">
        <v>5</v>
      </c>
      <c r="E17">
        <v>7</v>
      </c>
      <c r="H17">
        <v>5</v>
      </c>
      <c r="J17" t="s">
        <v>2676</v>
      </c>
      <c r="K17" t="s">
        <v>2677</v>
      </c>
    </row>
    <row r="18" spans="4:11" ht="15">
      <c r="D18">
        <v>6</v>
      </c>
      <c r="E18">
        <v>8</v>
      </c>
      <c r="H18">
        <v>6</v>
      </c>
      <c r="J18" t="s">
        <v>2678</v>
      </c>
      <c r="K18" t="s">
        <v>2679</v>
      </c>
    </row>
    <row r="19" spans="4:11" ht="15">
      <c r="D19">
        <v>7</v>
      </c>
      <c r="E19">
        <v>9</v>
      </c>
      <c r="H19">
        <v>7</v>
      </c>
      <c r="J19" t="s">
        <v>2680</v>
      </c>
      <c r="K19" t="s">
        <v>2681</v>
      </c>
    </row>
    <row r="20" spans="4:11" ht="15">
      <c r="D20">
        <v>8</v>
      </c>
      <c r="H20">
        <v>8</v>
      </c>
      <c r="J20" t="s">
        <v>2682</v>
      </c>
      <c r="K20" t="s">
        <v>2683</v>
      </c>
    </row>
    <row r="21" spans="4:11" ht="409.5">
      <c r="D21">
        <v>9</v>
      </c>
      <c r="H21">
        <v>9</v>
      </c>
      <c r="J21" t="s">
        <v>2684</v>
      </c>
      <c r="K21" s="13" t="s">
        <v>2685</v>
      </c>
    </row>
    <row r="22" spans="4:11" ht="409.5">
      <c r="D22">
        <v>10</v>
      </c>
      <c r="J22" t="s">
        <v>2686</v>
      </c>
      <c r="K22" s="13" t="s">
        <v>2687</v>
      </c>
    </row>
    <row r="23" spans="4:11" ht="409.5">
      <c r="D23">
        <v>11</v>
      </c>
      <c r="J23" t="s">
        <v>2688</v>
      </c>
      <c r="K23" s="13" t="s">
        <v>2689</v>
      </c>
    </row>
    <row r="24" spans="10:11" ht="409.5">
      <c r="J24" t="s">
        <v>2690</v>
      </c>
      <c r="K24" s="13" t="s">
        <v>3668</v>
      </c>
    </row>
    <row r="25" spans="10:11" ht="15">
      <c r="J25" t="s">
        <v>2691</v>
      </c>
      <c r="K25" t="b">
        <v>0</v>
      </c>
    </row>
    <row r="26" spans="10:11" ht="15">
      <c r="J26" t="s">
        <v>3666</v>
      </c>
      <c r="K26" t="s">
        <v>3667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2725</v>
      </c>
      <c r="B1" s="13" t="s">
        <v>2728</v>
      </c>
      <c r="C1" s="13" t="s">
        <v>2729</v>
      </c>
      <c r="D1" s="13" t="s">
        <v>2731</v>
      </c>
      <c r="E1" s="13" t="s">
        <v>2730</v>
      </c>
      <c r="F1" s="13" t="s">
        <v>2733</v>
      </c>
      <c r="G1" s="13" t="s">
        <v>2732</v>
      </c>
      <c r="H1" s="13" t="s">
        <v>2737</v>
      </c>
      <c r="I1" s="13" t="s">
        <v>2736</v>
      </c>
      <c r="J1" s="13" t="s">
        <v>2739</v>
      </c>
      <c r="K1" s="13" t="s">
        <v>2738</v>
      </c>
      <c r="L1" s="13" t="s">
        <v>2743</v>
      </c>
      <c r="M1" s="13" t="s">
        <v>2742</v>
      </c>
      <c r="N1" s="13" t="s">
        <v>2745</v>
      </c>
      <c r="O1" s="13" t="s">
        <v>2744</v>
      </c>
      <c r="P1" s="13" t="s">
        <v>2749</v>
      </c>
      <c r="Q1" s="13" t="s">
        <v>2748</v>
      </c>
      <c r="R1" s="13" t="s">
        <v>2751</v>
      </c>
      <c r="S1" s="13" t="s">
        <v>2750</v>
      </c>
      <c r="T1" s="13" t="s">
        <v>2754</v>
      </c>
      <c r="U1" s="78" t="s">
        <v>2753</v>
      </c>
      <c r="V1" s="78" t="s">
        <v>2755</v>
      </c>
    </row>
    <row r="2" spans="1:22" ht="15">
      <c r="A2" s="82" t="s">
        <v>553</v>
      </c>
      <c r="B2" s="78">
        <v>7</v>
      </c>
      <c r="C2" s="82" t="s">
        <v>541</v>
      </c>
      <c r="D2" s="78">
        <v>1</v>
      </c>
      <c r="E2" s="82" t="s">
        <v>543</v>
      </c>
      <c r="F2" s="78">
        <v>5</v>
      </c>
      <c r="G2" s="82" t="s">
        <v>2734</v>
      </c>
      <c r="H2" s="78">
        <v>1</v>
      </c>
      <c r="I2" s="82" t="s">
        <v>561</v>
      </c>
      <c r="J2" s="78">
        <v>5</v>
      </c>
      <c r="K2" s="82" t="s">
        <v>559</v>
      </c>
      <c r="L2" s="78">
        <v>2</v>
      </c>
      <c r="M2" s="82" t="s">
        <v>570</v>
      </c>
      <c r="N2" s="78">
        <v>2</v>
      </c>
      <c r="O2" s="82" t="s">
        <v>548</v>
      </c>
      <c r="P2" s="78">
        <v>1</v>
      </c>
      <c r="Q2" s="82" t="s">
        <v>586</v>
      </c>
      <c r="R2" s="78">
        <v>1</v>
      </c>
      <c r="S2" s="82" t="s">
        <v>2726</v>
      </c>
      <c r="T2" s="78">
        <v>7</v>
      </c>
      <c r="U2" s="78"/>
      <c r="V2" s="78"/>
    </row>
    <row r="3" spans="1:22" ht="15">
      <c r="A3" s="82" t="s">
        <v>2726</v>
      </c>
      <c r="B3" s="78">
        <v>7</v>
      </c>
      <c r="C3" s="78"/>
      <c r="D3" s="78"/>
      <c r="E3" s="82" t="s">
        <v>577</v>
      </c>
      <c r="F3" s="78">
        <v>3</v>
      </c>
      <c r="G3" s="82" t="s">
        <v>2735</v>
      </c>
      <c r="H3" s="78">
        <v>1</v>
      </c>
      <c r="I3" s="82" t="s">
        <v>553</v>
      </c>
      <c r="J3" s="78">
        <v>5</v>
      </c>
      <c r="K3" s="82" t="s">
        <v>560</v>
      </c>
      <c r="L3" s="78">
        <v>2</v>
      </c>
      <c r="M3" s="82" t="s">
        <v>562</v>
      </c>
      <c r="N3" s="78">
        <v>1</v>
      </c>
      <c r="O3" s="82" t="s">
        <v>549</v>
      </c>
      <c r="P3" s="78">
        <v>1</v>
      </c>
      <c r="Q3" s="78"/>
      <c r="R3" s="78"/>
      <c r="S3" s="82" t="s">
        <v>2727</v>
      </c>
      <c r="T3" s="78">
        <v>7</v>
      </c>
      <c r="U3" s="78"/>
      <c r="V3" s="78"/>
    </row>
    <row r="4" spans="1:22" ht="15">
      <c r="A4" s="82" t="s">
        <v>2727</v>
      </c>
      <c r="B4" s="78">
        <v>7</v>
      </c>
      <c r="C4" s="78"/>
      <c r="D4" s="78"/>
      <c r="E4" s="82" t="s">
        <v>568</v>
      </c>
      <c r="F4" s="78">
        <v>3</v>
      </c>
      <c r="G4" s="78"/>
      <c r="H4" s="78"/>
      <c r="I4" s="82" t="s">
        <v>569</v>
      </c>
      <c r="J4" s="78">
        <v>1</v>
      </c>
      <c r="K4" s="82" t="s">
        <v>2740</v>
      </c>
      <c r="L4" s="78">
        <v>1</v>
      </c>
      <c r="M4" s="78"/>
      <c r="N4" s="78"/>
      <c r="O4" s="82" t="s">
        <v>550</v>
      </c>
      <c r="P4" s="78">
        <v>1</v>
      </c>
      <c r="Q4" s="78"/>
      <c r="R4" s="78"/>
      <c r="S4" s="82" t="s">
        <v>2752</v>
      </c>
      <c r="T4" s="78">
        <v>2</v>
      </c>
      <c r="U4" s="78"/>
      <c r="V4" s="78"/>
    </row>
    <row r="5" spans="1:22" ht="15">
      <c r="A5" s="82" t="s">
        <v>543</v>
      </c>
      <c r="B5" s="78">
        <v>6</v>
      </c>
      <c r="C5" s="78"/>
      <c r="D5" s="78"/>
      <c r="E5" s="82" t="s">
        <v>573</v>
      </c>
      <c r="F5" s="78">
        <v>3</v>
      </c>
      <c r="G5" s="78"/>
      <c r="H5" s="78"/>
      <c r="I5" s="82" t="s">
        <v>584</v>
      </c>
      <c r="J5" s="78">
        <v>1</v>
      </c>
      <c r="K5" s="82" t="s">
        <v>2741</v>
      </c>
      <c r="L5" s="78">
        <v>1</v>
      </c>
      <c r="M5" s="78"/>
      <c r="N5" s="78"/>
      <c r="O5" s="82" t="s">
        <v>2746</v>
      </c>
      <c r="P5" s="78">
        <v>1</v>
      </c>
      <c r="Q5" s="78"/>
      <c r="R5" s="78"/>
      <c r="S5" s="78"/>
      <c r="T5" s="78"/>
      <c r="U5" s="78"/>
      <c r="V5" s="78"/>
    </row>
    <row r="6" spans="1:22" ht="15">
      <c r="A6" s="82" t="s">
        <v>561</v>
      </c>
      <c r="B6" s="78">
        <v>5</v>
      </c>
      <c r="C6" s="78"/>
      <c r="D6" s="78"/>
      <c r="E6" s="82" t="s">
        <v>554</v>
      </c>
      <c r="F6" s="78">
        <v>2</v>
      </c>
      <c r="G6" s="78"/>
      <c r="H6" s="78"/>
      <c r="I6" s="82" t="s">
        <v>583</v>
      </c>
      <c r="J6" s="78">
        <v>1</v>
      </c>
      <c r="K6" s="82" t="s">
        <v>553</v>
      </c>
      <c r="L6" s="78">
        <v>1</v>
      </c>
      <c r="M6" s="78"/>
      <c r="N6" s="78"/>
      <c r="O6" s="82" t="s">
        <v>2747</v>
      </c>
      <c r="P6" s="78">
        <v>1</v>
      </c>
      <c r="Q6" s="78"/>
      <c r="R6" s="78"/>
      <c r="S6" s="78"/>
      <c r="T6" s="78"/>
      <c r="U6" s="78"/>
      <c r="V6" s="78"/>
    </row>
    <row r="7" spans="1:22" ht="15">
      <c r="A7" s="82" t="s">
        <v>568</v>
      </c>
      <c r="B7" s="78">
        <v>3</v>
      </c>
      <c r="C7" s="78"/>
      <c r="D7" s="78"/>
      <c r="E7" s="82" t="s">
        <v>572</v>
      </c>
      <c r="F7" s="78">
        <v>1</v>
      </c>
      <c r="G7" s="78"/>
      <c r="H7" s="78"/>
      <c r="I7" s="82" t="s">
        <v>543</v>
      </c>
      <c r="J7" s="78">
        <v>1</v>
      </c>
      <c r="K7" s="78"/>
      <c r="L7" s="78"/>
      <c r="M7" s="78"/>
      <c r="N7" s="78"/>
      <c r="O7" s="82" t="s">
        <v>552</v>
      </c>
      <c r="P7" s="78">
        <v>1</v>
      </c>
      <c r="Q7" s="78"/>
      <c r="R7" s="78"/>
      <c r="S7" s="78"/>
      <c r="T7" s="78"/>
      <c r="U7" s="78"/>
      <c r="V7" s="78"/>
    </row>
    <row r="8" spans="1:22" ht="15">
      <c r="A8" s="82" t="s">
        <v>573</v>
      </c>
      <c r="B8" s="78">
        <v>3</v>
      </c>
      <c r="C8" s="78"/>
      <c r="D8" s="78"/>
      <c r="E8" s="82" t="s">
        <v>555</v>
      </c>
      <c r="F8" s="78">
        <v>1</v>
      </c>
      <c r="G8" s="78"/>
      <c r="H8" s="78"/>
      <c r="I8" s="82" t="s">
        <v>555</v>
      </c>
      <c r="J8" s="78">
        <v>1</v>
      </c>
      <c r="K8" s="78"/>
      <c r="L8" s="78"/>
      <c r="M8" s="78"/>
      <c r="N8" s="78"/>
      <c r="O8" s="82" t="s">
        <v>556</v>
      </c>
      <c r="P8" s="78">
        <v>1</v>
      </c>
      <c r="Q8" s="78"/>
      <c r="R8" s="78"/>
      <c r="S8" s="78"/>
      <c r="T8" s="78"/>
      <c r="U8" s="78"/>
      <c r="V8" s="78"/>
    </row>
    <row r="9" spans="1:22" ht="15">
      <c r="A9" s="82" t="s">
        <v>577</v>
      </c>
      <c r="B9" s="78">
        <v>3</v>
      </c>
      <c r="C9" s="78"/>
      <c r="D9" s="78"/>
      <c r="E9" s="82" t="s">
        <v>575</v>
      </c>
      <c r="F9" s="78">
        <v>1</v>
      </c>
      <c r="G9" s="78"/>
      <c r="H9" s="78"/>
      <c r="I9" s="78"/>
      <c r="J9" s="78"/>
      <c r="K9" s="78"/>
      <c r="L9" s="78"/>
      <c r="M9" s="78"/>
      <c r="N9" s="78"/>
      <c r="O9" s="82" t="s">
        <v>557</v>
      </c>
      <c r="P9" s="78">
        <v>1</v>
      </c>
      <c r="Q9" s="78"/>
      <c r="R9" s="78"/>
      <c r="S9" s="78"/>
      <c r="T9" s="78"/>
      <c r="U9" s="78"/>
      <c r="V9" s="78"/>
    </row>
    <row r="10" spans="1:22" ht="15">
      <c r="A10" s="82" t="s">
        <v>559</v>
      </c>
      <c r="B10" s="78">
        <v>2</v>
      </c>
      <c r="C10" s="78"/>
      <c r="D10" s="78"/>
      <c r="E10" s="82" t="s">
        <v>578</v>
      </c>
      <c r="F10" s="78">
        <v>1</v>
      </c>
      <c r="G10" s="78"/>
      <c r="H10" s="78"/>
      <c r="I10" s="78"/>
      <c r="J10" s="78"/>
      <c r="K10" s="78"/>
      <c r="L10" s="78"/>
      <c r="M10" s="78"/>
      <c r="N10" s="78"/>
      <c r="O10" s="78"/>
      <c r="P10" s="78"/>
      <c r="Q10" s="78"/>
      <c r="R10" s="78"/>
      <c r="S10" s="78"/>
      <c r="T10" s="78"/>
      <c r="U10" s="78"/>
      <c r="V10" s="78"/>
    </row>
    <row r="11" spans="1:22" ht="15">
      <c r="A11" s="82" t="s">
        <v>560</v>
      </c>
      <c r="B11" s="78">
        <v>2</v>
      </c>
      <c r="C11" s="78"/>
      <c r="D11" s="78"/>
      <c r="E11" s="82" t="s">
        <v>579</v>
      </c>
      <c r="F11" s="78">
        <v>1</v>
      </c>
      <c r="G11" s="78"/>
      <c r="H11" s="78"/>
      <c r="I11" s="78"/>
      <c r="J11" s="78"/>
      <c r="K11" s="78"/>
      <c r="L11" s="78"/>
      <c r="M11" s="78"/>
      <c r="N11" s="78"/>
      <c r="O11" s="78"/>
      <c r="P11" s="78"/>
      <c r="Q11" s="78"/>
      <c r="R11" s="78"/>
      <c r="S11" s="78"/>
      <c r="T11" s="78"/>
      <c r="U11" s="78"/>
      <c r="V11" s="78"/>
    </row>
    <row r="14" spans="1:22" ht="15" customHeight="1">
      <c r="A14" s="13" t="s">
        <v>2762</v>
      </c>
      <c r="B14" s="13" t="s">
        <v>2728</v>
      </c>
      <c r="C14" s="13" t="s">
        <v>2767</v>
      </c>
      <c r="D14" s="13" t="s">
        <v>2731</v>
      </c>
      <c r="E14" s="13" t="s">
        <v>2768</v>
      </c>
      <c r="F14" s="13" t="s">
        <v>2733</v>
      </c>
      <c r="G14" s="13" t="s">
        <v>2769</v>
      </c>
      <c r="H14" s="13" t="s">
        <v>2737</v>
      </c>
      <c r="I14" s="13" t="s">
        <v>2772</v>
      </c>
      <c r="J14" s="13" t="s">
        <v>2739</v>
      </c>
      <c r="K14" s="13" t="s">
        <v>2773</v>
      </c>
      <c r="L14" s="13" t="s">
        <v>2743</v>
      </c>
      <c r="M14" s="13" t="s">
        <v>2774</v>
      </c>
      <c r="N14" s="13" t="s">
        <v>2745</v>
      </c>
      <c r="O14" s="13" t="s">
        <v>2775</v>
      </c>
      <c r="P14" s="13" t="s">
        <v>2749</v>
      </c>
      <c r="Q14" s="13" t="s">
        <v>2778</v>
      </c>
      <c r="R14" s="13" t="s">
        <v>2751</v>
      </c>
      <c r="S14" s="13" t="s">
        <v>2779</v>
      </c>
      <c r="T14" s="13" t="s">
        <v>2754</v>
      </c>
      <c r="U14" s="78" t="s">
        <v>2780</v>
      </c>
      <c r="V14" s="78" t="s">
        <v>2755</v>
      </c>
    </row>
    <row r="15" spans="1:22" ht="15">
      <c r="A15" s="78" t="s">
        <v>589</v>
      </c>
      <c r="B15" s="78">
        <v>18</v>
      </c>
      <c r="C15" s="78" t="s">
        <v>587</v>
      </c>
      <c r="D15" s="78">
        <v>1</v>
      </c>
      <c r="E15" s="78" t="s">
        <v>606</v>
      </c>
      <c r="F15" s="78">
        <v>6</v>
      </c>
      <c r="G15" s="78" t="s">
        <v>2770</v>
      </c>
      <c r="H15" s="78">
        <v>1</v>
      </c>
      <c r="I15" s="78" t="s">
        <v>589</v>
      </c>
      <c r="J15" s="78">
        <v>8</v>
      </c>
      <c r="K15" s="78" t="s">
        <v>589</v>
      </c>
      <c r="L15" s="78">
        <v>3</v>
      </c>
      <c r="M15" s="78" t="s">
        <v>606</v>
      </c>
      <c r="N15" s="78">
        <v>2</v>
      </c>
      <c r="O15" s="78" t="s">
        <v>593</v>
      </c>
      <c r="P15" s="78">
        <v>2</v>
      </c>
      <c r="Q15" s="78" t="s">
        <v>593</v>
      </c>
      <c r="R15" s="78">
        <v>1</v>
      </c>
      <c r="S15" s="78" t="s">
        <v>2763</v>
      </c>
      <c r="T15" s="78">
        <v>7</v>
      </c>
      <c r="U15" s="78"/>
      <c r="V15" s="78"/>
    </row>
    <row r="16" spans="1:22" ht="15">
      <c r="A16" s="78" t="s">
        <v>593</v>
      </c>
      <c r="B16" s="78">
        <v>17</v>
      </c>
      <c r="C16" s="78"/>
      <c r="D16" s="78"/>
      <c r="E16" s="78" t="s">
        <v>589</v>
      </c>
      <c r="F16" s="78">
        <v>6</v>
      </c>
      <c r="G16" s="78" t="s">
        <v>2771</v>
      </c>
      <c r="H16" s="78">
        <v>1</v>
      </c>
      <c r="I16" s="78" t="s">
        <v>593</v>
      </c>
      <c r="J16" s="78">
        <v>6</v>
      </c>
      <c r="K16" s="78" t="s">
        <v>601</v>
      </c>
      <c r="L16" s="78">
        <v>2</v>
      </c>
      <c r="M16" s="78" t="s">
        <v>602</v>
      </c>
      <c r="N16" s="78">
        <v>1</v>
      </c>
      <c r="O16" s="78" t="s">
        <v>594</v>
      </c>
      <c r="P16" s="78">
        <v>1</v>
      </c>
      <c r="Q16" s="78"/>
      <c r="R16" s="78"/>
      <c r="S16" s="78" t="s">
        <v>2764</v>
      </c>
      <c r="T16" s="78">
        <v>7</v>
      </c>
      <c r="U16" s="78"/>
      <c r="V16" s="78"/>
    </row>
    <row r="17" spans="1:22" ht="15">
      <c r="A17" s="78" t="s">
        <v>606</v>
      </c>
      <c r="B17" s="78">
        <v>8</v>
      </c>
      <c r="C17" s="78"/>
      <c r="D17" s="78"/>
      <c r="E17" s="78" t="s">
        <v>601</v>
      </c>
      <c r="F17" s="78">
        <v>5</v>
      </c>
      <c r="G17" s="78"/>
      <c r="H17" s="78"/>
      <c r="I17" s="78" t="s">
        <v>613</v>
      </c>
      <c r="J17" s="78">
        <v>1</v>
      </c>
      <c r="K17" s="78" t="s">
        <v>593</v>
      </c>
      <c r="L17" s="78">
        <v>2</v>
      </c>
      <c r="M17" s="78"/>
      <c r="N17" s="78"/>
      <c r="O17" s="78" t="s">
        <v>595</v>
      </c>
      <c r="P17" s="78">
        <v>1</v>
      </c>
      <c r="Q17" s="78"/>
      <c r="R17" s="78"/>
      <c r="S17" s="78" t="s">
        <v>2766</v>
      </c>
      <c r="T17" s="78">
        <v>2</v>
      </c>
      <c r="U17" s="78"/>
      <c r="V17" s="78"/>
    </row>
    <row r="18" spans="1:22" ht="15">
      <c r="A18" s="78" t="s">
        <v>601</v>
      </c>
      <c r="B18" s="78">
        <v>7</v>
      </c>
      <c r="C18" s="78"/>
      <c r="D18" s="78"/>
      <c r="E18" s="78" t="s">
        <v>593</v>
      </c>
      <c r="F18" s="78">
        <v>4</v>
      </c>
      <c r="G18" s="78"/>
      <c r="H18" s="78"/>
      <c r="I18" s="78"/>
      <c r="J18" s="78"/>
      <c r="K18" s="78"/>
      <c r="L18" s="78"/>
      <c r="M18" s="78"/>
      <c r="N18" s="78"/>
      <c r="O18" s="78" t="s">
        <v>2776</v>
      </c>
      <c r="P18" s="78">
        <v>1</v>
      </c>
      <c r="Q18" s="78"/>
      <c r="R18" s="78"/>
      <c r="S18" s="78"/>
      <c r="T18" s="78"/>
      <c r="U18" s="78"/>
      <c r="V18" s="78"/>
    </row>
    <row r="19" spans="1:22" ht="15">
      <c r="A19" s="78" t="s">
        <v>2763</v>
      </c>
      <c r="B19" s="78">
        <v>7</v>
      </c>
      <c r="C19" s="78"/>
      <c r="D19" s="78"/>
      <c r="E19" s="78" t="s">
        <v>609</v>
      </c>
      <c r="F19" s="78">
        <v>3</v>
      </c>
      <c r="G19" s="78"/>
      <c r="H19" s="78"/>
      <c r="I19" s="78"/>
      <c r="J19" s="78"/>
      <c r="K19" s="78"/>
      <c r="L19" s="78"/>
      <c r="M19" s="78"/>
      <c r="N19" s="78"/>
      <c r="O19" s="78" t="s">
        <v>2777</v>
      </c>
      <c r="P19" s="78">
        <v>1</v>
      </c>
      <c r="Q19" s="78"/>
      <c r="R19" s="78"/>
      <c r="S19" s="78"/>
      <c r="T19" s="78"/>
      <c r="U19" s="78"/>
      <c r="V19" s="78"/>
    </row>
    <row r="20" spans="1:22" ht="15">
      <c r="A20" s="78" t="s">
        <v>2764</v>
      </c>
      <c r="B20" s="78">
        <v>7</v>
      </c>
      <c r="C20" s="78"/>
      <c r="D20" s="78"/>
      <c r="E20" s="78" t="s">
        <v>597</v>
      </c>
      <c r="F20" s="78">
        <v>2</v>
      </c>
      <c r="G20" s="78"/>
      <c r="H20" s="78"/>
      <c r="I20" s="78"/>
      <c r="J20" s="78"/>
      <c r="K20" s="78"/>
      <c r="L20" s="78"/>
      <c r="M20" s="78"/>
      <c r="N20" s="78"/>
      <c r="O20" s="78" t="s">
        <v>598</v>
      </c>
      <c r="P20" s="78">
        <v>1</v>
      </c>
      <c r="Q20" s="78"/>
      <c r="R20" s="78"/>
      <c r="S20" s="78"/>
      <c r="T20" s="78"/>
      <c r="U20" s="78"/>
      <c r="V20" s="78"/>
    </row>
    <row r="21" spans="1:22" ht="15">
      <c r="A21" s="78" t="s">
        <v>609</v>
      </c>
      <c r="B21" s="78">
        <v>3</v>
      </c>
      <c r="C21" s="78"/>
      <c r="D21" s="78"/>
      <c r="E21" s="78" t="s">
        <v>608</v>
      </c>
      <c r="F21" s="78">
        <v>1</v>
      </c>
      <c r="G21" s="78"/>
      <c r="H21" s="78"/>
      <c r="I21" s="78"/>
      <c r="J21" s="78"/>
      <c r="K21" s="78"/>
      <c r="L21" s="78"/>
      <c r="M21" s="78"/>
      <c r="N21" s="78"/>
      <c r="O21" s="78" t="s">
        <v>599</v>
      </c>
      <c r="P21" s="78">
        <v>1</v>
      </c>
      <c r="Q21" s="78"/>
      <c r="R21" s="78"/>
      <c r="S21" s="78"/>
      <c r="T21" s="78"/>
      <c r="U21" s="78"/>
      <c r="V21" s="78"/>
    </row>
    <row r="22" spans="1:22" ht="15">
      <c r="A22" s="78" t="s">
        <v>597</v>
      </c>
      <c r="B22" s="78">
        <v>2</v>
      </c>
      <c r="C22" s="78"/>
      <c r="D22" s="78"/>
      <c r="E22" s="78" t="s">
        <v>612</v>
      </c>
      <c r="F22" s="78">
        <v>1</v>
      </c>
      <c r="G22" s="78"/>
      <c r="H22" s="78"/>
      <c r="I22" s="78"/>
      <c r="J22" s="78"/>
      <c r="K22" s="78"/>
      <c r="L22" s="78"/>
      <c r="M22" s="78"/>
      <c r="N22" s="78"/>
      <c r="O22" s="78"/>
      <c r="P22" s="78"/>
      <c r="Q22" s="78"/>
      <c r="R22" s="78"/>
      <c r="S22" s="78"/>
      <c r="T22" s="78"/>
      <c r="U22" s="78"/>
      <c r="V22" s="78"/>
    </row>
    <row r="23" spans="1:22" ht="15">
      <c r="A23" s="78" t="s">
        <v>2765</v>
      </c>
      <c r="B23" s="78">
        <v>2</v>
      </c>
      <c r="C23" s="78"/>
      <c r="D23" s="78"/>
      <c r="E23" s="78" t="s">
        <v>610</v>
      </c>
      <c r="F23" s="78">
        <v>1</v>
      </c>
      <c r="G23" s="78"/>
      <c r="H23" s="78"/>
      <c r="I23" s="78"/>
      <c r="J23" s="78"/>
      <c r="K23" s="78"/>
      <c r="L23" s="78"/>
      <c r="M23" s="78"/>
      <c r="N23" s="78"/>
      <c r="O23" s="78"/>
      <c r="P23" s="78"/>
      <c r="Q23" s="78"/>
      <c r="R23" s="78"/>
      <c r="S23" s="78"/>
      <c r="T23" s="78"/>
      <c r="U23" s="78"/>
      <c r="V23" s="78"/>
    </row>
    <row r="24" spans="1:22" ht="15">
      <c r="A24" s="78" t="s">
        <v>2766</v>
      </c>
      <c r="B24" s="78">
        <v>2</v>
      </c>
      <c r="C24" s="78"/>
      <c r="D24" s="78"/>
      <c r="E24" s="78" t="s">
        <v>603</v>
      </c>
      <c r="F24" s="78">
        <v>1</v>
      </c>
      <c r="G24" s="78"/>
      <c r="H24" s="78"/>
      <c r="I24" s="78"/>
      <c r="J24" s="78"/>
      <c r="K24" s="78"/>
      <c r="L24" s="78"/>
      <c r="M24" s="78"/>
      <c r="N24" s="78"/>
      <c r="O24" s="78"/>
      <c r="P24" s="78"/>
      <c r="Q24" s="78"/>
      <c r="R24" s="78"/>
      <c r="S24" s="78"/>
      <c r="T24" s="78"/>
      <c r="U24" s="78"/>
      <c r="V24" s="78"/>
    </row>
    <row r="27" spans="1:22" ht="15" customHeight="1">
      <c r="A27" s="13" t="s">
        <v>2788</v>
      </c>
      <c r="B27" s="13" t="s">
        <v>2728</v>
      </c>
      <c r="C27" s="13" t="s">
        <v>2792</v>
      </c>
      <c r="D27" s="13" t="s">
        <v>2731</v>
      </c>
      <c r="E27" s="13" t="s">
        <v>2793</v>
      </c>
      <c r="F27" s="13" t="s">
        <v>2733</v>
      </c>
      <c r="G27" s="13" t="s">
        <v>2796</v>
      </c>
      <c r="H27" s="13" t="s">
        <v>2737</v>
      </c>
      <c r="I27" s="13" t="s">
        <v>2797</v>
      </c>
      <c r="J27" s="13" t="s">
        <v>2739</v>
      </c>
      <c r="K27" s="13" t="s">
        <v>2798</v>
      </c>
      <c r="L27" s="13" t="s">
        <v>2743</v>
      </c>
      <c r="M27" s="13" t="s">
        <v>2804</v>
      </c>
      <c r="N27" s="13" t="s">
        <v>2745</v>
      </c>
      <c r="O27" s="13" t="s">
        <v>2805</v>
      </c>
      <c r="P27" s="13" t="s">
        <v>2749</v>
      </c>
      <c r="Q27" s="13" t="s">
        <v>2814</v>
      </c>
      <c r="R27" s="13" t="s">
        <v>2751</v>
      </c>
      <c r="S27" s="78" t="s">
        <v>2815</v>
      </c>
      <c r="T27" s="78" t="s">
        <v>2754</v>
      </c>
      <c r="U27" s="13" t="s">
        <v>2816</v>
      </c>
      <c r="V27" s="13" t="s">
        <v>2755</v>
      </c>
    </row>
    <row r="28" spans="1:22" ht="15">
      <c r="A28" s="78" t="s">
        <v>628</v>
      </c>
      <c r="B28" s="78">
        <v>14</v>
      </c>
      <c r="C28" s="78" t="s">
        <v>614</v>
      </c>
      <c r="D28" s="78">
        <v>1</v>
      </c>
      <c r="E28" s="78" t="s">
        <v>628</v>
      </c>
      <c r="F28" s="78">
        <v>8</v>
      </c>
      <c r="G28" s="78" t="s">
        <v>616</v>
      </c>
      <c r="H28" s="78">
        <v>1</v>
      </c>
      <c r="I28" s="78" t="s">
        <v>628</v>
      </c>
      <c r="J28" s="78">
        <v>6</v>
      </c>
      <c r="K28" s="78" t="s">
        <v>274</v>
      </c>
      <c r="L28" s="78">
        <v>2</v>
      </c>
      <c r="M28" s="78" t="s">
        <v>618</v>
      </c>
      <c r="N28" s="78">
        <v>5</v>
      </c>
      <c r="O28" s="78" t="s">
        <v>300</v>
      </c>
      <c r="P28" s="78">
        <v>6</v>
      </c>
      <c r="Q28" s="78" t="s">
        <v>646</v>
      </c>
      <c r="R28" s="78">
        <v>1</v>
      </c>
      <c r="S28" s="78"/>
      <c r="T28" s="78"/>
      <c r="U28" s="78" t="s">
        <v>638</v>
      </c>
      <c r="V28" s="78">
        <v>3</v>
      </c>
    </row>
    <row r="29" spans="1:22" ht="15">
      <c r="A29" s="78" t="s">
        <v>300</v>
      </c>
      <c r="B29" s="78">
        <v>13</v>
      </c>
      <c r="C29" s="78"/>
      <c r="D29" s="78"/>
      <c r="E29" s="78" t="s">
        <v>639</v>
      </c>
      <c r="F29" s="78">
        <v>5</v>
      </c>
      <c r="G29" s="78"/>
      <c r="H29" s="78"/>
      <c r="I29" s="78" t="s">
        <v>617</v>
      </c>
      <c r="J29" s="78">
        <v>5</v>
      </c>
      <c r="K29" s="78" t="s">
        <v>2799</v>
      </c>
      <c r="L29" s="78">
        <v>1</v>
      </c>
      <c r="M29" s="78"/>
      <c r="N29" s="78"/>
      <c r="O29" s="78" t="s">
        <v>2806</v>
      </c>
      <c r="P29" s="78">
        <v>2</v>
      </c>
      <c r="Q29" s="78"/>
      <c r="R29" s="78"/>
      <c r="S29" s="78"/>
      <c r="T29" s="78"/>
      <c r="U29" s="78" t="s">
        <v>2817</v>
      </c>
      <c r="V29" s="78">
        <v>1</v>
      </c>
    </row>
    <row r="30" spans="1:22" ht="15">
      <c r="A30" s="78" t="s">
        <v>617</v>
      </c>
      <c r="B30" s="78">
        <v>8</v>
      </c>
      <c r="C30" s="78"/>
      <c r="D30" s="78"/>
      <c r="E30" s="78" t="s">
        <v>617</v>
      </c>
      <c r="F30" s="78">
        <v>3</v>
      </c>
      <c r="G30" s="78"/>
      <c r="H30" s="78"/>
      <c r="I30" s="78" t="s">
        <v>626</v>
      </c>
      <c r="J30" s="78">
        <v>4</v>
      </c>
      <c r="K30" s="78" t="s">
        <v>2800</v>
      </c>
      <c r="L30" s="78">
        <v>1</v>
      </c>
      <c r="M30" s="78"/>
      <c r="N30" s="78"/>
      <c r="O30" s="78" t="s">
        <v>2807</v>
      </c>
      <c r="P30" s="78">
        <v>2</v>
      </c>
      <c r="Q30" s="78"/>
      <c r="R30" s="78"/>
      <c r="S30" s="78"/>
      <c r="T30" s="78"/>
      <c r="U30" s="78" t="s">
        <v>2818</v>
      </c>
      <c r="V30" s="78">
        <v>1</v>
      </c>
    </row>
    <row r="31" spans="1:22" ht="15">
      <c r="A31" s="78" t="s">
        <v>639</v>
      </c>
      <c r="B31" s="78">
        <v>7</v>
      </c>
      <c r="C31" s="78"/>
      <c r="D31" s="78"/>
      <c r="E31" s="78" t="s">
        <v>2794</v>
      </c>
      <c r="F31" s="78">
        <v>2</v>
      </c>
      <c r="G31" s="78"/>
      <c r="H31" s="78"/>
      <c r="I31" s="78" t="s">
        <v>639</v>
      </c>
      <c r="J31" s="78">
        <v>2</v>
      </c>
      <c r="K31" s="78" t="s">
        <v>2801</v>
      </c>
      <c r="L31" s="78">
        <v>1</v>
      </c>
      <c r="M31" s="78"/>
      <c r="N31" s="78"/>
      <c r="O31" s="78" t="s">
        <v>2808</v>
      </c>
      <c r="P31" s="78">
        <v>2</v>
      </c>
      <c r="Q31" s="78"/>
      <c r="R31" s="78"/>
      <c r="S31" s="78"/>
      <c r="T31" s="78"/>
      <c r="U31" s="78" t="s">
        <v>2819</v>
      </c>
      <c r="V31" s="78">
        <v>1</v>
      </c>
    </row>
    <row r="32" spans="1:22" ht="15">
      <c r="A32" s="78" t="s">
        <v>618</v>
      </c>
      <c r="B32" s="78">
        <v>6</v>
      </c>
      <c r="C32" s="78"/>
      <c r="D32" s="78"/>
      <c r="E32" s="78" t="s">
        <v>2795</v>
      </c>
      <c r="F32" s="78">
        <v>2</v>
      </c>
      <c r="G32" s="78"/>
      <c r="H32" s="78"/>
      <c r="I32" s="78" t="s">
        <v>645</v>
      </c>
      <c r="J32" s="78">
        <v>1</v>
      </c>
      <c r="K32" s="78" t="s">
        <v>2802</v>
      </c>
      <c r="L32" s="78">
        <v>1</v>
      </c>
      <c r="M32" s="78"/>
      <c r="N32" s="78"/>
      <c r="O32" s="78" t="s">
        <v>2809</v>
      </c>
      <c r="P32" s="78">
        <v>1</v>
      </c>
      <c r="Q32" s="78"/>
      <c r="R32" s="78"/>
      <c r="S32" s="78"/>
      <c r="T32" s="78"/>
      <c r="U32" s="78" t="s">
        <v>2820</v>
      </c>
      <c r="V32" s="78">
        <v>1</v>
      </c>
    </row>
    <row r="33" spans="1:22" ht="15">
      <c r="A33" s="78" t="s">
        <v>2789</v>
      </c>
      <c r="B33" s="78">
        <v>5</v>
      </c>
      <c r="C33" s="78"/>
      <c r="D33" s="78"/>
      <c r="E33" s="78" t="s">
        <v>642</v>
      </c>
      <c r="F33" s="78">
        <v>2</v>
      </c>
      <c r="G33" s="78"/>
      <c r="H33" s="78"/>
      <c r="I33" s="78"/>
      <c r="J33" s="78"/>
      <c r="K33" s="78" t="s">
        <v>2803</v>
      </c>
      <c r="L33" s="78">
        <v>1</v>
      </c>
      <c r="M33" s="78"/>
      <c r="N33" s="78"/>
      <c r="O33" s="78" t="s">
        <v>2810</v>
      </c>
      <c r="P33" s="78">
        <v>1</v>
      </c>
      <c r="Q33" s="78"/>
      <c r="R33" s="78"/>
      <c r="S33" s="78"/>
      <c r="T33" s="78"/>
      <c r="U33" s="78" t="s">
        <v>300</v>
      </c>
      <c r="V33" s="78">
        <v>1</v>
      </c>
    </row>
    <row r="34" spans="1:22" ht="15">
      <c r="A34" s="78" t="s">
        <v>2790</v>
      </c>
      <c r="B34" s="78">
        <v>4</v>
      </c>
      <c r="C34" s="78"/>
      <c r="D34" s="78"/>
      <c r="E34" s="78" t="s">
        <v>641</v>
      </c>
      <c r="F34" s="78">
        <v>1</v>
      </c>
      <c r="G34" s="78"/>
      <c r="H34" s="78"/>
      <c r="I34" s="78"/>
      <c r="J34" s="78"/>
      <c r="K34" s="78"/>
      <c r="L34" s="78"/>
      <c r="M34" s="78"/>
      <c r="N34" s="78"/>
      <c r="O34" s="78" t="s">
        <v>2811</v>
      </c>
      <c r="P34" s="78">
        <v>1</v>
      </c>
      <c r="Q34" s="78"/>
      <c r="R34" s="78"/>
      <c r="S34" s="78"/>
      <c r="T34" s="78"/>
      <c r="U34" s="78" t="s">
        <v>2821</v>
      </c>
      <c r="V34" s="78">
        <v>1</v>
      </c>
    </row>
    <row r="35" spans="1:22" ht="15">
      <c r="A35" s="78" t="s">
        <v>2791</v>
      </c>
      <c r="B35" s="78">
        <v>4</v>
      </c>
      <c r="C35" s="78"/>
      <c r="D35" s="78"/>
      <c r="E35" s="78" t="s">
        <v>644</v>
      </c>
      <c r="F35" s="78">
        <v>1</v>
      </c>
      <c r="G35" s="78"/>
      <c r="H35" s="78"/>
      <c r="I35" s="78"/>
      <c r="J35" s="78"/>
      <c r="K35" s="78"/>
      <c r="L35" s="78"/>
      <c r="M35" s="78"/>
      <c r="N35" s="78"/>
      <c r="O35" s="78" t="s">
        <v>2812</v>
      </c>
      <c r="P35" s="78">
        <v>1</v>
      </c>
      <c r="Q35" s="78"/>
      <c r="R35" s="78"/>
      <c r="S35" s="78"/>
      <c r="T35" s="78"/>
      <c r="U35" s="78"/>
      <c r="V35" s="78"/>
    </row>
    <row r="36" spans="1:22" ht="15">
      <c r="A36" s="78" t="s">
        <v>626</v>
      </c>
      <c r="B36" s="78">
        <v>4</v>
      </c>
      <c r="C36" s="78"/>
      <c r="D36" s="78"/>
      <c r="E36" s="78" t="s">
        <v>645</v>
      </c>
      <c r="F36" s="78">
        <v>1</v>
      </c>
      <c r="G36" s="78"/>
      <c r="H36" s="78"/>
      <c r="I36" s="78"/>
      <c r="J36" s="78"/>
      <c r="K36" s="78"/>
      <c r="L36" s="78"/>
      <c r="M36" s="78"/>
      <c r="N36" s="78"/>
      <c r="O36" s="78" t="s">
        <v>621</v>
      </c>
      <c r="P36" s="78">
        <v>1</v>
      </c>
      <c r="Q36" s="78"/>
      <c r="R36" s="78"/>
      <c r="S36" s="78"/>
      <c r="T36" s="78"/>
      <c r="U36" s="78"/>
      <c r="V36" s="78"/>
    </row>
    <row r="37" spans="1:22" ht="15">
      <c r="A37" s="78" t="s">
        <v>638</v>
      </c>
      <c r="B37" s="78">
        <v>3</v>
      </c>
      <c r="C37" s="78"/>
      <c r="D37" s="78"/>
      <c r="E37" s="78" t="s">
        <v>618</v>
      </c>
      <c r="F37" s="78">
        <v>1</v>
      </c>
      <c r="G37" s="78"/>
      <c r="H37" s="78"/>
      <c r="I37" s="78"/>
      <c r="J37" s="78"/>
      <c r="K37" s="78"/>
      <c r="L37" s="78"/>
      <c r="M37" s="78"/>
      <c r="N37" s="78"/>
      <c r="O37" s="78" t="s">
        <v>2813</v>
      </c>
      <c r="P37" s="78">
        <v>1</v>
      </c>
      <c r="Q37" s="78"/>
      <c r="R37" s="78"/>
      <c r="S37" s="78"/>
      <c r="T37" s="78"/>
      <c r="U37" s="78"/>
      <c r="V37" s="78"/>
    </row>
    <row r="40" spans="1:22" ht="15" customHeight="1">
      <c r="A40" s="13" t="s">
        <v>2827</v>
      </c>
      <c r="B40" s="13" t="s">
        <v>2728</v>
      </c>
      <c r="C40" s="13" t="s">
        <v>2836</v>
      </c>
      <c r="D40" s="13" t="s">
        <v>2731</v>
      </c>
      <c r="E40" s="13" t="s">
        <v>2837</v>
      </c>
      <c r="F40" s="13" t="s">
        <v>2733</v>
      </c>
      <c r="G40" s="13" t="s">
        <v>2843</v>
      </c>
      <c r="H40" s="13" t="s">
        <v>2737</v>
      </c>
      <c r="I40" s="13" t="s">
        <v>2844</v>
      </c>
      <c r="J40" s="13" t="s">
        <v>2739</v>
      </c>
      <c r="K40" s="13" t="s">
        <v>2847</v>
      </c>
      <c r="L40" s="13" t="s">
        <v>2743</v>
      </c>
      <c r="M40" s="13" t="s">
        <v>2854</v>
      </c>
      <c r="N40" s="13" t="s">
        <v>2745</v>
      </c>
      <c r="O40" s="13" t="s">
        <v>2858</v>
      </c>
      <c r="P40" s="13" t="s">
        <v>2749</v>
      </c>
      <c r="Q40" s="13" t="s">
        <v>2868</v>
      </c>
      <c r="R40" s="13" t="s">
        <v>2751</v>
      </c>
      <c r="S40" s="13" t="s">
        <v>2871</v>
      </c>
      <c r="T40" s="13" t="s">
        <v>2754</v>
      </c>
      <c r="U40" s="13" t="s">
        <v>2881</v>
      </c>
      <c r="V40" s="13" t="s">
        <v>2755</v>
      </c>
    </row>
    <row r="41" spans="1:22" ht="15">
      <c r="A41" s="84" t="s">
        <v>2828</v>
      </c>
      <c r="B41" s="84">
        <v>98</v>
      </c>
      <c r="C41" s="84" t="s">
        <v>390</v>
      </c>
      <c r="D41" s="84">
        <v>3</v>
      </c>
      <c r="E41" s="84" t="s">
        <v>300</v>
      </c>
      <c r="F41" s="84">
        <v>27</v>
      </c>
      <c r="G41" s="84" t="s">
        <v>385</v>
      </c>
      <c r="H41" s="84">
        <v>4</v>
      </c>
      <c r="I41" s="84" t="s">
        <v>300</v>
      </c>
      <c r="J41" s="84">
        <v>17</v>
      </c>
      <c r="K41" s="84" t="s">
        <v>2848</v>
      </c>
      <c r="L41" s="84">
        <v>16</v>
      </c>
      <c r="M41" s="84" t="s">
        <v>300</v>
      </c>
      <c r="N41" s="84">
        <v>8</v>
      </c>
      <c r="O41" s="84" t="s">
        <v>2859</v>
      </c>
      <c r="P41" s="84">
        <v>6</v>
      </c>
      <c r="Q41" s="84" t="s">
        <v>426</v>
      </c>
      <c r="R41" s="84">
        <v>2</v>
      </c>
      <c r="S41" s="84" t="s">
        <v>2872</v>
      </c>
      <c r="T41" s="84">
        <v>7</v>
      </c>
      <c r="U41" s="84" t="s">
        <v>2882</v>
      </c>
      <c r="V41" s="84">
        <v>3</v>
      </c>
    </row>
    <row r="42" spans="1:22" ht="15">
      <c r="A42" s="84" t="s">
        <v>2829</v>
      </c>
      <c r="B42" s="84">
        <v>19</v>
      </c>
      <c r="C42" s="84" t="s">
        <v>393</v>
      </c>
      <c r="D42" s="84">
        <v>2</v>
      </c>
      <c r="E42" s="84" t="s">
        <v>2833</v>
      </c>
      <c r="F42" s="84">
        <v>18</v>
      </c>
      <c r="G42" s="84" t="s">
        <v>384</v>
      </c>
      <c r="H42" s="84">
        <v>4</v>
      </c>
      <c r="I42" s="84" t="s">
        <v>298</v>
      </c>
      <c r="J42" s="84">
        <v>14</v>
      </c>
      <c r="K42" s="84" t="s">
        <v>2800</v>
      </c>
      <c r="L42" s="84">
        <v>16</v>
      </c>
      <c r="M42" s="84" t="s">
        <v>306</v>
      </c>
      <c r="N42" s="84">
        <v>6</v>
      </c>
      <c r="O42" s="84" t="s">
        <v>2860</v>
      </c>
      <c r="P42" s="84">
        <v>4</v>
      </c>
      <c r="Q42" s="84" t="s">
        <v>425</v>
      </c>
      <c r="R42" s="84">
        <v>2</v>
      </c>
      <c r="S42" s="84" t="s">
        <v>2873</v>
      </c>
      <c r="T42" s="84">
        <v>7</v>
      </c>
      <c r="U42" s="84" t="s">
        <v>2883</v>
      </c>
      <c r="V42" s="84">
        <v>3</v>
      </c>
    </row>
    <row r="43" spans="1:22" ht="15">
      <c r="A43" s="84" t="s">
        <v>2830</v>
      </c>
      <c r="B43" s="84">
        <v>0</v>
      </c>
      <c r="C43" s="84" t="s">
        <v>392</v>
      </c>
      <c r="D43" s="84">
        <v>2</v>
      </c>
      <c r="E43" s="84" t="s">
        <v>2834</v>
      </c>
      <c r="F43" s="84">
        <v>18</v>
      </c>
      <c r="G43" s="84" t="s">
        <v>380</v>
      </c>
      <c r="H43" s="84">
        <v>4</v>
      </c>
      <c r="I43" s="84" t="s">
        <v>1142</v>
      </c>
      <c r="J43" s="84">
        <v>11</v>
      </c>
      <c r="K43" s="84" t="s">
        <v>2849</v>
      </c>
      <c r="L43" s="84">
        <v>14</v>
      </c>
      <c r="M43" s="84" t="s">
        <v>2855</v>
      </c>
      <c r="N43" s="84">
        <v>5</v>
      </c>
      <c r="O43" s="84" t="s">
        <v>2861</v>
      </c>
      <c r="P43" s="84">
        <v>4</v>
      </c>
      <c r="Q43" s="84" t="s">
        <v>424</v>
      </c>
      <c r="R43" s="84">
        <v>2</v>
      </c>
      <c r="S43" s="84" t="s">
        <v>2874</v>
      </c>
      <c r="T43" s="84">
        <v>7</v>
      </c>
      <c r="U43" s="84" t="s">
        <v>2884</v>
      </c>
      <c r="V43" s="84">
        <v>3</v>
      </c>
    </row>
    <row r="44" spans="1:22" ht="15">
      <c r="A44" s="84" t="s">
        <v>2831</v>
      </c>
      <c r="B44" s="84">
        <v>3309</v>
      </c>
      <c r="C44" s="84" t="s">
        <v>391</v>
      </c>
      <c r="D44" s="84">
        <v>2</v>
      </c>
      <c r="E44" s="84" t="s">
        <v>2835</v>
      </c>
      <c r="F44" s="84">
        <v>13</v>
      </c>
      <c r="G44" s="84" t="s">
        <v>379</v>
      </c>
      <c r="H44" s="84">
        <v>4</v>
      </c>
      <c r="I44" s="84" t="s">
        <v>2834</v>
      </c>
      <c r="J44" s="84">
        <v>10</v>
      </c>
      <c r="K44" s="84" t="s">
        <v>2833</v>
      </c>
      <c r="L44" s="84">
        <v>14</v>
      </c>
      <c r="M44" s="84" t="s">
        <v>2856</v>
      </c>
      <c r="N44" s="84">
        <v>5</v>
      </c>
      <c r="O44" s="84" t="s">
        <v>2833</v>
      </c>
      <c r="P44" s="84">
        <v>4</v>
      </c>
      <c r="Q44" s="84" t="s">
        <v>423</v>
      </c>
      <c r="R44" s="84">
        <v>2</v>
      </c>
      <c r="S44" s="84" t="s">
        <v>2875</v>
      </c>
      <c r="T44" s="84">
        <v>7</v>
      </c>
      <c r="U44" s="84" t="s">
        <v>2885</v>
      </c>
      <c r="V44" s="84">
        <v>3</v>
      </c>
    </row>
    <row r="45" spans="1:22" ht="15">
      <c r="A45" s="84" t="s">
        <v>2832</v>
      </c>
      <c r="B45" s="84">
        <v>3426</v>
      </c>
      <c r="C45" s="84" t="s">
        <v>232</v>
      </c>
      <c r="D45" s="84">
        <v>2</v>
      </c>
      <c r="E45" s="84" t="s">
        <v>2838</v>
      </c>
      <c r="F45" s="84">
        <v>12</v>
      </c>
      <c r="G45" s="84" t="s">
        <v>300</v>
      </c>
      <c r="H45" s="84">
        <v>3</v>
      </c>
      <c r="I45" s="84" t="s">
        <v>2845</v>
      </c>
      <c r="J45" s="84">
        <v>10</v>
      </c>
      <c r="K45" s="84" t="s">
        <v>277</v>
      </c>
      <c r="L45" s="84">
        <v>13</v>
      </c>
      <c r="M45" s="84" t="s">
        <v>2857</v>
      </c>
      <c r="N45" s="84">
        <v>4</v>
      </c>
      <c r="O45" s="84" t="s">
        <v>2862</v>
      </c>
      <c r="P45" s="84">
        <v>3</v>
      </c>
      <c r="Q45" s="84" t="s">
        <v>2869</v>
      </c>
      <c r="R45" s="84">
        <v>2</v>
      </c>
      <c r="S45" s="84" t="s">
        <v>2876</v>
      </c>
      <c r="T45" s="84">
        <v>7</v>
      </c>
      <c r="U45" s="84" t="s">
        <v>2886</v>
      </c>
      <c r="V45" s="84">
        <v>3</v>
      </c>
    </row>
    <row r="46" spans="1:22" ht="15">
      <c r="A46" s="84" t="s">
        <v>300</v>
      </c>
      <c r="B46" s="84">
        <v>64</v>
      </c>
      <c r="C46" s="84" t="s">
        <v>389</v>
      </c>
      <c r="D46" s="84">
        <v>2</v>
      </c>
      <c r="E46" s="84" t="s">
        <v>2800</v>
      </c>
      <c r="F46" s="84">
        <v>10</v>
      </c>
      <c r="G46" s="84" t="s">
        <v>227</v>
      </c>
      <c r="H46" s="84">
        <v>3</v>
      </c>
      <c r="I46" s="84" t="s">
        <v>2833</v>
      </c>
      <c r="J46" s="84">
        <v>8</v>
      </c>
      <c r="K46" s="84" t="s">
        <v>2801</v>
      </c>
      <c r="L46" s="84">
        <v>13</v>
      </c>
      <c r="M46" s="84" t="s">
        <v>2834</v>
      </c>
      <c r="N46" s="84">
        <v>4</v>
      </c>
      <c r="O46" s="84" t="s">
        <v>2863</v>
      </c>
      <c r="P46" s="84">
        <v>2</v>
      </c>
      <c r="Q46" s="84" t="s">
        <v>312</v>
      </c>
      <c r="R46" s="84">
        <v>2</v>
      </c>
      <c r="S46" s="84" t="s">
        <v>2877</v>
      </c>
      <c r="T46" s="84">
        <v>7</v>
      </c>
      <c r="U46" s="84" t="s">
        <v>2887</v>
      </c>
      <c r="V46" s="84">
        <v>3</v>
      </c>
    </row>
    <row r="47" spans="1:22" ht="15">
      <c r="A47" s="84" t="s">
        <v>2833</v>
      </c>
      <c r="B47" s="84">
        <v>44</v>
      </c>
      <c r="C47" s="84" t="s">
        <v>388</v>
      </c>
      <c r="D47" s="84">
        <v>2</v>
      </c>
      <c r="E47" s="84" t="s">
        <v>2839</v>
      </c>
      <c r="F47" s="84">
        <v>10</v>
      </c>
      <c r="G47" s="84" t="s">
        <v>383</v>
      </c>
      <c r="H47" s="84">
        <v>3</v>
      </c>
      <c r="I47" s="84" t="s">
        <v>291</v>
      </c>
      <c r="J47" s="84">
        <v>7</v>
      </c>
      <c r="K47" s="84" t="s">
        <v>2850</v>
      </c>
      <c r="L47" s="84">
        <v>13</v>
      </c>
      <c r="M47" s="84" t="s">
        <v>417</v>
      </c>
      <c r="N47" s="84">
        <v>3</v>
      </c>
      <c r="O47" s="84" t="s">
        <v>2864</v>
      </c>
      <c r="P47" s="84">
        <v>2</v>
      </c>
      <c r="Q47" s="84" t="s">
        <v>422</v>
      </c>
      <c r="R47" s="84">
        <v>2</v>
      </c>
      <c r="S47" s="84" t="s">
        <v>2878</v>
      </c>
      <c r="T47" s="84">
        <v>7</v>
      </c>
      <c r="U47" s="84" t="s">
        <v>2888</v>
      </c>
      <c r="V47" s="84">
        <v>3</v>
      </c>
    </row>
    <row r="48" spans="1:22" ht="15">
      <c r="A48" s="84" t="s">
        <v>2834</v>
      </c>
      <c r="B48" s="84">
        <v>38</v>
      </c>
      <c r="C48" s="84" t="s">
        <v>387</v>
      </c>
      <c r="D48" s="84">
        <v>2</v>
      </c>
      <c r="E48" s="84" t="s">
        <v>2840</v>
      </c>
      <c r="F48" s="84">
        <v>8</v>
      </c>
      <c r="G48" s="84" t="s">
        <v>382</v>
      </c>
      <c r="H48" s="84">
        <v>3</v>
      </c>
      <c r="I48" s="84" t="s">
        <v>2846</v>
      </c>
      <c r="J48" s="84">
        <v>7</v>
      </c>
      <c r="K48" s="84" t="s">
        <v>2851</v>
      </c>
      <c r="L48" s="84">
        <v>13</v>
      </c>
      <c r="M48" s="84" t="s">
        <v>416</v>
      </c>
      <c r="N48" s="84">
        <v>3</v>
      </c>
      <c r="O48" s="84" t="s">
        <v>2865</v>
      </c>
      <c r="P48" s="84">
        <v>2</v>
      </c>
      <c r="Q48" s="84" t="s">
        <v>2870</v>
      </c>
      <c r="R48" s="84">
        <v>2</v>
      </c>
      <c r="S48" s="84" t="s">
        <v>2842</v>
      </c>
      <c r="T48" s="84">
        <v>7</v>
      </c>
      <c r="U48" s="84" t="s">
        <v>2821</v>
      </c>
      <c r="V48" s="84">
        <v>3</v>
      </c>
    </row>
    <row r="49" spans="1:22" ht="15">
      <c r="A49" s="84" t="s">
        <v>2800</v>
      </c>
      <c r="B49" s="84">
        <v>26</v>
      </c>
      <c r="C49" s="84" t="s">
        <v>318</v>
      </c>
      <c r="D49" s="84">
        <v>2</v>
      </c>
      <c r="E49" s="84" t="s">
        <v>2841</v>
      </c>
      <c r="F49" s="84">
        <v>8</v>
      </c>
      <c r="G49" s="84" t="s">
        <v>381</v>
      </c>
      <c r="H49" s="84">
        <v>3</v>
      </c>
      <c r="I49" s="84" t="s">
        <v>2835</v>
      </c>
      <c r="J49" s="84">
        <v>7</v>
      </c>
      <c r="K49" s="84" t="s">
        <v>2852</v>
      </c>
      <c r="L49" s="84">
        <v>13</v>
      </c>
      <c r="M49" s="84" t="s">
        <v>294</v>
      </c>
      <c r="N49" s="84">
        <v>3</v>
      </c>
      <c r="O49" s="84" t="s">
        <v>2866</v>
      </c>
      <c r="P49" s="84">
        <v>2</v>
      </c>
      <c r="Q49" s="84"/>
      <c r="R49" s="84"/>
      <c r="S49" s="84" t="s">
        <v>2879</v>
      </c>
      <c r="T49" s="84">
        <v>7</v>
      </c>
      <c r="U49" s="84" t="s">
        <v>2889</v>
      </c>
      <c r="V49" s="84">
        <v>3</v>
      </c>
    </row>
    <row r="50" spans="1:22" ht="15">
      <c r="A50" s="84" t="s">
        <v>2835</v>
      </c>
      <c r="B50" s="84">
        <v>24</v>
      </c>
      <c r="C50" s="84"/>
      <c r="D50" s="84"/>
      <c r="E50" s="84" t="s">
        <v>2842</v>
      </c>
      <c r="F50" s="84">
        <v>8</v>
      </c>
      <c r="G50" s="84" t="s">
        <v>378</v>
      </c>
      <c r="H50" s="84">
        <v>3</v>
      </c>
      <c r="I50" s="84" t="s">
        <v>2840</v>
      </c>
      <c r="J50" s="84">
        <v>6</v>
      </c>
      <c r="K50" s="84" t="s">
        <v>2853</v>
      </c>
      <c r="L50" s="84">
        <v>12</v>
      </c>
      <c r="M50" s="84" t="s">
        <v>415</v>
      </c>
      <c r="N50" s="84">
        <v>3</v>
      </c>
      <c r="O50" s="84" t="s">
        <v>2867</v>
      </c>
      <c r="P50" s="84">
        <v>2</v>
      </c>
      <c r="Q50" s="84"/>
      <c r="R50" s="84"/>
      <c r="S50" s="84" t="s">
        <v>2880</v>
      </c>
      <c r="T50" s="84">
        <v>7</v>
      </c>
      <c r="U50" s="84" t="s">
        <v>2890</v>
      </c>
      <c r="V50" s="84">
        <v>3</v>
      </c>
    </row>
    <row r="53" spans="1:22" ht="15" customHeight="1">
      <c r="A53" s="13" t="s">
        <v>2907</v>
      </c>
      <c r="B53" s="13" t="s">
        <v>2728</v>
      </c>
      <c r="C53" s="13" t="s">
        <v>2918</v>
      </c>
      <c r="D53" s="13" t="s">
        <v>2731</v>
      </c>
      <c r="E53" s="13" t="s">
        <v>2926</v>
      </c>
      <c r="F53" s="13" t="s">
        <v>2733</v>
      </c>
      <c r="G53" s="13" t="s">
        <v>2936</v>
      </c>
      <c r="H53" s="13" t="s">
        <v>2737</v>
      </c>
      <c r="I53" s="13" t="s">
        <v>2947</v>
      </c>
      <c r="J53" s="13" t="s">
        <v>2739</v>
      </c>
      <c r="K53" s="13" t="s">
        <v>2957</v>
      </c>
      <c r="L53" s="13" t="s">
        <v>2743</v>
      </c>
      <c r="M53" s="13" t="s">
        <v>2961</v>
      </c>
      <c r="N53" s="13" t="s">
        <v>2745</v>
      </c>
      <c r="O53" s="13" t="s">
        <v>2972</v>
      </c>
      <c r="P53" s="13" t="s">
        <v>2749</v>
      </c>
      <c r="Q53" s="13" t="s">
        <v>2979</v>
      </c>
      <c r="R53" s="13" t="s">
        <v>2751</v>
      </c>
      <c r="S53" s="13" t="s">
        <v>2987</v>
      </c>
      <c r="T53" s="13" t="s">
        <v>2754</v>
      </c>
      <c r="U53" s="13" t="s">
        <v>2998</v>
      </c>
      <c r="V53" s="13" t="s">
        <v>2755</v>
      </c>
    </row>
    <row r="54" spans="1:22" ht="15">
      <c r="A54" s="84" t="s">
        <v>2908</v>
      </c>
      <c r="B54" s="84">
        <v>26</v>
      </c>
      <c r="C54" s="84" t="s">
        <v>2919</v>
      </c>
      <c r="D54" s="84">
        <v>2</v>
      </c>
      <c r="E54" s="84" t="s">
        <v>2908</v>
      </c>
      <c r="F54" s="84">
        <v>13</v>
      </c>
      <c r="G54" s="84" t="s">
        <v>2937</v>
      </c>
      <c r="H54" s="84">
        <v>3</v>
      </c>
      <c r="I54" s="84" t="s">
        <v>2908</v>
      </c>
      <c r="J54" s="84">
        <v>7</v>
      </c>
      <c r="K54" s="84" t="s">
        <v>2909</v>
      </c>
      <c r="L54" s="84">
        <v>16</v>
      </c>
      <c r="M54" s="84" t="s">
        <v>2962</v>
      </c>
      <c r="N54" s="84">
        <v>3</v>
      </c>
      <c r="O54" s="84" t="s">
        <v>2973</v>
      </c>
      <c r="P54" s="84">
        <v>2</v>
      </c>
      <c r="Q54" s="84" t="s">
        <v>2980</v>
      </c>
      <c r="R54" s="84">
        <v>2</v>
      </c>
      <c r="S54" s="84" t="s">
        <v>2988</v>
      </c>
      <c r="T54" s="84">
        <v>7</v>
      </c>
      <c r="U54" s="84" t="s">
        <v>2999</v>
      </c>
      <c r="V54" s="84">
        <v>3</v>
      </c>
    </row>
    <row r="55" spans="1:22" ht="15">
      <c r="A55" s="84" t="s">
        <v>2909</v>
      </c>
      <c r="B55" s="84">
        <v>21</v>
      </c>
      <c r="C55" s="84" t="s">
        <v>2920</v>
      </c>
      <c r="D55" s="84">
        <v>2</v>
      </c>
      <c r="E55" s="84" t="s">
        <v>2927</v>
      </c>
      <c r="F55" s="84">
        <v>8</v>
      </c>
      <c r="G55" s="84" t="s">
        <v>2938</v>
      </c>
      <c r="H55" s="84">
        <v>3</v>
      </c>
      <c r="I55" s="84" t="s">
        <v>2948</v>
      </c>
      <c r="J55" s="84">
        <v>5</v>
      </c>
      <c r="K55" s="84" t="s">
        <v>2911</v>
      </c>
      <c r="L55" s="84">
        <v>13</v>
      </c>
      <c r="M55" s="84" t="s">
        <v>2963</v>
      </c>
      <c r="N55" s="84">
        <v>3</v>
      </c>
      <c r="O55" s="84" t="s">
        <v>2974</v>
      </c>
      <c r="P55" s="84">
        <v>2</v>
      </c>
      <c r="Q55" s="84" t="s">
        <v>2981</v>
      </c>
      <c r="R55" s="84">
        <v>2</v>
      </c>
      <c r="S55" s="84" t="s">
        <v>2989</v>
      </c>
      <c r="T55" s="84">
        <v>7</v>
      </c>
      <c r="U55" s="84" t="s">
        <v>3000</v>
      </c>
      <c r="V55" s="84">
        <v>3</v>
      </c>
    </row>
    <row r="56" spans="1:22" ht="15">
      <c r="A56" s="84" t="s">
        <v>2910</v>
      </c>
      <c r="B56" s="84">
        <v>16</v>
      </c>
      <c r="C56" s="84" t="s">
        <v>2921</v>
      </c>
      <c r="D56" s="84">
        <v>2</v>
      </c>
      <c r="E56" s="84" t="s">
        <v>2928</v>
      </c>
      <c r="F56" s="84">
        <v>7</v>
      </c>
      <c r="G56" s="84" t="s">
        <v>2939</v>
      </c>
      <c r="H56" s="84">
        <v>3</v>
      </c>
      <c r="I56" s="84" t="s">
        <v>2949</v>
      </c>
      <c r="J56" s="84">
        <v>5</v>
      </c>
      <c r="K56" s="84" t="s">
        <v>2912</v>
      </c>
      <c r="L56" s="84">
        <v>13</v>
      </c>
      <c r="M56" s="84" t="s">
        <v>2964</v>
      </c>
      <c r="N56" s="84">
        <v>3</v>
      </c>
      <c r="O56" s="84" t="s">
        <v>2975</v>
      </c>
      <c r="P56" s="84">
        <v>2</v>
      </c>
      <c r="Q56" s="84" t="s">
        <v>2982</v>
      </c>
      <c r="R56" s="84">
        <v>2</v>
      </c>
      <c r="S56" s="84" t="s">
        <v>2990</v>
      </c>
      <c r="T56" s="84">
        <v>7</v>
      </c>
      <c r="U56" s="84" t="s">
        <v>3001</v>
      </c>
      <c r="V56" s="84">
        <v>3</v>
      </c>
    </row>
    <row r="57" spans="1:22" ht="15">
      <c r="A57" s="84" t="s">
        <v>2911</v>
      </c>
      <c r="B57" s="84">
        <v>13</v>
      </c>
      <c r="C57" s="84" t="s">
        <v>2922</v>
      </c>
      <c r="D57" s="84">
        <v>2</v>
      </c>
      <c r="E57" s="84" t="s">
        <v>2929</v>
      </c>
      <c r="F57" s="84">
        <v>7</v>
      </c>
      <c r="G57" s="84" t="s">
        <v>2940</v>
      </c>
      <c r="H57" s="84">
        <v>3</v>
      </c>
      <c r="I57" s="84" t="s">
        <v>2950</v>
      </c>
      <c r="J57" s="84">
        <v>5</v>
      </c>
      <c r="K57" s="84" t="s">
        <v>2913</v>
      </c>
      <c r="L57" s="84">
        <v>12</v>
      </c>
      <c r="M57" s="84" t="s">
        <v>2965</v>
      </c>
      <c r="N57" s="84">
        <v>3</v>
      </c>
      <c r="O57" s="84" t="s">
        <v>2976</v>
      </c>
      <c r="P57" s="84">
        <v>2</v>
      </c>
      <c r="Q57" s="84" t="s">
        <v>2983</v>
      </c>
      <c r="R57" s="84">
        <v>2</v>
      </c>
      <c r="S57" s="84" t="s">
        <v>2991</v>
      </c>
      <c r="T57" s="84">
        <v>7</v>
      </c>
      <c r="U57" s="84" t="s">
        <v>3002</v>
      </c>
      <c r="V57" s="84">
        <v>3</v>
      </c>
    </row>
    <row r="58" spans="1:22" ht="15">
      <c r="A58" s="84" t="s">
        <v>2912</v>
      </c>
      <c r="B58" s="84">
        <v>13</v>
      </c>
      <c r="C58" s="84" t="s">
        <v>2923</v>
      </c>
      <c r="D58" s="84">
        <v>2</v>
      </c>
      <c r="E58" s="84" t="s">
        <v>2930</v>
      </c>
      <c r="F58" s="84">
        <v>7</v>
      </c>
      <c r="G58" s="84" t="s">
        <v>2941</v>
      </c>
      <c r="H58" s="84">
        <v>3</v>
      </c>
      <c r="I58" s="84" t="s">
        <v>2951</v>
      </c>
      <c r="J58" s="84">
        <v>5</v>
      </c>
      <c r="K58" s="84" t="s">
        <v>2915</v>
      </c>
      <c r="L58" s="84">
        <v>10</v>
      </c>
      <c r="M58" s="84" t="s">
        <v>2966</v>
      </c>
      <c r="N58" s="84">
        <v>3</v>
      </c>
      <c r="O58" s="84" t="s">
        <v>2977</v>
      </c>
      <c r="P58" s="84">
        <v>2</v>
      </c>
      <c r="Q58" s="84" t="s">
        <v>2984</v>
      </c>
      <c r="R58" s="84">
        <v>2</v>
      </c>
      <c r="S58" s="84" t="s">
        <v>2992</v>
      </c>
      <c r="T58" s="84">
        <v>7</v>
      </c>
      <c r="U58" s="84" t="s">
        <v>3003</v>
      </c>
      <c r="V58" s="84">
        <v>3</v>
      </c>
    </row>
    <row r="59" spans="1:22" ht="15">
      <c r="A59" s="84" t="s">
        <v>2913</v>
      </c>
      <c r="B59" s="84">
        <v>12</v>
      </c>
      <c r="C59" s="84" t="s">
        <v>2924</v>
      </c>
      <c r="D59" s="84">
        <v>2</v>
      </c>
      <c r="E59" s="84" t="s">
        <v>2931</v>
      </c>
      <c r="F59" s="84">
        <v>7</v>
      </c>
      <c r="G59" s="84" t="s">
        <v>2942</v>
      </c>
      <c r="H59" s="84">
        <v>3</v>
      </c>
      <c r="I59" s="84" t="s">
        <v>2952</v>
      </c>
      <c r="J59" s="84">
        <v>5</v>
      </c>
      <c r="K59" s="84" t="s">
        <v>2916</v>
      </c>
      <c r="L59" s="84">
        <v>10</v>
      </c>
      <c r="M59" s="84" t="s">
        <v>2967</v>
      </c>
      <c r="N59" s="84">
        <v>3</v>
      </c>
      <c r="O59" s="84" t="s">
        <v>2978</v>
      </c>
      <c r="P59" s="84">
        <v>2</v>
      </c>
      <c r="Q59" s="84" t="s">
        <v>2985</v>
      </c>
      <c r="R59" s="84">
        <v>2</v>
      </c>
      <c r="S59" s="84" t="s">
        <v>2993</v>
      </c>
      <c r="T59" s="84">
        <v>7</v>
      </c>
      <c r="U59" s="84" t="s">
        <v>3004</v>
      </c>
      <c r="V59" s="84">
        <v>3</v>
      </c>
    </row>
    <row r="60" spans="1:22" ht="15">
      <c r="A60" s="84" t="s">
        <v>2914</v>
      </c>
      <c r="B60" s="84">
        <v>11</v>
      </c>
      <c r="C60" s="84" t="s">
        <v>2925</v>
      </c>
      <c r="D60" s="84">
        <v>2</v>
      </c>
      <c r="E60" s="84" t="s">
        <v>2932</v>
      </c>
      <c r="F60" s="84">
        <v>7</v>
      </c>
      <c r="G60" s="84" t="s">
        <v>2943</v>
      </c>
      <c r="H60" s="84">
        <v>3</v>
      </c>
      <c r="I60" s="84" t="s">
        <v>2953</v>
      </c>
      <c r="J60" s="84">
        <v>5</v>
      </c>
      <c r="K60" s="84" t="s">
        <v>2917</v>
      </c>
      <c r="L60" s="84">
        <v>10</v>
      </c>
      <c r="M60" s="84" t="s">
        <v>2968</v>
      </c>
      <c r="N60" s="84">
        <v>3</v>
      </c>
      <c r="O60" s="84" t="s">
        <v>2908</v>
      </c>
      <c r="P60" s="84">
        <v>2</v>
      </c>
      <c r="Q60" s="84" t="s">
        <v>2986</v>
      </c>
      <c r="R60" s="84">
        <v>2</v>
      </c>
      <c r="S60" s="84" t="s">
        <v>2994</v>
      </c>
      <c r="T60" s="84">
        <v>7</v>
      </c>
      <c r="U60" s="84" t="s">
        <v>3005</v>
      </c>
      <c r="V60" s="84">
        <v>3</v>
      </c>
    </row>
    <row r="61" spans="1:22" ht="15">
      <c r="A61" s="84" t="s">
        <v>2915</v>
      </c>
      <c r="B61" s="84">
        <v>10</v>
      </c>
      <c r="C61" s="84"/>
      <c r="D61" s="84"/>
      <c r="E61" s="84" t="s">
        <v>2933</v>
      </c>
      <c r="F61" s="84">
        <v>7</v>
      </c>
      <c r="G61" s="84" t="s">
        <v>2944</v>
      </c>
      <c r="H61" s="84">
        <v>3</v>
      </c>
      <c r="I61" s="84" t="s">
        <v>2954</v>
      </c>
      <c r="J61" s="84">
        <v>5</v>
      </c>
      <c r="K61" s="84" t="s">
        <v>2958</v>
      </c>
      <c r="L61" s="84">
        <v>10</v>
      </c>
      <c r="M61" s="84" t="s">
        <v>2969</v>
      </c>
      <c r="N61" s="84">
        <v>3</v>
      </c>
      <c r="O61" s="84" t="s">
        <v>2910</v>
      </c>
      <c r="P61" s="84">
        <v>2</v>
      </c>
      <c r="Q61" s="84"/>
      <c r="R61" s="84"/>
      <c r="S61" s="84" t="s">
        <v>2995</v>
      </c>
      <c r="T61" s="84">
        <v>7</v>
      </c>
      <c r="U61" s="84" t="s">
        <v>3006</v>
      </c>
      <c r="V61" s="84">
        <v>3</v>
      </c>
    </row>
    <row r="62" spans="1:22" ht="15">
      <c r="A62" s="84" t="s">
        <v>2916</v>
      </c>
      <c r="B62" s="84">
        <v>10</v>
      </c>
      <c r="C62" s="84"/>
      <c r="D62" s="84"/>
      <c r="E62" s="84" t="s">
        <v>2934</v>
      </c>
      <c r="F62" s="84">
        <v>7</v>
      </c>
      <c r="G62" s="84" t="s">
        <v>2945</v>
      </c>
      <c r="H62" s="84">
        <v>3</v>
      </c>
      <c r="I62" s="84" t="s">
        <v>2955</v>
      </c>
      <c r="J62" s="84">
        <v>5</v>
      </c>
      <c r="K62" s="84" t="s">
        <v>2959</v>
      </c>
      <c r="L62" s="84">
        <v>10</v>
      </c>
      <c r="M62" s="84" t="s">
        <v>2970</v>
      </c>
      <c r="N62" s="84">
        <v>3</v>
      </c>
      <c r="O62" s="84"/>
      <c r="P62" s="84"/>
      <c r="Q62" s="84"/>
      <c r="R62" s="84"/>
      <c r="S62" s="84" t="s">
        <v>2996</v>
      </c>
      <c r="T62" s="84">
        <v>5</v>
      </c>
      <c r="U62" s="84" t="s">
        <v>3007</v>
      </c>
      <c r="V62" s="84">
        <v>3</v>
      </c>
    </row>
    <row r="63" spans="1:22" ht="15">
      <c r="A63" s="84" t="s">
        <v>2917</v>
      </c>
      <c r="B63" s="84">
        <v>10</v>
      </c>
      <c r="C63" s="84"/>
      <c r="D63" s="84"/>
      <c r="E63" s="84" t="s">
        <v>2935</v>
      </c>
      <c r="F63" s="84">
        <v>7</v>
      </c>
      <c r="G63" s="84" t="s">
        <v>2946</v>
      </c>
      <c r="H63" s="84">
        <v>2</v>
      </c>
      <c r="I63" s="84" t="s">
        <v>2956</v>
      </c>
      <c r="J63" s="84">
        <v>5</v>
      </c>
      <c r="K63" s="84" t="s">
        <v>2960</v>
      </c>
      <c r="L63" s="84">
        <v>10</v>
      </c>
      <c r="M63" s="84" t="s">
        <v>2971</v>
      </c>
      <c r="N63" s="84">
        <v>3</v>
      </c>
      <c r="O63" s="84"/>
      <c r="P63" s="84"/>
      <c r="Q63" s="84"/>
      <c r="R63" s="84"/>
      <c r="S63" s="84" t="s">
        <v>2997</v>
      </c>
      <c r="T63" s="84">
        <v>5</v>
      </c>
      <c r="U63" s="84" t="s">
        <v>3008</v>
      </c>
      <c r="V63" s="84">
        <v>2</v>
      </c>
    </row>
    <row r="66" spans="1:22" ht="15" customHeight="1">
      <c r="A66" s="13" t="s">
        <v>3023</v>
      </c>
      <c r="B66" s="13" t="s">
        <v>2728</v>
      </c>
      <c r="C66" s="13" t="s">
        <v>3026</v>
      </c>
      <c r="D66" s="13" t="s">
        <v>2731</v>
      </c>
      <c r="E66" s="13" t="s">
        <v>3027</v>
      </c>
      <c r="F66" s="13" t="s">
        <v>2733</v>
      </c>
      <c r="G66" s="13" t="s">
        <v>3030</v>
      </c>
      <c r="H66" s="13" t="s">
        <v>2737</v>
      </c>
      <c r="I66" s="13" t="s">
        <v>3032</v>
      </c>
      <c r="J66" s="13" t="s">
        <v>2739</v>
      </c>
      <c r="K66" s="78" t="s">
        <v>3034</v>
      </c>
      <c r="L66" s="78" t="s">
        <v>2743</v>
      </c>
      <c r="M66" s="13" t="s">
        <v>3036</v>
      </c>
      <c r="N66" s="13" t="s">
        <v>2745</v>
      </c>
      <c r="O66" s="78" t="s">
        <v>3038</v>
      </c>
      <c r="P66" s="78" t="s">
        <v>2749</v>
      </c>
      <c r="Q66" s="13" t="s">
        <v>3040</v>
      </c>
      <c r="R66" s="13" t="s">
        <v>2751</v>
      </c>
      <c r="S66" s="78" t="s">
        <v>3042</v>
      </c>
      <c r="T66" s="78" t="s">
        <v>2754</v>
      </c>
      <c r="U66" s="78" t="s">
        <v>3044</v>
      </c>
      <c r="V66" s="78" t="s">
        <v>2755</v>
      </c>
    </row>
    <row r="67" spans="1:22" ht="15">
      <c r="A67" s="78" t="s">
        <v>426</v>
      </c>
      <c r="B67" s="78">
        <v>1</v>
      </c>
      <c r="C67" s="78" t="s">
        <v>393</v>
      </c>
      <c r="D67" s="78">
        <v>1</v>
      </c>
      <c r="E67" s="78" t="s">
        <v>300</v>
      </c>
      <c r="F67" s="78">
        <v>1</v>
      </c>
      <c r="G67" s="78" t="s">
        <v>385</v>
      </c>
      <c r="H67" s="78">
        <v>1</v>
      </c>
      <c r="I67" s="78" t="s">
        <v>406</v>
      </c>
      <c r="J67" s="78">
        <v>1</v>
      </c>
      <c r="K67" s="78"/>
      <c r="L67" s="78"/>
      <c r="M67" s="78" t="s">
        <v>292</v>
      </c>
      <c r="N67" s="78">
        <v>1</v>
      </c>
      <c r="O67" s="78"/>
      <c r="P67" s="78"/>
      <c r="Q67" s="78" t="s">
        <v>426</v>
      </c>
      <c r="R67" s="78">
        <v>1</v>
      </c>
      <c r="S67" s="78"/>
      <c r="T67" s="78"/>
      <c r="U67" s="78"/>
      <c r="V67" s="78"/>
    </row>
    <row r="68" spans="1:22" ht="15">
      <c r="A68" s="78" t="s">
        <v>310</v>
      </c>
      <c r="B68" s="78">
        <v>1</v>
      </c>
      <c r="C68" s="78"/>
      <c r="D68" s="78"/>
      <c r="E68" s="78" t="s">
        <v>303</v>
      </c>
      <c r="F68" s="78">
        <v>1</v>
      </c>
      <c r="G68" s="78"/>
      <c r="H68" s="78"/>
      <c r="I68" s="78"/>
      <c r="J68" s="78"/>
      <c r="K68" s="78"/>
      <c r="L68" s="78"/>
      <c r="M68" s="78" t="s">
        <v>293</v>
      </c>
      <c r="N68" s="78">
        <v>1</v>
      </c>
      <c r="O68" s="78"/>
      <c r="P68" s="78"/>
      <c r="Q68" s="78"/>
      <c r="R68" s="78"/>
      <c r="S68" s="78"/>
      <c r="T68" s="78"/>
      <c r="U68" s="78"/>
      <c r="V68" s="78"/>
    </row>
    <row r="69" spans="1:22" ht="15">
      <c r="A69" s="78" t="s">
        <v>292</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293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403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303</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394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393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3024</v>
      </c>
      <c r="B79" s="13" t="s">
        <v>2728</v>
      </c>
      <c r="C79" s="13" t="s">
        <v>3028</v>
      </c>
      <c r="D79" s="13" t="s">
        <v>2731</v>
      </c>
      <c r="E79" s="13" t="s">
        <v>3029</v>
      </c>
      <c r="F79" s="13" t="s">
        <v>2733</v>
      </c>
      <c r="G79" s="13" t="s">
        <v>3031</v>
      </c>
      <c r="H79" s="13" t="s">
        <v>2737</v>
      </c>
      <c r="I79" s="13" t="s">
        <v>3033</v>
      </c>
      <c r="J79" s="13" t="s">
        <v>2739</v>
      </c>
      <c r="K79" s="13" t="s">
        <v>3035</v>
      </c>
      <c r="L79" s="13" t="s">
        <v>2743</v>
      </c>
      <c r="M79" s="13" t="s">
        <v>3037</v>
      </c>
      <c r="N79" s="13" t="s">
        <v>2745</v>
      </c>
      <c r="O79" s="78" t="s">
        <v>3039</v>
      </c>
      <c r="P79" s="78" t="s">
        <v>2749</v>
      </c>
      <c r="Q79" s="13" t="s">
        <v>3041</v>
      </c>
      <c r="R79" s="13" t="s">
        <v>2751</v>
      </c>
      <c r="S79" s="13" t="s">
        <v>3043</v>
      </c>
      <c r="T79" s="13" t="s">
        <v>2754</v>
      </c>
      <c r="U79" s="13" t="s">
        <v>3045</v>
      </c>
      <c r="V79" s="13" t="s">
        <v>2755</v>
      </c>
    </row>
    <row r="80" spans="1:22" ht="15">
      <c r="A80" s="78" t="s">
        <v>300</v>
      </c>
      <c r="B80" s="78">
        <v>63</v>
      </c>
      <c r="C80" s="78" t="s">
        <v>392</v>
      </c>
      <c r="D80" s="78">
        <v>2</v>
      </c>
      <c r="E80" s="78" t="s">
        <v>300</v>
      </c>
      <c r="F80" s="78">
        <v>26</v>
      </c>
      <c r="G80" s="78" t="s">
        <v>300</v>
      </c>
      <c r="H80" s="78">
        <v>3</v>
      </c>
      <c r="I80" s="78" t="s">
        <v>300</v>
      </c>
      <c r="J80" s="78">
        <v>17</v>
      </c>
      <c r="K80" s="78" t="s">
        <v>277</v>
      </c>
      <c r="L80" s="78">
        <v>13</v>
      </c>
      <c r="M80" s="78" t="s">
        <v>300</v>
      </c>
      <c r="N80" s="78">
        <v>8</v>
      </c>
      <c r="O80" s="78"/>
      <c r="P80" s="78"/>
      <c r="Q80" s="78" t="s">
        <v>425</v>
      </c>
      <c r="R80" s="78">
        <v>2</v>
      </c>
      <c r="S80" s="78" t="s">
        <v>229</v>
      </c>
      <c r="T80" s="78">
        <v>5</v>
      </c>
      <c r="U80" s="78" t="s">
        <v>281</v>
      </c>
      <c r="V80" s="78">
        <v>2</v>
      </c>
    </row>
    <row r="81" spans="1:22" ht="15">
      <c r="A81" s="78" t="s">
        <v>298</v>
      </c>
      <c r="B81" s="78">
        <v>16</v>
      </c>
      <c r="C81" s="78" t="s">
        <v>391</v>
      </c>
      <c r="D81" s="78">
        <v>2</v>
      </c>
      <c r="E81" s="78" t="s">
        <v>301</v>
      </c>
      <c r="F81" s="78">
        <v>7</v>
      </c>
      <c r="G81" s="78" t="s">
        <v>384</v>
      </c>
      <c r="H81" s="78">
        <v>3</v>
      </c>
      <c r="I81" s="78" t="s">
        <v>298</v>
      </c>
      <c r="J81" s="78">
        <v>14</v>
      </c>
      <c r="K81" s="78" t="s">
        <v>275</v>
      </c>
      <c r="L81" s="78">
        <v>9</v>
      </c>
      <c r="M81" s="78" t="s">
        <v>306</v>
      </c>
      <c r="N81" s="78">
        <v>6</v>
      </c>
      <c r="O81" s="78"/>
      <c r="P81" s="78"/>
      <c r="Q81" s="78" t="s">
        <v>424</v>
      </c>
      <c r="R81" s="78">
        <v>2</v>
      </c>
      <c r="S81" s="78"/>
      <c r="T81" s="78"/>
      <c r="U81" s="78" t="s">
        <v>410</v>
      </c>
      <c r="V81" s="78">
        <v>1</v>
      </c>
    </row>
    <row r="82" spans="1:22" ht="15">
      <c r="A82" s="78" t="s">
        <v>277</v>
      </c>
      <c r="B82" s="78">
        <v>13</v>
      </c>
      <c r="C82" s="78" t="s">
        <v>232</v>
      </c>
      <c r="D82" s="78">
        <v>2</v>
      </c>
      <c r="E82" s="78" t="s">
        <v>3025</v>
      </c>
      <c r="F82" s="78">
        <v>6</v>
      </c>
      <c r="G82" s="78" t="s">
        <v>227</v>
      </c>
      <c r="H82" s="78">
        <v>3</v>
      </c>
      <c r="I82" s="78" t="s">
        <v>291</v>
      </c>
      <c r="J82" s="78">
        <v>7</v>
      </c>
      <c r="K82" s="78" t="s">
        <v>300</v>
      </c>
      <c r="L82" s="78">
        <v>7</v>
      </c>
      <c r="M82" s="78" t="s">
        <v>417</v>
      </c>
      <c r="N82" s="78">
        <v>3</v>
      </c>
      <c r="O82" s="78"/>
      <c r="P82" s="78"/>
      <c r="Q82" s="78" t="s">
        <v>423</v>
      </c>
      <c r="R82" s="78">
        <v>2</v>
      </c>
      <c r="S82" s="78"/>
      <c r="T82" s="78"/>
      <c r="U82" s="78"/>
      <c r="V82" s="78"/>
    </row>
    <row r="83" spans="1:22" ht="15">
      <c r="A83" s="78" t="s">
        <v>308</v>
      </c>
      <c r="B83" s="78">
        <v>10</v>
      </c>
      <c r="C83" s="78" t="s">
        <v>390</v>
      </c>
      <c r="D83" s="78">
        <v>2</v>
      </c>
      <c r="E83" s="78" t="s">
        <v>308</v>
      </c>
      <c r="F83" s="78">
        <v>5</v>
      </c>
      <c r="G83" s="78" t="s">
        <v>383</v>
      </c>
      <c r="H83" s="78">
        <v>3</v>
      </c>
      <c r="I83" s="78" t="s">
        <v>290</v>
      </c>
      <c r="J83" s="78">
        <v>6</v>
      </c>
      <c r="K83" s="78" t="s">
        <v>274</v>
      </c>
      <c r="L83" s="78">
        <v>1</v>
      </c>
      <c r="M83" s="78" t="s">
        <v>416</v>
      </c>
      <c r="N83" s="78">
        <v>3</v>
      </c>
      <c r="O83" s="78"/>
      <c r="P83" s="78"/>
      <c r="Q83" s="78" t="s">
        <v>312</v>
      </c>
      <c r="R83" s="78">
        <v>2</v>
      </c>
      <c r="S83" s="78"/>
      <c r="T83" s="78"/>
      <c r="U83" s="78"/>
      <c r="V83" s="78"/>
    </row>
    <row r="84" spans="1:22" ht="15">
      <c r="A84" s="78" t="s">
        <v>275</v>
      </c>
      <c r="B84" s="78">
        <v>9</v>
      </c>
      <c r="C84" s="78" t="s">
        <v>389</v>
      </c>
      <c r="D84" s="78">
        <v>2</v>
      </c>
      <c r="E84" s="78" t="s">
        <v>400</v>
      </c>
      <c r="F84" s="78">
        <v>4</v>
      </c>
      <c r="G84" s="78" t="s">
        <v>382</v>
      </c>
      <c r="H84" s="78">
        <v>3</v>
      </c>
      <c r="I84" s="78" t="s">
        <v>308</v>
      </c>
      <c r="J84" s="78">
        <v>5</v>
      </c>
      <c r="K84" s="78" t="s">
        <v>409</v>
      </c>
      <c r="L84" s="78">
        <v>1</v>
      </c>
      <c r="M84" s="78" t="s">
        <v>294</v>
      </c>
      <c r="N84" s="78">
        <v>3</v>
      </c>
      <c r="O84" s="78"/>
      <c r="P84" s="78"/>
      <c r="Q84" s="78" t="s">
        <v>422</v>
      </c>
      <c r="R84" s="78">
        <v>2</v>
      </c>
      <c r="S84" s="78"/>
      <c r="T84" s="78"/>
      <c r="U84" s="78"/>
      <c r="V84" s="78"/>
    </row>
    <row r="85" spans="1:22" ht="15">
      <c r="A85" s="78" t="s">
        <v>291</v>
      </c>
      <c r="B85" s="78">
        <v>8</v>
      </c>
      <c r="C85" s="78" t="s">
        <v>388</v>
      </c>
      <c r="D85" s="78">
        <v>2</v>
      </c>
      <c r="E85" s="78" t="s">
        <v>402</v>
      </c>
      <c r="F85" s="78">
        <v>4</v>
      </c>
      <c r="G85" s="78" t="s">
        <v>381</v>
      </c>
      <c r="H85" s="78">
        <v>3</v>
      </c>
      <c r="I85" s="78" t="s">
        <v>397</v>
      </c>
      <c r="J85" s="78">
        <v>4</v>
      </c>
      <c r="K85" s="78" t="s">
        <v>408</v>
      </c>
      <c r="L85" s="78">
        <v>1</v>
      </c>
      <c r="M85" s="78" t="s">
        <v>415</v>
      </c>
      <c r="N85" s="78">
        <v>3</v>
      </c>
      <c r="O85" s="78"/>
      <c r="P85" s="78"/>
      <c r="Q85" s="78" t="s">
        <v>311</v>
      </c>
      <c r="R85" s="78">
        <v>1</v>
      </c>
      <c r="S85" s="78"/>
      <c r="T85" s="78"/>
      <c r="U85" s="78"/>
      <c r="V85" s="78"/>
    </row>
    <row r="86" spans="1:22" ht="15">
      <c r="A86" s="78" t="s">
        <v>301</v>
      </c>
      <c r="B86" s="78">
        <v>7</v>
      </c>
      <c r="C86" s="78" t="s">
        <v>387</v>
      </c>
      <c r="D86" s="78">
        <v>2</v>
      </c>
      <c r="E86" s="78" t="s">
        <v>401</v>
      </c>
      <c r="F86" s="78">
        <v>4</v>
      </c>
      <c r="G86" s="78" t="s">
        <v>380</v>
      </c>
      <c r="H86" s="78">
        <v>3</v>
      </c>
      <c r="I86" s="78" t="s">
        <v>418</v>
      </c>
      <c r="J86" s="78">
        <v>3</v>
      </c>
      <c r="K86" s="78" t="s">
        <v>407</v>
      </c>
      <c r="L86" s="78">
        <v>1</v>
      </c>
      <c r="M86" s="78" t="s">
        <v>414</v>
      </c>
      <c r="N86" s="78">
        <v>3</v>
      </c>
      <c r="O86" s="78"/>
      <c r="P86" s="78"/>
      <c r="Q86" s="78" t="s">
        <v>426</v>
      </c>
      <c r="R86" s="78">
        <v>1</v>
      </c>
      <c r="S86" s="78"/>
      <c r="T86" s="78"/>
      <c r="U86" s="78"/>
      <c r="V86" s="78"/>
    </row>
    <row r="87" spans="1:22" ht="15">
      <c r="A87" s="78" t="s">
        <v>306</v>
      </c>
      <c r="B87" s="78">
        <v>7</v>
      </c>
      <c r="C87" s="78" t="s">
        <v>212</v>
      </c>
      <c r="D87" s="78">
        <v>1</v>
      </c>
      <c r="E87" s="78" t="s">
        <v>404</v>
      </c>
      <c r="F87" s="78">
        <v>4</v>
      </c>
      <c r="G87" s="78" t="s">
        <v>379</v>
      </c>
      <c r="H87" s="78">
        <v>3</v>
      </c>
      <c r="I87" s="78" t="s">
        <v>412</v>
      </c>
      <c r="J87" s="78">
        <v>3</v>
      </c>
      <c r="K87" s="78"/>
      <c r="L87" s="78"/>
      <c r="M87" s="78" t="s">
        <v>413</v>
      </c>
      <c r="N87" s="78">
        <v>3</v>
      </c>
      <c r="O87" s="78"/>
      <c r="P87" s="78"/>
      <c r="Q87" s="78"/>
      <c r="R87" s="78"/>
      <c r="S87" s="78"/>
      <c r="T87" s="78"/>
      <c r="U87" s="78"/>
      <c r="V87" s="78"/>
    </row>
    <row r="88" spans="1:22" ht="15">
      <c r="A88" s="78" t="s">
        <v>290</v>
      </c>
      <c r="B88" s="78">
        <v>6</v>
      </c>
      <c r="C88" s="78" t="s">
        <v>393</v>
      </c>
      <c r="D88" s="78">
        <v>1</v>
      </c>
      <c r="E88" s="78" t="s">
        <v>399</v>
      </c>
      <c r="F88" s="78">
        <v>4</v>
      </c>
      <c r="G88" s="78" t="s">
        <v>378</v>
      </c>
      <c r="H88" s="78">
        <v>3</v>
      </c>
      <c r="I88" s="78" t="s">
        <v>249</v>
      </c>
      <c r="J88" s="78">
        <v>3</v>
      </c>
      <c r="K88" s="78"/>
      <c r="L88" s="78"/>
      <c r="M88" s="78" t="s">
        <v>293</v>
      </c>
      <c r="N88" s="78">
        <v>2</v>
      </c>
      <c r="O88" s="78"/>
      <c r="P88" s="78"/>
      <c r="Q88" s="78"/>
      <c r="R88" s="78"/>
      <c r="S88" s="78"/>
      <c r="T88" s="78"/>
      <c r="U88" s="78"/>
      <c r="V88" s="78"/>
    </row>
    <row r="89" spans="1:22" ht="15">
      <c r="A89" s="78" t="s">
        <v>3025</v>
      </c>
      <c r="B89" s="78">
        <v>6</v>
      </c>
      <c r="C89" s="78" t="s">
        <v>386</v>
      </c>
      <c r="D89" s="78">
        <v>1</v>
      </c>
      <c r="E89" s="78" t="s">
        <v>299</v>
      </c>
      <c r="F89" s="78">
        <v>3</v>
      </c>
      <c r="G89" s="78" t="s">
        <v>225</v>
      </c>
      <c r="H89" s="78">
        <v>2</v>
      </c>
      <c r="I89" s="78" t="s">
        <v>297</v>
      </c>
      <c r="J89" s="78">
        <v>2</v>
      </c>
      <c r="K89" s="78"/>
      <c r="L89" s="78"/>
      <c r="M89" s="78"/>
      <c r="N89" s="78"/>
      <c r="O89" s="78"/>
      <c r="P89" s="78"/>
      <c r="Q89" s="78"/>
      <c r="R89" s="78"/>
      <c r="S89" s="78"/>
      <c r="T89" s="78"/>
      <c r="U89" s="78"/>
      <c r="V89" s="78"/>
    </row>
    <row r="92" spans="1:22" ht="15" customHeight="1">
      <c r="A92" s="13" t="s">
        <v>3062</v>
      </c>
      <c r="B92" s="13" t="s">
        <v>2728</v>
      </c>
      <c r="C92" s="13" t="s">
        <v>3063</v>
      </c>
      <c r="D92" s="13" t="s">
        <v>2731</v>
      </c>
      <c r="E92" s="13" t="s">
        <v>3064</v>
      </c>
      <c r="F92" s="13" t="s">
        <v>2733</v>
      </c>
      <c r="G92" s="13" t="s">
        <v>3065</v>
      </c>
      <c r="H92" s="13" t="s">
        <v>2737</v>
      </c>
      <c r="I92" s="13" t="s">
        <v>3066</v>
      </c>
      <c r="J92" s="13" t="s">
        <v>2739</v>
      </c>
      <c r="K92" s="13" t="s">
        <v>3067</v>
      </c>
      <c r="L92" s="13" t="s">
        <v>2743</v>
      </c>
      <c r="M92" s="13" t="s">
        <v>3068</v>
      </c>
      <c r="N92" s="13" t="s">
        <v>2745</v>
      </c>
      <c r="O92" s="13" t="s">
        <v>3069</v>
      </c>
      <c r="P92" s="13" t="s">
        <v>2749</v>
      </c>
      <c r="Q92" s="13" t="s">
        <v>3070</v>
      </c>
      <c r="R92" s="13" t="s">
        <v>2751</v>
      </c>
      <c r="S92" s="13" t="s">
        <v>3071</v>
      </c>
      <c r="T92" s="13" t="s">
        <v>2754</v>
      </c>
      <c r="U92" s="13" t="s">
        <v>3072</v>
      </c>
      <c r="V92" s="13" t="s">
        <v>2755</v>
      </c>
    </row>
    <row r="93" spans="1:22" ht="15">
      <c r="A93" s="114" t="s">
        <v>231</v>
      </c>
      <c r="B93" s="78">
        <v>223959</v>
      </c>
      <c r="C93" s="114" t="s">
        <v>325</v>
      </c>
      <c r="D93" s="78">
        <v>149287</v>
      </c>
      <c r="E93" s="114" t="s">
        <v>231</v>
      </c>
      <c r="F93" s="78">
        <v>223959</v>
      </c>
      <c r="G93" s="114" t="s">
        <v>225</v>
      </c>
      <c r="H93" s="78">
        <v>39673</v>
      </c>
      <c r="I93" s="114" t="s">
        <v>289</v>
      </c>
      <c r="J93" s="78">
        <v>134916</v>
      </c>
      <c r="K93" s="114" t="s">
        <v>277</v>
      </c>
      <c r="L93" s="78">
        <v>28747</v>
      </c>
      <c r="M93" s="114" t="s">
        <v>293</v>
      </c>
      <c r="N93" s="78">
        <v>46210</v>
      </c>
      <c r="O93" s="114" t="s">
        <v>243</v>
      </c>
      <c r="P93" s="78">
        <v>121656</v>
      </c>
      <c r="Q93" s="114" t="s">
        <v>422</v>
      </c>
      <c r="R93" s="78">
        <v>21589</v>
      </c>
      <c r="S93" s="114" t="s">
        <v>214</v>
      </c>
      <c r="T93" s="78">
        <v>56825</v>
      </c>
      <c r="U93" s="114" t="s">
        <v>410</v>
      </c>
      <c r="V93" s="78">
        <v>10798</v>
      </c>
    </row>
    <row r="94" spans="1:22" ht="15">
      <c r="A94" s="114" t="s">
        <v>325</v>
      </c>
      <c r="B94" s="78">
        <v>149287</v>
      </c>
      <c r="C94" s="114" t="s">
        <v>331</v>
      </c>
      <c r="D94" s="78">
        <v>103427</v>
      </c>
      <c r="E94" s="114" t="s">
        <v>395</v>
      </c>
      <c r="F94" s="78">
        <v>126925</v>
      </c>
      <c r="G94" s="114" t="s">
        <v>369</v>
      </c>
      <c r="H94" s="78">
        <v>30155</v>
      </c>
      <c r="I94" s="114" t="s">
        <v>295</v>
      </c>
      <c r="J94" s="78">
        <v>74428</v>
      </c>
      <c r="K94" s="114" t="s">
        <v>407</v>
      </c>
      <c r="L94" s="78">
        <v>27311</v>
      </c>
      <c r="M94" s="114" t="s">
        <v>233</v>
      </c>
      <c r="N94" s="78">
        <v>9995</v>
      </c>
      <c r="O94" s="114" t="s">
        <v>251</v>
      </c>
      <c r="P94" s="78">
        <v>13462</v>
      </c>
      <c r="Q94" s="114" t="s">
        <v>426</v>
      </c>
      <c r="R94" s="78">
        <v>16309</v>
      </c>
      <c r="S94" s="114" t="s">
        <v>224</v>
      </c>
      <c r="T94" s="78">
        <v>26561</v>
      </c>
      <c r="U94" s="114" t="s">
        <v>284</v>
      </c>
      <c r="V94" s="78">
        <v>10612</v>
      </c>
    </row>
    <row r="95" spans="1:22" ht="15">
      <c r="A95" s="114" t="s">
        <v>289</v>
      </c>
      <c r="B95" s="78">
        <v>134916</v>
      </c>
      <c r="C95" s="114" t="s">
        <v>329</v>
      </c>
      <c r="D95" s="78">
        <v>100128</v>
      </c>
      <c r="E95" s="114" t="s">
        <v>402</v>
      </c>
      <c r="F95" s="78">
        <v>124252</v>
      </c>
      <c r="G95" s="114" t="s">
        <v>375</v>
      </c>
      <c r="H95" s="78">
        <v>26042</v>
      </c>
      <c r="I95" s="114" t="s">
        <v>291</v>
      </c>
      <c r="J95" s="78">
        <v>41519</v>
      </c>
      <c r="K95" s="114" t="s">
        <v>270</v>
      </c>
      <c r="L95" s="78">
        <v>23833</v>
      </c>
      <c r="M95" s="114" t="s">
        <v>294</v>
      </c>
      <c r="N95" s="78">
        <v>9952</v>
      </c>
      <c r="O95" s="114" t="s">
        <v>267</v>
      </c>
      <c r="P95" s="78">
        <v>5463</v>
      </c>
      <c r="Q95" s="114" t="s">
        <v>311</v>
      </c>
      <c r="R95" s="78">
        <v>9790</v>
      </c>
      <c r="S95" s="114" t="s">
        <v>230</v>
      </c>
      <c r="T95" s="78">
        <v>21785</v>
      </c>
      <c r="U95" s="114" t="s">
        <v>282</v>
      </c>
      <c r="V95" s="78">
        <v>5164</v>
      </c>
    </row>
    <row r="96" spans="1:22" ht="15">
      <c r="A96" s="114" t="s">
        <v>395</v>
      </c>
      <c r="B96" s="78">
        <v>126925</v>
      </c>
      <c r="C96" s="114" t="s">
        <v>328</v>
      </c>
      <c r="D96" s="78">
        <v>59131</v>
      </c>
      <c r="E96" s="114" t="s">
        <v>421</v>
      </c>
      <c r="F96" s="78">
        <v>115574</v>
      </c>
      <c r="G96" s="114" t="s">
        <v>227</v>
      </c>
      <c r="H96" s="78">
        <v>19390</v>
      </c>
      <c r="I96" s="114" t="s">
        <v>246</v>
      </c>
      <c r="J96" s="78">
        <v>41470</v>
      </c>
      <c r="K96" s="114" t="s">
        <v>271</v>
      </c>
      <c r="L96" s="78">
        <v>11771</v>
      </c>
      <c r="M96" s="114" t="s">
        <v>280</v>
      </c>
      <c r="N96" s="78">
        <v>7626</v>
      </c>
      <c r="O96" s="114" t="s">
        <v>237</v>
      </c>
      <c r="P96" s="78">
        <v>1954</v>
      </c>
      <c r="Q96" s="114" t="s">
        <v>425</v>
      </c>
      <c r="R96" s="78">
        <v>6439</v>
      </c>
      <c r="S96" s="114" t="s">
        <v>213</v>
      </c>
      <c r="T96" s="78">
        <v>1776</v>
      </c>
      <c r="U96" s="114" t="s">
        <v>281</v>
      </c>
      <c r="V96" s="78">
        <v>2711</v>
      </c>
    </row>
    <row r="97" spans="1:22" ht="15">
      <c r="A97" s="114" t="s">
        <v>402</v>
      </c>
      <c r="B97" s="78">
        <v>124252</v>
      </c>
      <c r="C97" s="114" t="s">
        <v>330</v>
      </c>
      <c r="D97" s="78">
        <v>56107</v>
      </c>
      <c r="E97" s="114" t="s">
        <v>245</v>
      </c>
      <c r="F97" s="78">
        <v>73826</v>
      </c>
      <c r="G97" s="114" t="s">
        <v>363</v>
      </c>
      <c r="H97" s="78">
        <v>15931</v>
      </c>
      <c r="I97" s="114" t="s">
        <v>296</v>
      </c>
      <c r="J97" s="78">
        <v>30202</v>
      </c>
      <c r="K97" s="114" t="s">
        <v>273</v>
      </c>
      <c r="L97" s="78">
        <v>9357</v>
      </c>
      <c r="M97" s="114" t="s">
        <v>417</v>
      </c>
      <c r="N97" s="78">
        <v>6672</v>
      </c>
      <c r="O97" s="114" t="s">
        <v>241</v>
      </c>
      <c r="P97" s="78">
        <v>385</v>
      </c>
      <c r="Q97" s="114" t="s">
        <v>424</v>
      </c>
      <c r="R97" s="78">
        <v>6428</v>
      </c>
      <c r="S97" s="114" t="s">
        <v>229</v>
      </c>
      <c r="T97" s="78">
        <v>340</v>
      </c>
      <c r="U97" s="114"/>
      <c r="V97" s="78"/>
    </row>
    <row r="98" spans="1:22" ht="15">
      <c r="A98" s="114" t="s">
        <v>243</v>
      </c>
      <c r="B98" s="78">
        <v>121656</v>
      </c>
      <c r="C98" s="114" t="s">
        <v>391</v>
      </c>
      <c r="D98" s="78">
        <v>37542</v>
      </c>
      <c r="E98" s="114" t="s">
        <v>223</v>
      </c>
      <c r="F98" s="78">
        <v>56183</v>
      </c>
      <c r="G98" s="114" t="s">
        <v>361</v>
      </c>
      <c r="H98" s="78">
        <v>15868</v>
      </c>
      <c r="I98" s="114" t="s">
        <v>286</v>
      </c>
      <c r="J98" s="78">
        <v>25668</v>
      </c>
      <c r="K98" s="114" t="s">
        <v>409</v>
      </c>
      <c r="L98" s="78">
        <v>7029</v>
      </c>
      <c r="M98" s="114" t="s">
        <v>414</v>
      </c>
      <c r="N98" s="78">
        <v>5520</v>
      </c>
      <c r="O98" s="114" t="s">
        <v>236</v>
      </c>
      <c r="P98" s="78">
        <v>313</v>
      </c>
      <c r="Q98" s="114" t="s">
        <v>423</v>
      </c>
      <c r="R98" s="78">
        <v>4730</v>
      </c>
      <c r="S98" s="114"/>
      <c r="T98" s="78"/>
      <c r="U98" s="114"/>
      <c r="V98" s="78"/>
    </row>
    <row r="99" spans="1:22" ht="15">
      <c r="A99" s="114" t="s">
        <v>421</v>
      </c>
      <c r="B99" s="78">
        <v>115574</v>
      </c>
      <c r="C99" s="114" t="s">
        <v>335</v>
      </c>
      <c r="D99" s="78">
        <v>32897</v>
      </c>
      <c r="E99" s="114" t="s">
        <v>220</v>
      </c>
      <c r="F99" s="78">
        <v>48289</v>
      </c>
      <c r="G99" s="114" t="s">
        <v>374</v>
      </c>
      <c r="H99" s="78">
        <v>15266</v>
      </c>
      <c r="I99" s="114" t="s">
        <v>244</v>
      </c>
      <c r="J99" s="78">
        <v>24387</v>
      </c>
      <c r="K99" s="114" t="s">
        <v>268</v>
      </c>
      <c r="L99" s="78">
        <v>3476</v>
      </c>
      <c r="M99" s="114" t="s">
        <v>292</v>
      </c>
      <c r="N99" s="78">
        <v>3049</v>
      </c>
      <c r="O99" s="114" t="s">
        <v>239</v>
      </c>
      <c r="P99" s="78">
        <v>253</v>
      </c>
      <c r="Q99" s="114" t="s">
        <v>312</v>
      </c>
      <c r="R99" s="78">
        <v>2402</v>
      </c>
      <c r="S99" s="114"/>
      <c r="T99" s="78"/>
      <c r="U99" s="114"/>
      <c r="V99" s="78"/>
    </row>
    <row r="100" spans="1:22" ht="15">
      <c r="A100" s="114" t="s">
        <v>331</v>
      </c>
      <c r="B100" s="78">
        <v>103427</v>
      </c>
      <c r="C100" s="114" t="s">
        <v>212</v>
      </c>
      <c r="D100" s="78">
        <v>30218</v>
      </c>
      <c r="E100" s="114" t="s">
        <v>256</v>
      </c>
      <c r="F100" s="78">
        <v>43868</v>
      </c>
      <c r="G100" s="114" t="s">
        <v>362</v>
      </c>
      <c r="H100" s="78">
        <v>14638</v>
      </c>
      <c r="I100" s="114" t="s">
        <v>298</v>
      </c>
      <c r="J100" s="78">
        <v>23501</v>
      </c>
      <c r="K100" s="114" t="s">
        <v>272</v>
      </c>
      <c r="L100" s="78">
        <v>2846</v>
      </c>
      <c r="M100" s="114" t="s">
        <v>413</v>
      </c>
      <c r="N100" s="78">
        <v>1531</v>
      </c>
      <c r="O100" s="114" t="s">
        <v>266</v>
      </c>
      <c r="P100" s="78">
        <v>46</v>
      </c>
      <c r="Q100" s="114"/>
      <c r="R100" s="78"/>
      <c r="S100" s="114"/>
      <c r="T100" s="78"/>
      <c r="U100" s="114"/>
      <c r="V100" s="78"/>
    </row>
    <row r="101" spans="1:22" ht="15">
      <c r="A101" s="114" t="s">
        <v>329</v>
      </c>
      <c r="B101" s="78">
        <v>100128</v>
      </c>
      <c r="C101" s="114" t="s">
        <v>326</v>
      </c>
      <c r="D101" s="78">
        <v>28665</v>
      </c>
      <c r="E101" s="114" t="s">
        <v>304</v>
      </c>
      <c r="F101" s="78">
        <v>37424</v>
      </c>
      <c r="G101" s="114" t="s">
        <v>382</v>
      </c>
      <c r="H101" s="78">
        <v>10322</v>
      </c>
      <c r="I101" s="114" t="s">
        <v>290</v>
      </c>
      <c r="J101" s="78">
        <v>19083</v>
      </c>
      <c r="K101" s="114" t="s">
        <v>254</v>
      </c>
      <c r="L101" s="78">
        <v>1408</v>
      </c>
      <c r="M101" s="114" t="s">
        <v>306</v>
      </c>
      <c r="N101" s="78">
        <v>677</v>
      </c>
      <c r="O101" s="114"/>
      <c r="P101" s="78"/>
      <c r="Q101" s="114"/>
      <c r="R101" s="78"/>
      <c r="S101" s="114"/>
      <c r="T101" s="78"/>
      <c r="U101" s="114"/>
      <c r="V101" s="78"/>
    </row>
    <row r="102" spans="1:22" ht="15">
      <c r="A102" s="114" t="s">
        <v>295</v>
      </c>
      <c r="B102" s="78">
        <v>74428</v>
      </c>
      <c r="C102" s="114" t="s">
        <v>342</v>
      </c>
      <c r="D102" s="78">
        <v>27470</v>
      </c>
      <c r="E102" s="114" t="s">
        <v>264</v>
      </c>
      <c r="F102" s="78">
        <v>26252</v>
      </c>
      <c r="G102" s="114" t="s">
        <v>367</v>
      </c>
      <c r="H102" s="78">
        <v>9137</v>
      </c>
      <c r="I102" s="114" t="s">
        <v>418</v>
      </c>
      <c r="J102" s="78">
        <v>13619</v>
      </c>
      <c r="K102" s="114" t="s">
        <v>274</v>
      </c>
      <c r="L102" s="78">
        <v>920</v>
      </c>
      <c r="M102" s="114" t="s">
        <v>416</v>
      </c>
      <c r="N102" s="78">
        <v>71</v>
      </c>
      <c r="O102" s="114"/>
      <c r="P102" s="78"/>
      <c r="Q102" s="114"/>
      <c r="R102" s="78"/>
      <c r="S102" s="114"/>
      <c r="T102" s="78"/>
      <c r="U102" s="114"/>
      <c r="V102" s="78"/>
    </row>
  </sheetData>
  <hyperlinks>
    <hyperlink ref="A2" r:id="rId1" display="https://civictech.guide/nyc/"/>
    <hyperlink ref="A3" r:id="rId2" display="https://www.tohostage.com/littlewomen/index.html"/>
    <hyperlink ref="A4" r:id="rId3" display="https://fukuoka-civichall.jp/event/%e3%83%aa%e3%83%88%e3%83%ab-%e3%82%a6%e3%82%a3%e3%83%a1%e3%83%b3%e8%8b%a5%e8%8d%89%e7%89%a9%e8%aa%9e"/>
    <hyperlink ref="A5" r:id="rId4" display="https://civictech.guide/"/>
    <hyperlink ref="A6" r:id="rId5" display="https://civichall.org/civicist/code-america-10-reflections-decade-tech-driven-engagement/"/>
    <hyperlink ref="A7" r:id="rId6" display="https://www.eventbrite.com/e/who-should-make-the-rules-the-question-of-platform-regulation-tickets-75178199017"/>
    <hyperlink ref="A8" r:id="rId7" display="https://nycmedialab.org/verizon-5g-retail"/>
    <hyperlink ref="A9" r:id="rId8" display="https://www.eventbrite.com/e/ethical-data-practices-101-tickets-73174315347"/>
    <hyperlink ref="A10" r:id="rId9" display="https://twitter.com/veroviews/status/1183850162046820354"/>
    <hyperlink ref="A11" r:id="rId10" display="https://civichall.org/eventbrite-event/ethical-data-practices-101/"/>
    <hyperlink ref="C2" r:id="rId11" display="https://www.youtube.com/watch?v=5mMzb39jFQI"/>
    <hyperlink ref="E2" r:id="rId12" display="https://civictech.guide/"/>
    <hyperlink ref="E3" r:id="rId13" display="https://www.eventbrite.com/e/ethical-data-practices-101-tickets-73174315347"/>
    <hyperlink ref="E4" r:id="rId14" display="https://www.eventbrite.com/e/who-should-make-the-rules-the-question-of-platform-regulation-tickets-75178199017"/>
    <hyperlink ref="E5" r:id="rId15" display="https://nycmedialab.org/verizon-5g-retail"/>
    <hyperlink ref="E6" r:id="rId16" display="https://chm.tbe.taleo.net/chm01/ats/careers/v2/viewRequisition?org=SIERRACLUB&amp;cws=39&amp;rid=1392"/>
    <hyperlink ref="E7" r:id="rId17" display="https://www.gq.com/story/debt-collective-union-organizing"/>
    <hyperlink ref="E8" r:id="rId18" display="https://civichall.org/civicist/future-investments/"/>
    <hyperlink ref="E9" r:id="rId19" display="https://civichall.org/civicist/tipping-the-scales/"/>
    <hyperlink ref="E10" r:id="rId20" display="https://www.2020census.gov/"/>
    <hyperlink ref="E11" r:id="rId21" display="https://twitter.com/MERLTech/status/1184118299518480384"/>
    <hyperlink ref="G2" r:id="rId22" display="https://www.transit.dot.gov/funding/smartroute-systems-jeff-larson"/>
    <hyperlink ref="G3" r:id="rId23" display="https://patents.justia.com/patent/20020169882"/>
    <hyperlink ref="I2" r:id="rId24" display="https://civichall.org/civicist/code-america-10-reflections-decade-tech-driven-engagement/"/>
    <hyperlink ref="I3" r:id="rId25" display="https://civictech.guide/nyc/"/>
    <hyperlink ref="I4" r:id="rId26" display="https://civictech.guide/australia/"/>
    <hyperlink ref="I5" r:id="rId27" display="https://civictech.guide/graveyard/"/>
    <hyperlink ref="I6" r:id="rId28" display="https://okt.to/32pyqf"/>
    <hyperlink ref="I7" r:id="rId29" display="https://civictech.guide/"/>
    <hyperlink ref="I8" r:id="rId30" display="https://civichall.org/civicist/future-investments/"/>
    <hyperlink ref="K2" r:id="rId31" display="https://twitter.com/veroviews/status/1183850162046820354"/>
    <hyperlink ref="K3" r:id="rId32" display="https://civichall.org/eventbrite-event/ethical-data-practices-101/"/>
    <hyperlink ref="K4" r:id="rId33" display="https://civictech.guide/iran/"/>
    <hyperlink ref="K5" r:id="rId34" display="https://civictech.guide/chile/"/>
    <hyperlink ref="K6" r:id="rId35" display="https://civictech.guide/nyc/"/>
    <hyperlink ref="M2" r:id="rId36" display="https://www.eventbrite.com/e/narrative-tech-meet-up-building-infrastructure-tickets-74625443711"/>
    <hyperlink ref="M3" r:id="rId37" display="https://narrativeinitiative.org/resource/narrative-technology-case-studies/"/>
    <hyperlink ref="O2" r:id="rId38" display="https://eplus.jp/sf/detail/3089080001-P0030001P021001"/>
    <hyperlink ref="O3" r:id="rId39" display="https://www.city.arida.lg.jp/kurashi/sportsbunka/bunka/1000905/1000907.html"/>
    <hyperlink ref="O4" r:id="rId40" display="https://civichall.org/civicist/how-civic-tech-has-evolved-over-the-last-25-years/"/>
    <hyperlink ref="O5" r:id="rId41" display="http://247-247.net/download-app/"/>
    <hyperlink ref="O6" r:id="rId42" display="https://book.autocab.net/36088"/>
    <hyperlink ref="O7" r:id="rId43" display="https://civichall.org/civicist/future-investments/?utm_source=dlvr.it&amp;utm_medium=twitter"/>
    <hyperlink ref="O8" r:id="rId44" display="https://www.facebook.com/371003420295880/posts/480004119395809?sfns=mo"/>
    <hyperlink ref="O9" r:id="rId45" display="https://www.instagram.com/p/B3oWMatAlDI/?igshid=xx9jeg82t0xl"/>
    <hyperlink ref="Q2" r:id="rId46" display="https://civichall.org/civicist/what-the-dept-of-education-should-have-done-years-ago/"/>
    <hyperlink ref="S2" r:id="rId47" display="https://www.tohostage.com/littlewomen/index.html"/>
    <hyperlink ref="S3" r:id="rId48" display="https://fukuoka-civichall.jp/event/%e3%83%aa%e3%83%88%e3%83%ab-%e3%82%a6%e3%82%a3%e3%83%a1%e3%83%b3%e8%8b%a5%e8%8d%89%e7%89%a9%e8%aa%9e"/>
    <hyperlink ref="S4" r:id="rId49" display="https://www.hakataza.co.jp/sp/lineup/201910/littlewomen/index.php"/>
  </hyperlinks>
  <printOptions/>
  <pageMargins left="0.7" right="0.7" top="0.75" bottom="0.75" header="0.3" footer="0.3"/>
  <pageSetup orientation="portrait" paperSize="9"/>
  <tableParts>
    <tablePart r:id="rId56"/>
    <tablePart r:id="rId50"/>
    <tablePart r:id="rId51"/>
    <tablePart r:id="rId57"/>
    <tablePart r:id="rId52"/>
    <tablePart r:id="rId54"/>
    <tablePart r:id="rId55"/>
    <tablePart r:id="rId5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3283</v>
      </c>
      <c r="B1" s="13" t="s">
        <v>3544</v>
      </c>
      <c r="C1" s="13" t="s">
        <v>3545</v>
      </c>
      <c r="D1" s="13" t="s">
        <v>144</v>
      </c>
      <c r="E1" s="13" t="s">
        <v>3547</v>
      </c>
      <c r="F1" s="13" t="s">
        <v>3548</v>
      </c>
      <c r="G1" s="13" t="s">
        <v>3549</v>
      </c>
    </row>
    <row r="2" spans="1:7" ht="15">
      <c r="A2" s="78" t="s">
        <v>2828</v>
      </c>
      <c r="B2" s="78">
        <v>98</v>
      </c>
      <c r="C2" s="117">
        <v>0.02860478692352598</v>
      </c>
      <c r="D2" s="78" t="s">
        <v>3546</v>
      </c>
      <c r="E2" s="78"/>
      <c r="F2" s="78"/>
      <c r="G2" s="78"/>
    </row>
    <row r="3" spans="1:7" ht="15">
      <c r="A3" s="78" t="s">
        <v>2829</v>
      </c>
      <c r="B3" s="78">
        <v>19</v>
      </c>
      <c r="C3" s="117">
        <v>0.005545826036193812</v>
      </c>
      <c r="D3" s="78" t="s">
        <v>3546</v>
      </c>
      <c r="E3" s="78"/>
      <c r="F3" s="78"/>
      <c r="G3" s="78"/>
    </row>
    <row r="4" spans="1:7" ht="15">
      <c r="A4" s="78" t="s">
        <v>2830</v>
      </c>
      <c r="B4" s="78">
        <v>0</v>
      </c>
      <c r="C4" s="117">
        <v>0</v>
      </c>
      <c r="D4" s="78" t="s">
        <v>3546</v>
      </c>
      <c r="E4" s="78"/>
      <c r="F4" s="78"/>
      <c r="G4" s="78"/>
    </row>
    <row r="5" spans="1:7" ht="15">
      <c r="A5" s="78" t="s">
        <v>2831</v>
      </c>
      <c r="B5" s="78">
        <v>3309</v>
      </c>
      <c r="C5" s="117">
        <v>0.9658493870402802</v>
      </c>
      <c r="D5" s="78" t="s">
        <v>3546</v>
      </c>
      <c r="E5" s="78"/>
      <c r="F5" s="78"/>
      <c r="G5" s="78"/>
    </row>
    <row r="6" spans="1:7" ht="15">
      <c r="A6" s="78" t="s">
        <v>2832</v>
      </c>
      <c r="B6" s="78">
        <v>3426</v>
      </c>
      <c r="C6" s="117">
        <v>1</v>
      </c>
      <c r="D6" s="78" t="s">
        <v>3546</v>
      </c>
      <c r="E6" s="78"/>
      <c r="F6" s="78"/>
      <c r="G6" s="78"/>
    </row>
    <row r="7" spans="1:7" ht="15">
      <c r="A7" s="84" t="s">
        <v>300</v>
      </c>
      <c r="B7" s="84">
        <v>64</v>
      </c>
      <c r="C7" s="118">
        <v>0.011110048739074467</v>
      </c>
      <c r="D7" s="84" t="s">
        <v>3546</v>
      </c>
      <c r="E7" s="84" t="b">
        <v>0</v>
      </c>
      <c r="F7" s="84" t="b">
        <v>0</v>
      </c>
      <c r="G7" s="84" t="b">
        <v>0</v>
      </c>
    </row>
    <row r="8" spans="1:7" ht="15">
      <c r="A8" s="84" t="s">
        <v>2833</v>
      </c>
      <c r="B8" s="84">
        <v>44</v>
      </c>
      <c r="C8" s="118">
        <v>0.012075325815085362</v>
      </c>
      <c r="D8" s="84" t="s">
        <v>3546</v>
      </c>
      <c r="E8" s="84" t="b">
        <v>0</v>
      </c>
      <c r="F8" s="84" t="b">
        <v>0</v>
      </c>
      <c r="G8" s="84" t="b">
        <v>0</v>
      </c>
    </row>
    <row r="9" spans="1:7" ht="15">
      <c r="A9" s="84" t="s">
        <v>2834</v>
      </c>
      <c r="B9" s="84">
        <v>38</v>
      </c>
      <c r="C9" s="118">
        <v>0.011691976666099979</v>
      </c>
      <c r="D9" s="84" t="s">
        <v>3546</v>
      </c>
      <c r="E9" s="84" t="b">
        <v>0</v>
      </c>
      <c r="F9" s="84" t="b">
        <v>0</v>
      </c>
      <c r="G9" s="84" t="b">
        <v>0</v>
      </c>
    </row>
    <row r="10" spans="1:7" ht="15">
      <c r="A10" s="84" t="s">
        <v>2800</v>
      </c>
      <c r="B10" s="84">
        <v>26</v>
      </c>
      <c r="C10" s="118">
        <v>0.00966078718315486</v>
      </c>
      <c r="D10" s="84" t="s">
        <v>3546</v>
      </c>
      <c r="E10" s="84" t="b">
        <v>0</v>
      </c>
      <c r="F10" s="84" t="b">
        <v>0</v>
      </c>
      <c r="G10" s="84" t="b">
        <v>0</v>
      </c>
    </row>
    <row r="11" spans="1:7" ht="15">
      <c r="A11" s="84" t="s">
        <v>2835</v>
      </c>
      <c r="B11" s="84">
        <v>24</v>
      </c>
      <c r="C11" s="118">
        <v>0.008720054279172858</v>
      </c>
      <c r="D11" s="84" t="s">
        <v>3546</v>
      </c>
      <c r="E11" s="84" t="b">
        <v>0</v>
      </c>
      <c r="F11" s="84" t="b">
        <v>0</v>
      </c>
      <c r="G11" s="84" t="b">
        <v>0</v>
      </c>
    </row>
    <row r="12" spans="1:7" ht="15">
      <c r="A12" s="84" t="s">
        <v>3284</v>
      </c>
      <c r="B12" s="84">
        <v>21</v>
      </c>
      <c r="C12" s="118">
        <v>0.008172511140838131</v>
      </c>
      <c r="D12" s="84" t="s">
        <v>3546</v>
      </c>
      <c r="E12" s="84" t="b">
        <v>0</v>
      </c>
      <c r="F12" s="84" t="b">
        <v>0</v>
      </c>
      <c r="G12" s="84" t="b">
        <v>0</v>
      </c>
    </row>
    <row r="13" spans="1:7" ht="15">
      <c r="A13" s="84" t="s">
        <v>2848</v>
      </c>
      <c r="B13" s="84">
        <v>21</v>
      </c>
      <c r="C13" s="118">
        <v>0.008370718392717283</v>
      </c>
      <c r="D13" s="84" t="s">
        <v>3546</v>
      </c>
      <c r="E13" s="84" t="b">
        <v>1</v>
      </c>
      <c r="F13" s="84" t="b">
        <v>0</v>
      </c>
      <c r="G13" s="84" t="b">
        <v>0</v>
      </c>
    </row>
    <row r="14" spans="1:7" ht="15">
      <c r="A14" s="84" t="s">
        <v>2842</v>
      </c>
      <c r="B14" s="84">
        <v>18</v>
      </c>
      <c r="C14" s="118">
        <v>0.007541776682185611</v>
      </c>
      <c r="D14" s="84" t="s">
        <v>3546</v>
      </c>
      <c r="E14" s="84" t="b">
        <v>0</v>
      </c>
      <c r="F14" s="84" t="b">
        <v>0</v>
      </c>
      <c r="G14" s="84" t="b">
        <v>0</v>
      </c>
    </row>
    <row r="15" spans="1:7" ht="15">
      <c r="A15" s="84" t="s">
        <v>2846</v>
      </c>
      <c r="B15" s="84">
        <v>17</v>
      </c>
      <c r="C15" s="118">
        <v>0.007310762773953816</v>
      </c>
      <c r="D15" s="84" t="s">
        <v>3546</v>
      </c>
      <c r="E15" s="84" t="b">
        <v>0</v>
      </c>
      <c r="F15" s="84" t="b">
        <v>0</v>
      </c>
      <c r="G15" s="84" t="b">
        <v>0</v>
      </c>
    </row>
    <row r="16" spans="1:7" ht="15">
      <c r="A16" s="84" t="s">
        <v>3285</v>
      </c>
      <c r="B16" s="84">
        <v>16</v>
      </c>
      <c r="C16" s="118">
        <v>0.007068362902473472</v>
      </c>
      <c r="D16" s="84" t="s">
        <v>3546</v>
      </c>
      <c r="E16" s="84" t="b">
        <v>0</v>
      </c>
      <c r="F16" s="84" t="b">
        <v>0</v>
      </c>
      <c r="G16" s="84" t="b">
        <v>0</v>
      </c>
    </row>
    <row r="17" spans="1:7" ht="15">
      <c r="A17" s="84" t="s">
        <v>298</v>
      </c>
      <c r="B17" s="84">
        <v>16</v>
      </c>
      <c r="C17" s="118">
        <v>0.007068362902473472</v>
      </c>
      <c r="D17" s="84" t="s">
        <v>3546</v>
      </c>
      <c r="E17" s="84" t="b">
        <v>0</v>
      </c>
      <c r="F17" s="84" t="b">
        <v>0</v>
      </c>
      <c r="G17" s="84" t="b">
        <v>0</v>
      </c>
    </row>
    <row r="18" spans="1:7" ht="15">
      <c r="A18" s="84" t="s">
        <v>2853</v>
      </c>
      <c r="B18" s="84">
        <v>16</v>
      </c>
      <c r="C18" s="118">
        <v>0.007068362902473472</v>
      </c>
      <c r="D18" s="84" t="s">
        <v>3546</v>
      </c>
      <c r="E18" s="84" t="b">
        <v>0</v>
      </c>
      <c r="F18" s="84" t="b">
        <v>0</v>
      </c>
      <c r="G18" s="84" t="b">
        <v>0</v>
      </c>
    </row>
    <row r="19" spans="1:7" ht="15">
      <c r="A19" s="84" t="s">
        <v>2801</v>
      </c>
      <c r="B19" s="84">
        <v>16</v>
      </c>
      <c r="C19" s="118">
        <v>0.007068362902473472</v>
      </c>
      <c r="D19" s="84" t="s">
        <v>3546</v>
      </c>
      <c r="E19" s="84" t="b">
        <v>0</v>
      </c>
      <c r="F19" s="84" t="b">
        <v>0</v>
      </c>
      <c r="G19" s="84" t="b">
        <v>0</v>
      </c>
    </row>
    <row r="20" spans="1:7" ht="15">
      <c r="A20" s="84" t="s">
        <v>2840</v>
      </c>
      <c r="B20" s="84">
        <v>14</v>
      </c>
      <c r="C20" s="118">
        <v>0.00654645997070554</v>
      </c>
      <c r="D20" s="84" t="s">
        <v>3546</v>
      </c>
      <c r="E20" s="84" t="b">
        <v>0</v>
      </c>
      <c r="F20" s="84" t="b">
        <v>0</v>
      </c>
      <c r="G20" s="84" t="b">
        <v>0</v>
      </c>
    </row>
    <row r="21" spans="1:7" ht="15">
      <c r="A21" s="84" t="s">
        <v>1142</v>
      </c>
      <c r="B21" s="84">
        <v>14</v>
      </c>
      <c r="C21" s="118">
        <v>0.008062064728660162</v>
      </c>
      <c r="D21" s="84" t="s">
        <v>3546</v>
      </c>
      <c r="E21" s="84" t="b">
        <v>0</v>
      </c>
      <c r="F21" s="84" t="b">
        <v>0</v>
      </c>
      <c r="G21" s="84" t="b">
        <v>0</v>
      </c>
    </row>
    <row r="22" spans="1:7" ht="15">
      <c r="A22" s="84" t="s">
        <v>2838</v>
      </c>
      <c r="B22" s="84">
        <v>14</v>
      </c>
      <c r="C22" s="118">
        <v>0.00654645997070554</v>
      </c>
      <c r="D22" s="84" t="s">
        <v>3546</v>
      </c>
      <c r="E22" s="84" t="b">
        <v>0</v>
      </c>
      <c r="F22" s="84" t="b">
        <v>0</v>
      </c>
      <c r="G22" s="84" t="b">
        <v>0</v>
      </c>
    </row>
    <row r="23" spans="1:7" ht="15">
      <c r="A23" s="84" t="s">
        <v>2849</v>
      </c>
      <c r="B23" s="84">
        <v>14</v>
      </c>
      <c r="C23" s="118">
        <v>0.00654645997070554</v>
      </c>
      <c r="D23" s="84" t="s">
        <v>3546</v>
      </c>
      <c r="E23" s="84" t="b">
        <v>0</v>
      </c>
      <c r="F23" s="84" t="b">
        <v>0</v>
      </c>
      <c r="G23" s="84" t="b">
        <v>0</v>
      </c>
    </row>
    <row r="24" spans="1:7" ht="15">
      <c r="A24" s="84" t="s">
        <v>2852</v>
      </c>
      <c r="B24" s="84">
        <v>14</v>
      </c>
      <c r="C24" s="118">
        <v>0.00654645997070554</v>
      </c>
      <c r="D24" s="84" t="s">
        <v>3546</v>
      </c>
      <c r="E24" s="84" t="b">
        <v>0</v>
      </c>
      <c r="F24" s="84" t="b">
        <v>0</v>
      </c>
      <c r="G24" s="84" t="b">
        <v>0</v>
      </c>
    </row>
    <row r="25" spans="1:7" ht="15">
      <c r="A25" s="84" t="s">
        <v>2845</v>
      </c>
      <c r="B25" s="84">
        <v>13</v>
      </c>
      <c r="C25" s="118">
        <v>0.006265225791238824</v>
      </c>
      <c r="D25" s="84" t="s">
        <v>3546</v>
      </c>
      <c r="E25" s="84" t="b">
        <v>0</v>
      </c>
      <c r="F25" s="84" t="b">
        <v>0</v>
      </c>
      <c r="G25" s="84" t="b">
        <v>0</v>
      </c>
    </row>
    <row r="26" spans="1:7" ht="15">
      <c r="A26" s="84" t="s">
        <v>2859</v>
      </c>
      <c r="B26" s="84">
        <v>13</v>
      </c>
      <c r="C26" s="118">
        <v>0.006265225791238824</v>
      </c>
      <c r="D26" s="84" t="s">
        <v>3546</v>
      </c>
      <c r="E26" s="84" t="b">
        <v>0</v>
      </c>
      <c r="F26" s="84" t="b">
        <v>0</v>
      </c>
      <c r="G26" s="84" t="b">
        <v>0</v>
      </c>
    </row>
    <row r="27" spans="1:7" ht="15">
      <c r="A27" s="84" t="s">
        <v>277</v>
      </c>
      <c r="B27" s="84">
        <v>13</v>
      </c>
      <c r="C27" s="118">
        <v>0.006265225791238824</v>
      </c>
      <c r="D27" s="84" t="s">
        <v>3546</v>
      </c>
      <c r="E27" s="84" t="b">
        <v>0</v>
      </c>
      <c r="F27" s="84" t="b">
        <v>0</v>
      </c>
      <c r="G27" s="84" t="b">
        <v>0</v>
      </c>
    </row>
    <row r="28" spans="1:7" ht="15">
      <c r="A28" s="84" t="s">
        <v>2850</v>
      </c>
      <c r="B28" s="84">
        <v>13</v>
      </c>
      <c r="C28" s="118">
        <v>0.006265225791238824</v>
      </c>
      <c r="D28" s="84" t="s">
        <v>3546</v>
      </c>
      <c r="E28" s="84" t="b">
        <v>0</v>
      </c>
      <c r="F28" s="84" t="b">
        <v>0</v>
      </c>
      <c r="G28" s="84" t="b">
        <v>0</v>
      </c>
    </row>
    <row r="29" spans="1:7" ht="15">
      <c r="A29" s="84" t="s">
        <v>2851</v>
      </c>
      <c r="B29" s="84">
        <v>13</v>
      </c>
      <c r="C29" s="118">
        <v>0.006265225791238824</v>
      </c>
      <c r="D29" s="84" t="s">
        <v>3546</v>
      </c>
      <c r="E29" s="84" t="b">
        <v>0</v>
      </c>
      <c r="F29" s="84" t="b">
        <v>0</v>
      </c>
      <c r="G29" s="84" t="b">
        <v>0</v>
      </c>
    </row>
    <row r="30" spans="1:7" ht="15">
      <c r="A30" s="84" t="s">
        <v>3286</v>
      </c>
      <c r="B30" s="84">
        <v>11</v>
      </c>
      <c r="C30" s="118">
        <v>0.006618627054051112</v>
      </c>
      <c r="D30" s="84" t="s">
        <v>3546</v>
      </c>
      <c r="E30" s="84" t="b">
        <v>0</v>
      </c>
      <c r="F30" s="84" t="b">
        <v>0</v>
      </c>
      <c r="G30" s="84" t="b">
        <v>0</v>
      </c>
    </row>
    <row r="31" spans="1:7" ht="15">
      <c r="A31" s="84" t="s">
        <v>3287</v>
      </c>
      <c r="B31" s="84">
        <v>11</v>
      </c>
      <c r="C31" s="118">
        <v>0.005656827011029441</v>
      </c>
      <c r="D31" s="84" t="s">
        <v>3546</v>
      </c>
      <c r="E31" s="84" t="b">
        <v>0</v>
      </c>
      <c r="F31" s="84" t="b">
        <v>0</v>
      </c>
      <c r="G31" s="84" t="b">
        <v>0</v>
      </c>
    </row>
    <row r="32" spans="1:7" ht="15">
      <c r="A32" s="84" t="s">
        <v>3288</v>
      </c>
      <c r="B32" s="84">
        <v>11</v>
      </c>
      <c r="C32" s="118">
        <v>0.005656827011029441</v>
      </c>
      <c r="D32" s="84" t="s">
        <v>3546</v>
      </c>
      <c r="E32" s="84" t="b">
        <v>0</v>
      </c>
      <c r="F32" s="84" t="b">
        <v>0</v>
      </c>
      <c r="G32" s="84" t="b">
        <v>0</v>
      </c>
    </row>
    <row r="33" spans="1:7" ht="15">
      <c r="A33" s="84" t="s">
        <v>3289</v>
      </c>
      <c r="B33" s="84">
        <v>11</v>
      </c>
      <c r="C33" s="118">
        <v>0.005656827011029441</v>
      </c>
      <c r="D33" s="84" t="s">
        <v>3546</v>
      </c>
      <c r="E33" s="84" t="b">
        <v>0</v>
      </c>
      <c r="F33" s="84" t="b">
        <v>0</v>
      </c>
      <c r="G33" s="84" t="b">
        <v>0</v>
      </c>
    </row>
    <row r="34" spans="1:7" ht="15">
      <c r="A34" s="84" t="s">
        <v>3290</v>
      </c>
      <c r="B34" s="84">
        <v>11</v>
      </c>
      <c r="C34" s="118">
        <v>0.005656827011029441</v>
      </c>
      <c r="D34" s="84" t="s">
        <v>3546</v>
      </c>
      <c r="E34" s="84" t="b">
        <v>0</v>
      </c>
      <c r="F34" s="84" t="b">
        <v>0</v>
      </c>
      <c r="G34" s="84" t="b">
        <v>0</v>
      </c>
    </row>
    <row r="35" spans="1:7" ht="15">
      <c r="A35" s="84" t="s">
        <v>3291</v>
      </c>
      <c r="B35" s="84">
        <v>10</v>
      </c>
      <c r="C35" s="118">
        <v>0.005326947226767188</v>
      </c>
      <c r="D35" s="84" t="s">
        <v>3546</v>
      </c>
      <c r="E35" s="84" t="b">
        <v>0</v>
      </c>
      <c r="F35" s="84" t="b">
        <v>0</v>
      </c>
      <c r="G35" s="84" t="b">
        <v>0</v>
      </c>
    </row>
    <row r="36" spans="1:7" ht="15">
      <c r="A36" s="84" t="s">
        <v>308</v>
      </c>
      <c r="B36" s="84">
        <v>10</v>
      </c>
      <c r="C36" s="118">
        <v>0.005326947226767188</v>
      </c>
      <c r="D36" s="84" t="s">
        <v>3546</v>
      </c>
      <c r="E36" s="84" t="b">
        <v>0</v>
      </c>
      <c r="F36" s="84" t="b">
        <v>0</v>
      </c>
      <c r="G36" s="84" t="b">
        <v>0</v>
      </c>
    </row>
    <row r="37" spans="1:7" ht="15">
      <c r="A37" s="84" t="s">
        <v>2839</v>
      </c>
      <c r="B37" s="84">
        <v>10</v>
      </c>
      <c r="C37" s="118">
        <v>0.005326947226767188</v>
      </c>
      <c r="D37" s="84" t="s">
        <v>3546</v>
      </c>
      <c r="E37" s="84" t="b">
        <v>0</v>
      </c>
      <c r="F37" s="84" t="b">
        <v>0</v>
      </c>
      <c r="G37" s="84" t="b">
        <v>0</v>
      </c>
    </row>
    <row r="38" spans="1:7" ht="15">
      <c r="A38" s="84" t="s">
        <v>3292</v>
      </c>
      <c r="B38" s="84">
        <v>10</v>
      </c>
      <c r="C38" s="118">
        <v>0.005326947226767188</v>
      </c>
      <c r="D38" s="84" t="s">
        <v>3546</v>
      </c>
      <c r="E38" s="84" t="b">
        <v>0</v>
      </c>
      <c r="F38" s="84" t="b">
        <v>1</v>
      </c>
      <c r="G38" s="84" t="b">
        <v>0</v>
      </c>
    </row>
    <row r="39" spans="1:7" ht="15">
      <c r="A39" s="84" t="s">
        <v>3293</v>
      </c>
      <c r="B39" s="84">
        <v>10</v>
      </c>
      <c r="C39" s="118">
        <v>0.005326947226767188</v>
      </c>
      <c r="D39" s="84" t="s">
        <v>3546</v>
      </c>
      <c r="E39" s="84" t="b">
        <v>0</v>
      </c>
      <c r="F39" s="84" t="b">
        <v>0</v>
      </c>
      <c r="G39" s="84" t="b">
        <v>0</v>
      </c>
    </row>
    <row r="40" spans="1:7" ht="15">
      <c r="A40" s="84" t="s">
        <v>3294</v>
      </c>
      <c r="B40" s="84">
        <v>10</v>
      </c>
      <c r="C40" s="118">
        <v>0.005326947226767188</v>
      </c>
      <c r="D40" s="84" t="s">
        <v>3546</v>
      </c>
      <c r="E40" s="84" t="b">
        <v>0</v>
      </c>
      <c r="F40" s="84" t="b">
        <v>0</v>
      </c>
      <c r="G40" s="84" t="b">
        <v>0</v>
      </c>
    </row>
    <row r="41" spans="1:7" ht="15">
      <c r="A41" s="84" t="s">
        <v>2875</v>
      </c>
      <c r="B41" s="84">
        <v>10</v>
      </c>
      <c r="C41" s="118">
        <v>0.005326947226767188</v>
      </c>
      <c r="D41" s="84" t="s">
        <v>3546</v>
      </c>
      <c r="E41" s="84" t="b">
        <v>0</v>
      </c>
      <c r="F41" s="84" t="b">
        <v>0</v>
      </c>
      <c r="G41" s="84" t="b">
        <v>0</v>
      </c>
    </row>
    <row r="42" spans="1:7" ht="15">
      <c r="A42" s="84" t="s">
        <v>2869</v>
      </c>
      <c r="B42" s="84">
        <v>9</v>
      </c>
      <c r="C42" s="118">
        <v>0.004977690105447296</v>
      </c>
      <c r="D42" s="84" t="s">
        <v>3546</v>
      </c>
      <c r="E42" s="84" t="b">
        <v>0</v>
      </c>
      <c r="F42" s="84" t="b">
        <v>0</v>
      </c>
      <c r="G42" s="84" t="b">
        <v>0</v>
      </c>
    </row>
    <row r="43" spans="1:7" ht="15">
      <c r="A43" s="84" t="s">
        <v>3295</v>
      </c>
      <c r="B43" s="84">
        <v>9</v>
      </c>
      <c r="C43" s="118">
        <v>0.004977690105447296</v>
      </c>
      <c r="D43" s="84" t="s">
        <v>3546</v>
      </c>
      <c r="E43" s="84" t="b">
        <v>0</v>
      </c>
      <c r="F43" s="84" t="b">
        <v>0</v>
      </c>
      <c r="G43" s="84" t="b">
        <v>0</v>
      </c>
    </row>
    <row r="44" spans="1:7" ht="15">
      <c r="A44" s="84" t="s">
        <v>3296</v>
      </c>
      <c r="B44" s="84">
        <v>9</v>
      </c>
      <c r="C44" s="118">
        <v>0.004977690105447296</v>
      </c>
      <c r="D44" s="84" t="s">
        <v>3546</v>
      </c>
      <c r="E44" s="84" t="b">
        <v>0</v>
      </c>
      <c r="F44" s="84" t="b">
        <v>0</v>
      </c>
      <c r="G44" s="84" t="b">
        <v>0</v>
      </c>
    </row>
    <row r="45" spans="1:7" ht="15">
      <c r="A45" s="84" t="s">
        <v>2841</v>
      </c>
      <c r="B45" s="84">
        <v>9</v>
      </c>
      <c r="C45" s="118">
        <v>0.004977690105447296</v>
      </c>
      <c r="D45" s="84" t="s">
        <v>3546</v>
      </c>
      <c r="E45" s="84" t="b">
        <v>0</v>
      </c>
      <c r="F45" s="84" t="b">
        <v>0</v>
      </c>
      <c r="G45" s="84" t="b">
        <v>0</v>
      </c>
    </row>
    <row r="46" spans="1:7" ht="15">
      <c r="A46" s="84" t="s">
        <v>3297</v>
      </c>
      <c r="B46" s="84">
        <v>9</v>
      </c>
      <c r="C46" s="118">
        <v>0.004977690105447296</v>
      </c>
      <c r="D46" s="84" t="s">
        <v>3546</v>
      </c>
      <c r="E46" s="84" t="b">
        <v>0</v>
      </c>
      <c r="F46" s="84" t="b">
        <v>0</v>
      </c>
      <c r="G46" s="84" t="b">
        <v>0</v>
      </c>
    </row>
    <row r="47" spans="1:7" ht="15">
      <c r="A47" s="84" t="s">
        <v>275</v>
      </c>
      <c r="B47" s="84">
        <v>9</v>
      </c>
      <c r="C47" s="118">
        <v>0.004977690105447296</v>
      </c>
      <c r="D47" s="84" t="s">
        <v>3546</v>
      </c>
      <c r="E47" s="84" t="b">
        <v>0</v>
      </c>
      <c r="F47" s="84" t="b">
        <v>0</v>
      </c>
      <c r="G47" s="84" t="b">
        <v>0</v>
      </c>
    </row>
    <row r="48" spans="1:7" ht="15">
      <c r="A48" s="84" t="s">
        <v>3298</v>
      </c>
      <c r="B48" s="84">
        <v>9</v>
      </c>
      <c r="C48" s="118">
        <v>0.004977690105447296</v>
      </c>
      <c r="D48" s="84" t="s">
        <v>3546</v>
      </c>
      <c r="E48" s="84" t="b">
        <v>0</v>
      </c>
      <c r="F48" s="84" t="b">
        <v>0</v>
      </c>
      <c r="G48" s="84" t="b">
        <v>0</v>
      </c>
    </row>
    <row r="49" spans="1:7" ht="15">
      <c r="A49" s="84" t="s">
        <v>3299</v>
      </c>
      <c r="B49" s="84">
        <v>8</v>
      </c>
      <c r="C49" s="118">
        <v>0.0046068941306629495</v>
      </c>
      <c r="D49" s="84" t="s">
        <v>3546</v>
      </c>
      <c r="E49" s="84" t="b">
        <v>0</v>
      </c>
      <c r="F49" s="84" t="b">
        <v>0</v>
      </c>
      <c r="G49" s="84" t="b">
        <v>0</v>
      </c>
    </row>
    <row r="50" spans="1:7" ht="15">
      <c r="A50" s="84" t="s">
        <v>3300</v>
      </c>
      <c r="B50" s="84">
        <v>8</v>
      </c>
      <c r="C50" s="118">
        <v>0.0046068941306629495</v>
      </c>
      <c r="D50" s="84" t="s">
        <v>3546</v>
      </c>
      <c r="E50" s="84" t="b">
        <v>0</v>
      </c>
      <c r="F50" s="84" t="b">
        <v>0</v>
      </c>
      <c r="G50" s="84" t="b">
        <v>0</v>
      </c>
    </row>
    <row r="51" spans="1:7" ht="15">
      <c r="A51" s="84" t="s">
        <v>3301</v>
      </c>
      <c r="B51" s="84">
        <v>8</v>
      </c>
      <c r="C51" s="118">
        <v>0.0046068941306629495</v>
      </c>
      <c r="D51" s="84" t="s">
        <v>3546</v>
      </c>
      <c r="E51" s="84" t="b">
        <v>0</v>
      </c>
      <c r="F51" s="84" t="b">
        <v>0</v>
      </c>
      <c r="G51" s="84" t="b">
        <v>0</v>
      </c>
    </row>
    <row r="52" spans="1:7" ht="15">
      <c r="A52" s="84" t="s">
        <v>3302</v>
      </c>
      <c r="B52" s="84">
        <v>8</v>
      </c>
      <c r="C52" s="118">
        <v>0.0046068941306629495</v>
      </c>
      <c r="D52" s="84" t="s">
        <v>3546</v>
      </c>
      <c r="E52" s="84" t="b">
        <v>0</v>
      </c>
      <c r="F52" s="84" t="b">
        <v>0</v>
      </c>
      <c r="G52" s="84" t="b">
        <v>0</v>
      </c>
    </row>
    <row r="53" spans="1:7" ht="15">
      <c r="A53" s="84" t="s">
        <v>3303</v>
      </c>
      <c r="B53" s="84">
        <v>8</v>
      </c>
      <c r="C53" s="118">
        <v>0.0046068941306629495</v>
      </c>
      <c r="D53" s="84" t="s">
        <v>3546</v>
      </c>
      <c r="E53" s="84" t="b">
        <v>0</v>
      </c>
      <c r="F53" s="84" t="b">
        <v>0</v>
      </c>
      <c r="G53" s="84" t="b">
        <v>0</v>
      </c>
    </row>
    <row r="54" spans="1:7" ht="15">
      <c r="A54" s="84" t="s">
        <v>3304</v>
      </c>
      <c r="B54" s="84">
        <v>8</v>
      </c>
      <c r="C54" s="118">
        <v>0.0046068941306629495</v>
      </c>
      <c r="D54" s="84" t="s">
        <v>3546</v>
      </c>
      <c r="E54" s="84" t="b">
        <v>1</v>
      </c>
      <c r="F54" s="84" t="b">
        <v>0</v>
      </c>
      <c r="G54" s="84" t="b">
        <v>0</v>
      </c>
    </row>
    <row r="55" spans="1:7" ht="15">
      <c r="A55" s="84" t="s">
        <v>2879</v>
      </c>
      <c r="B55" s="84">
        <v>8</v>
      </c>
      <c r="C55" s="118">
        <v>0.0046068941306629495</v>
      </c>
      <c r="D55" s="84" t="s">
        <v>3546</v>
      </c>
      <c r="E55" s="84" t="b">
        <v>0</v>
      </c>
      <c r="F55" s="84" t="b">
        <v>0</v>
      </c>
      <c r="G55" s="84" t="b">
        <v>0</v>
      </c>
    </row>
    <row r="56" spans="1:7" ht="15">
      <c r="A56" s="84" t="s">
        <v>3305</v>
      </c>
      <c r="B56" s="84">
        <v>7</v>
      </c>
      <c r="C56" s="118">
        <v>0.004420596353754624</v>
      </c>
      <c r="D56" s="84" t="s">
        <v>3546</v>
      </c>
      <c r="E56" s="84" t="b">
        <v>1</v>
      </c>
      <c r="F56" s="84" t="b">
        <v>0</v>
      </c>
      <c r="G56" s="84" t="b">
        <v>0</v>
      </c>
    </row>
    <row r="57" spans="1:7" ht="15">
      <c r="A57" s="84" t="s">
        <v>2857</v>
      </c>
      <c r="B57" s="84">
        <v>7</v>
      </c>
      <c r="C57" s="118">
        <v>0.004211853579850707</v>
      </c>
      <c r="D57" s="84" t="s">
        <v>3546</v>
      </c>
      <c r="E57" s="84" t="b">
        <v>0</v>
      </c>
      <c r="F57" s="84" t="b">
        <v>0</v>
      </c>
      <c r="G57" s="84" t="b">
        <v>0</v>
      </c>
    </row>
    <row r="58" spans="1:7" ht="15">
      <c r="A58" s="84" t="s">
        <v>301</v>
      </c>
      <c r="B58" s="84">
        <v>7</v>
      </c>
      <c r="C58" s="118">
        <v>0.004211853579850707</v>
      </c>
      <c r="D58" s="84" t="s">
        <v>3546</v>
      </c>
      <c r="E58" s="84" t="b">
        <v>0</v>
      </c>
      <c r="F58" s="84" t="b">
        <v>0</v>
      </c>
      <c r="G58" s="84" t="b">
        <v>0</v>
      </c>
    </row>
    <row r="59" spans="1:7" ht="15">
      <c r="A59" s="84" t="s">
        <v>3306</v>
      </c>
      <c r="B59" s="84">
        <v>7</v>
      </c>
      <c r="C59" s="118">
        <v>0.004211853579850707</v>
      </c>
      <c r="D59" s="84" t="s">
        <v>3546</v>
      </c>
      <c r="E59" s="84" t="b">
        <v>0</v>
      </c>
      <c r="F59" s="84" t="b">
        <v>0</v>
      </c>
      <c r="G59" s="84" t="b">
        <v>0</v>
      </c>
    </row>
    <row r="60" spans="1:7" ht="15">
      <c r="A60" s="84" t="s">
        <v>3307</v>
      </c>
      <c r="B60" s="84">
        <v>7</v>
      </c>
      <c r="C60" s="118">
        <v>0.004211853579850707</v>
      </c>
      <c r="D60" s="84" t="s">
        <v>3546</v>
      </c>
      <c r="E60" s="84" t="b">
        <v>0</v>
      </c>
      <c r="F60" s="84" t="b">
        <v>0</v>
      </c>
      <c r="G60" s="84" t="b">
        <v>0</v>
      </c>
    </row>
    <row r="61" spans="1:7" ht="15">
      <c r="A61" s="84" t="s">
        <v>3308</v>
      </c>
      <c r="B61" s="84">
        <v>7</v>
      </c>
      <c r="C61" s="118">
        <v>0.004211853579850707</v>
      </c>
      <c r="D61" s="84" t="s">
        <v>3546</v>
      </c>
      <c r="E61" s="84" t="b">
        <v>0</v>
      </c>
      <c r="F61" s="84" t="b">
        <v>0</v>
      </c>
      <c r="G61" s="84" t="b">
        <v>0</v>
      </c>
    </row>
    <row r="62" spans="1:7" ht="15">
      <c r="A62" s="84" t="s">
        <v>3309</v>
      </c>
      <c r="B62" s="84">
        <v>7</v>
      </c>
      <c r="C62" s="118">
        <v>0.004211853579850707</v>
      </c>
      <c r="D62" s="84" t="s">
        <v>3546</v>
      </c>
      <c r="E62" s="84" t="b">
        <v>0</v>
      </c>
      <c r="F62" s="84" t="b">
        <v>0</v>
      </c>
      <c r="G62" s="84" t="b">
        <v>0</v>
      </c>
    </row>
    <row r="63" spans="1:7" ht="15">
      <c r="A63" s="84" t="s">
        <v>3310</v>
      </c>
      <c r="B63" s="84">
        <v>7</v>
      </c>
      <c r="C63" s="118">
        <v>0.004211853579850707</v>
      </c>
      <c r="D63" s="84" t="s">
        <v>3546</v>
      </c>
      <c r="E63" s="84" t="b">
        <v>0</v>
      </c>
      <c r="F63" s="84" t="b">
        <v>0</v>
      </c>
      <c r="G63" s="84" t="b">
        <v>0</v>
      </c>
    </row>
    <row r="64" spans="1:7" ht="15">
      <c r="A64" s="84" t="s">
        <v>3311</v>
      </c>
      <c r="B64" s="84">
        <v>7</v>
      </c>
      <c r="C64" s="118">
        <v>0.004211853579850707</v>
      </c>
      <c r="D64" s="84" t="s">
        <v>3546</v>
      </c>
      <c r="E64" s="84" t="b">
        <v>0</v>
      </c>
      <c r="F64" s="84" t="b">
        <v>0</v>
      </c>
      <c r="G64" s="84" t="b">
        <v>0</v>
      </c>
    </row>
    <row r="65" spans="1:7" ht="15">
      <c r="A65" s="84" t="s">
        <v>3312</v>
      </c>
      <c r="B65" s="84">
        <v>7</v>
      </c>
      <c r="C65" s="118">
        <v>0.004211853579850707</v>
      </c>
      <c r="D65" s="84" t="s">
        <v>3546</v>
      </c>
      <c r="E65" s="84" t="b">
        <v>0</v>
      </c>
      <c r="F65" s="84" t="b">
        <v>0</v>
      </c>
      <c r="G65" s="84" t="b">
        <v>0</v>
      </c>
    </row>
    <row r="66" spans="1:7" ht="15">
      <c r="A66" s="84" t="s">
        <v>3313</v>
      </c>
      <c r="B66" s="84">
        <v>7</v>
      </c>
      <c r="C66" s="118">
        <v>0.004211853579850707</v>
      </c>
      <c r="D66" s="84" t="s">
        <v>3546</v>
      </c>
      <c r="E66" s="84" t="b">
        <v>0</v>
      </c>
      <c r="F66" s="84" t="b">
        <v>0</v>
      </c>
      <c r="G66" s="84" t="b">
        <v>0</v>
      </c>
    </row>
    <row r="67" spans="1:7" ht="15">
      <c r="A67" s="84" t="s">
        <v>3314</v>
      </c>
      <c r="B67" s="84">
        <v>7</v>
      </c>
      <c r="C67" s="118">
        <v>0.004211853579850707</v>
      </c>
      <c r="D67" s="84" t="s">
        <v>3546</v>
      </c>
      <c r="E67" s="84" t="b">
        <v>0</v>
      </c>
      <c r="F67" s="84" t="b">
        <v>0</v>
      </c>
      <c r="G67" s="84" t="b">
        <v>0</v>
      </c>
    </row>
    <row r="68" spans="1:7" ht="15">
      <c r="A68" s="84" t="s">
        <v>306</v>
      </c>
      <c r="B68" s="84">
        <v>7</v>
      </c>
      <c r="C68" s="118">
        <v>0.004211853579850707</v>
      </c>
      <c r="D68" s="84" t="s">
        <v>3546</v>
      </c>
      <c r="E68" s="84" t="b">
        <v>0</v>
      </c>
      <c r="F68" s="84" t="b">
        <v>0</v>
      </c>
      <c r="G68" s="84" t="b">
        <v>0</v>
      </c>
    </row>
    <row r="69" spans="1:7" ht="15">
      <c r="A69" s="84" t="s">
        <v>291</v>
      </c>
      <c r="B69" s="84">
        <v>7</v>
      </c>
      <c r="C69" s="118">
        <v>0.004211853579850707</v>
      </c>
      <c r="D69" s="84" t="s">
        <v>3546</v>
      </c>
      <c r="E69" s="84" t="b">
        <v>0</v>
      </c>
      <c r="F69" s="84" t="b">
        <v>0</v>
      </c>
      <c r="G69" s="84" t="b">
        <v>0</v>
      </c>
    </row>
    <row r="70" spans="1:7" ht="15">
      <c r="A70" s="84" t="s">
        <v>3315</v>
      </c>
      <c r="B70" s="84">
        <v>7</v>
      </c>
      <c r="C70" s="118">
        <v>0.004211853579850707</v>
      </c>
      <c r="D70" s="84" t="s">
        <v>3546</v>
      </c>
      <c r="E70" s="84" t="b">
        <v>0</v>
      </c>
      <c r="F70" s="84" t="b">
        <v>0</v>
      </c>
      <c r="G70" s="84" t="b">
        <v>0</v>
      </c>
    </row>
    <row r="71" spans="1:7" ht="15">
      <c r="A71" s="84" t="s">
        <v>3316</v>
      </c>
      <c r="B71" s="84">
        <v>7</v>
      </c>
      <c r="C71" s="118">
        <v>0.004211853579850707</v>
      </c>
      <c r="D71" s="84" t="s">
        <v>3546</v>
      </c>
      <c r="E71" s="84" t="b">
        <v>0</v>
      </c>
      <c r="F71" s="84" t="b">
        <v>0</v>
      </c>
      <c r="G71" s="84" t="b">
        <v>0</v>
      </c>
    </row>
    <row r="72" spans="1:7" ht="15">
      <c r="A72" s="84" t="s">
        <v>3317</v>
      </c>
      <c r="B72" s="84">
        <v>7</v>
      </c>
      <c r="C72" s="118">
        <v>0.004211853579850707</v>
      </c>
      <c r="D72" s="84" t="s">
        <v>3546</v>
      </c>
      <c r="E72" s="84" t="b">
        <v>0</v>
      </c>
      <c r="F72" s="84" t="b">
        <v>0</v>
      </c>
      <c r="G72" s="84" t="b">
        <v>0</v>
      </c>
    </row>
    <row r="73" spans="1:7" ht="15">
      <c r="A73" s="84" t="s">
        <v>2872</v>
      </c>
      <c r="B73" s="84">
        <v>7</v>
      </c>
      <c r="C73" s="118">
        <v>0.004211853579850707</v>
      </c>
      <c r="D73" s="84" t="s">
        <v>3546</v>
      </c>
      <c r="E73" s="84" t="b">
        <v>0</v>
      </c>
      <c r="F73" s="84" t="b">
        <v>0</v>
      </c>
      <c r="G73" s="84" t="b">
        <v>0</v>
      </c>
    </row>
    <row r="74" spans="1:7" ht="15">
      <c r="A74" s="84" t="s">
        <v>2873</v>
      </c>
      <c r="B74" s="84">
        <v>7</v>
      </c>
      <c r="C74" s="118">
        <v>0.004211853579850707</v>
      </c>
      <c r="D74" s="84" t="s">
        <v>3546</v>
      </c>
      <c r="E74" s="84" t="b">
        <v>0</v>
      </c>
      <c r="F74" s="84" t="b">
        <v>0</v>
      </c>
      <c r="G74" s="84" t="b">
        <v>0</v>
      </c>
    </row>
    <row r="75" spans="1:7" ht="15">
      <c r="A75" s="84" t="s">
        <v>2874</v>
      </c>
      <c r="B75" s="84">
        <v>7</v>
      </c>
      <c r="C75" s="118">
        <v>0.004211853579850707</v>
      </c>
      <c r="D75" s="84" t="s">
        <v>3546</v>
      </c>
      <c r="E75" s="84" t="b">
        <v>0</v>
      </c>
      <c r="F75" s="84" t="b">
        <v>0</v>
      </c>
      <c r="G75" s="84" t="b">
        <v>0</v>
      </c>
    </row>
    <row r="76" spans="1:7" ht="15">
      <c r="A76" s="84" t="s">
        <v>2876</v>
      </c>
      <c r="B76" s="84">
        <v>7</v>
      </c>
      <c r="C76" s="118">
        <v>0.004211853579850707</v>
      </c>
      <c r="D76" s="84" t="s">
        <v>3546</v>
      </c>
      <c r="E76" s="84" t="b">
        <v>0</v>
      </c>
      <c r="F76" s="84" t="b">
        <v>0</v>
      </c>
      <c r="G76" s="84" t="b">
        <v>0</v>
      </c>
    </row>
    <row r="77" spans="1:7" ht="15">
      <c r="A77" s="84" t="s">
        <v>2877</v>
      </c>
      <c r="B77" s="84">
        <v>7</v>
      </c>
      <c r="C77" s="118">
        <v>0.004211853579850707</v>
      </c>
      <c r="D77" s="84" t="s">
        <v>3546</v>
      </c>
      <c r="E77" s="84" t="b">
        <v>0</v>
      </c>
      <c r="F77" s="84" t="b">
        <v>0</v>
      </c>
      <c r="G77" s="84" t="b">
        <v>0</v>
      </c>
    </row>
    <row r="78" spans="1:7" ht="15">
      <c r="A78" s="84" t="s">
        <v>2878</v>
      </c>
      <c r="B78" s="84">
        <v>7</v>
      </c>
      <c r="C78" s="118">
        <v>0.004211853579850707</v>
      </c>
      <c r="D78" s="84" t="s">
        <v>3546</v>
      </c>
      <c r="E78" s="84" t="b">
        <v>0</v>
      </c>
      <c r="F78" s="84" t="b">
        <v>0</v>
      </c>
      <c r="G78" s="84" t="b">
        <v>0</v>
      </c>
    </row>
    <row r="79" spans="1:7" ht="15">
      <c r="A79" s="84" t="s">
        <v>2880</v>
      </c>
      <c r="B79" s="84">
        <v>7</v>
      </c>
      <c r="C79" s="118">
        <v>0.004211853579850707</v>
      </c>
      <c r="D79" s="84" t="s">
        <v>3546</v>
      </c>
      <c r="E79" s="84" t="b">
        <v>0</v>
      </c>
      <c r="F79" s="84" t="b">
        <v>0</v>
      </c>
      <c r="G79" s="84" t="b">
        <v>0</v>
      </c>
    </row>
    <row r="80" spans="1:7" ht="15">
      <c r="A80" s="84" t="s">
        <v>3318</v>
      </c>
      <c r="B80" s="84">
        <v>6</v>
      </c>
      <c r="C80" s="118">
        <v>0.004000702845629972</v>
      </c>
      <c r="D80" s="84" t="s">
        <v>3546</v>
      </c>
      <c r="E80" s="84" t="b">
        <v>0</v>
      </c>
      <c r="F80" s="84" t="b">
        <v>0</v>
      </c>
      <c r="G80" s="84" t="b">
        <v>0</v>
      </c>
    </row>
    <row r="81" spans="1:7" ht="15">
      <c r="A81" s="84" t="s">
        <v>3319</v>
      </c>
      <c r="B81" s="84">
        <v>6</v>
      </c>
      <c r="C81" s="118">
        <v>0.0037890825889325347</v>
      </c>
      <c r="D81" s="84" t="s">
        <v>3546</v>
      </c>
      <c r="E81" s="84" t="b">
        <v>0</v>
      </c>
      <c r="F81" s="84" t="b">
        <v>0</v>
      </c>
      <c r="G81" s="84" t="b">
        <v>0</v>
      </c>
    </row>
    <row r="82" spans="1:7" ht="15">
      <c r="A82" s="84" t="s">
        <v>3320</v>
      </c>
      <c r="B82" s="84">
        <v>6</v>
      </c>
      <c r="C82" s="118">
        <v>0.0037890825889325347</v>
      </c>
      <c r="D82" s="84" t="s">
        <v>3546</v>
      </c>
      <c r="E82" s="84" t="b">
        <v>0</v>
      </c>
      <c r="F82" s="84" t="b">
        <v>0</v>
      </c>
      <c r="G82" s="84" t="b">
        <v>0</v>
      </c>
    </row>
    <row r="83" spans="1:7" ht="15">
      <c r="A83" s="84" t="s">
        <v>3321</v>
      </c>
      <c r="B83" s="84">
        <v>6</v>
      </c>
      <c r="C83" s="118">
        <v>0.0037890825889325347</v>
      </c>
      <c r="D83" s="84" t="s">
        <v>3546</v>
      </c>
      <c r="E83" s="84" t="b">
        <v>0</v>
      </c>
      <c r="F83" s="84" t="b">
        <v>0</v>
      </c>
      <c r="G83" s="84" t="b">
        <v>0</v>
      </c>
    </row>
    <row r="84" spans="1:7" ht="15">
      <c r="A84" s="84" t="s">
        <v>3322</v>
      </c>
      <c r="B84" s="84">
        <v>6</v>
      </c>
      <c r="C84" s="118">
        <v>0.0037890825889325347</v>
      </c>
      <c r="D84" s="84" t="s">
        <v>3546</v>
      </c>
      <c r="E84" s="84" t="b">
        <v>0</v>
      </c>
      <c r="F84" s="84" t="b">
        <v>0</v>
      </c>
      <c r="G84" s="84" t="b">
        <v>0</v>
      </c>
    </row>
    <row r="85" spans="1:7" ht="15">
      <c r="A85" s="84" t="s">
        <v>3323</v>
      </c>
      <c r="B85" s="84">
        <v>6</v>
      </c>
      <c r="C85" s="118">
        <v>0.0037890825889325347</v>
      </c>
      <c r="D85" s="84" t="s">
        <v>3546</v>
      </c>
      <c r="E85" s="84" t="b">
        <v>0</v>
      </c>
      <c r="F85" s="84" t="b">
        <v>0</v>
      </c>
      <c r="G85" s="84" t="b">
        <v>0</v>
      </c>
    </row>
    <row r="86" spans="1:7" ht="15">
      <c r="A86" s="84" t="s">
        <v>3324</v>
      </c>
      <c r="B86" s="84">
        <v>6</v>
      </c>
      <c r="C86" s="118">
        <v>0.0037890825889325347</v>
      </c>
      <c r="D86" s="84" t="s">
        <v>3546</v>
      </c>
      <c r="E86" s="84" t="b">
        <v>0</v>
      </c>
      <c r="F86" s="84" t="b">
        <v>0</v>
      </c>
      <c r="G86" s="84" t="b">
        <v>0</v>
      </c>
    </row>
    <row r="87" spans="1:7" ht="15">
      <c r="A87" s="84" t="s">
        <v>3325</v>
      </c>
      <c r="B87" s="84">
        <v>6</v>
      </c>
      <c r="C87" s="118">
        <v>0.0037890825889325347</v>
      </c>
      <c r="D87" s="84" t="s">
        <v>3546</v>
      </c>
      <c r="E87" s="84" t="b">
        <v>0</v>
      </c>
      <c r="F87" s="84" t="b">
        <v>0</v>
      </c>
      <c r="G87" s="84" t="b">
        <v>0</v>
      </c>
    </row>
    <row r="88" spans="1:7" ht="15">
      <c r="A88" s="84" t="s">
        <v>3326</v>
      </c>
      <c r="B88" s="84">
        <v>6</v>
      </c>
      <c r="C88" s="118">
        <v>0.0037890825889325347</v>
      </c>
      <c r="D88" s="84" t="s">
        <v>3546</v>
      </c>
      <c r="E88" s="84" t="b">
        <v>0</v>
      </c>
      <c r="F88" s="84" t="b">
        <v>0</v>
      </c>
      <c r="G88" s="84" t="b">
        <v>0</v>
      </c>
    </row>
    <row r="89" spans="1:7" ht="15">
      <c r="A89" s="84" t="s">
        <v>3327</v>
      </c>
      <c r="B89" s="84">
        <v>6</v>
      </c>
      <c r="C89" s="118">
        <v>0.0037890825889325347</v>
      </c>
      <c r="D89" s="84" t="s">
        <v>3546</v>
      </c>
      <c r="E89" s="84" t="b">
        <v>0</v>
      </c>
      <c r="F89" s="84" t="b">
        <v>0</v>
      </c>
      <c r="G89" s="84" t="b">
        <v>0</v>
      </c>
    </row>
    <row r="90" spans="1:7" ht="15">
      <c r="A90" s="84" t="s">
        <v>3328</v>
      </c>
      <c r="B90" s="84">
        <v>6</v>
      </c>
      <c r="C90" s="118">
        <v>0.0037890825889325347</v>
      </c>
      <c r="D90" s="84" t="s">
        <v>3546</v>
      </c>
      <c r="E90" s="84" t="b">
        <v>0</v>
      </c>
      <c r="F90" s="84" t="b">
        <v>0</v>
      </c>
      <c r="G90" s="84" t="b">
        <v>0</v>
      </c>
    </row>
    <row r="91" spans="1:7" ht="15">
      <c r="A91" s="84" t="s">
        <v>3329</v>
      </c>
      <c r="B91" s="84">
        <v>6</v>
      </c>
      <c r="C91" s="118">
        <v>0.0037890825889325347</v>
      </c>
      <c r="D91" s="84" t="s">
        <v>3546</v>
      </c>
      <c r="E91" s="84" t="b">
        <v>0</v>
      </c>
      <c r="F91" s="84" t="b">
        <v>0</v>
      </c>
      <c r="G91" s="84" t="b">
        <v>0</v>
      </c>
    </row>
    <row r="92" spans="1:7" ht="15">
      <c r="A92" s="84" t="s">
        <v>3330</v>
      </c>
      <c r="B92" s="84">
        <v>6</v>
      </c>
      <c r="C92" s="118">
        <v>0.0037890825889325347</v>
      </c>
      <c r="D92" s="84" t="s">
        <v>3546</v>
      </c>
      <c r="E92" s="84" t="b">
        <v>0</v>
      </c>
      <c r="F92" s="84" t="b">
        <v>0</v>
      </c>
      <c r="G92" s="84" t="b">
        <v>0</v>
      </c>
    </row>
    <row r="93" spans="1:7" ht="15">
      <c r="A93" s="84" t="s">
        <v>3331</v>
      </c>
      <c r="B93" s="84">
        <v>6</v>
      </c>
      <c r="C93" s="118">
        <v>0.0037890825889325347</v>
      </c>
      <c r="D93" s="84" t="s">
        <v>3546</v>
      </c>
      <c r="E93" s="84" t="b">
        <v>0</v>
      </c>
      <c r="F93" s="84" t="b">
        <v>0</v>
      </c>
      <c r="G93" s="84" t="b">
        <v>0</v>
      </c>
    </row>
    <row r="94" spans="1:7" ht="15">
      <c r="A94" s="84" t="s">
        <v>3332</v>
      </c>
      <c r="B94" s="84">
        <v>6</v>
      </c>
      <c r="C94" s="118">
        <v>0.0037890825889325347</v>
      </c>
      <c r="D94" s="84" t="s">
        <v>3546</v>
      </c>
      <c r="E94" s="84" t="b">
        <v>0</v>
      </c>
      <c r="F94" s="84" t="b">
        <v>0</v>
      </c>
      <c r="G94" s="84" t="b">
        <v>0</v>
      </c>
    </row>
    <row r="95" spans="1:7" ht="15">
      <c r="A95" s="84" t="s">
        <v>2855</v>
      </c>
      <c r="B95" s="84">
        <v>6</v>
      </c>
      <c r="C95" s="118">
        <v>0.0037890825889325347</v>
      </c>
      <c r="D95" s="84" t="s">
        <v>3546</v>
      </c>
      <c r="E95" s="84" t="b">
        <v>0</v>
      </c>
      <c r="F95" s="84" t="b">
        <v>0</v>
      </c>
      <c r="G95" s="84" t="b">
        <v>0</v>
      </c>
    </row>
    <row r="96" spans="1:7" ht="15">
      <c r="A96" s="84" t="s">
        <v>3333</v>
      </c>
      <c r="B96" s="84">
        <v>6</v>
      </c>
      <c r="C96" s="118">
        <v>0.0037890825889325347</v>
      </c>
      <c r="D96" s="84" t="s">
        <v>3546</v>
      </c>
      <c r="E96" s="84" t="b">
        <v>0</v>
      </c>
      <c r="F96" s="84" t="b">
        <v>0</v>
      </c>
      <c r="G96" s="84" t="b">
        <v>0</v>
      </c>
    </row>
    <row r="97" spans="1:7" ht="15">
      <c r="A97" s="84" t="s">
        <v>2856</v>
      </c>
      <c r="B97" s="84">
        <v>6</v>
      </c>
      <c r="C97" s="118">
        <v>0.004000702845629972</v>
      </c>
      <c r="D97" s="84" t="s">
        <v>3546</v>
      </c>
      <c r="E97" s="84" t="b">
        <v>0</v>
      </c>
      <c r="F97" s="84" t="b">
        <v>0</v>
      </c>
      <c r="G97" s="84" t="b">
        <v>0</v>
      </c>
    </row>
    <row r="98" spans="1:7" ht="15">
      <c r="A98" s="84" t="s">
        <v>3334</v>
      </c>
      <c r="B98" s="84">
        <v>6</v>
      </c>
      <c r="C98" s="118">
        <v>0.0037890825889325347</v>
      </c>
      <c r="D98" s="84" t="s">
        <v>3546</v>
      </c>
      <c r="E98" s="84" t="b">
        <v>0</v>
      </c>
      <c r="F98" s="84" t="b">
        <v>0</v>
      </c>
      <c r="G98" s="84" t="b">
        <v>0</v>
      </c>
    </row>
    <row r="99" spans="1:7" ht="15">
      <c r="A99" s="84" t="s">
        <v>3335</v>
      </c>
      <c r="B99" s="84">
        <v>6</v>
      </c>
      <c r="C99" s="118">
        <v>0.0037890825889325347</v>
      </c>
      <c r="D99" s="84" t="s">
        <v>3546</v>
      </c>
      <c r="E99" s="84" t="b">
        <v>0</v>
      </c>
      <c r="F99" s="84" t="b">
        <v>0</v>
      </c>
      <c r="G99" s="84" t="b">
        <v>0</v>
      </c>
    </row>
    <row r="100" spans="1:7" ht="15">
      <c r="A100" s="84" t="s">
        <v>290</v>
      </c>
      <c r="B100" s="84">
        <v>6</v>
      </c>
      <c r="C100" s="118">
        <v>0.0037890825889325347</v>
      </c>
      <c r="D100" s="84" t="s">
        <v>3546</v>
      </c>
      <c r="E100" s="84" t="b">
        <v>0</v>
      </c>
      <c r="F100" s="84" t="b">
        <v>0</v>
      </c>
      <c r="G100" s="84" t="b">
        <v>0</v>
      </c>
    </row>
    <row r="101" spans="1:7" ht="15">
      <c r="A101" s="84" t="s">
        <v>3336</v>
      </c>
      <c r="B101" s="84">
        <v>6</v>
      </c>
      <c r="C101" s="118">
        <v>0.004000702845629972</v>
      </c>
      <c r="D101" s="84" t="s">
        <v>3546</v>
      </c>
      <c r="E101" s="84" t="b">
        <v>0</v>
      </c>
      <c r="F101" s="84" t="b">
        <v>0</v>
      </c>
      <c r="G101" s="84" t="b">
        <v>0</v>
      </c>
    </row>
    <row r="102" spans="1:7" ht="15">
      <c r="A102" s="84" t="s">
        <v>3337</v>
      </c>
      <c r="B102" s="84">
        <v>6</v>
      </c>
      <c r="C102" s="118">
        <v>0.0037890825889325347</v>
      </c>
      <c r="D102" s="84" t="s">
        <v>3546</v>
      </c>
      <c r="E102" s="84" t="b">
        <v>0</v>
      </c>
      <c r="F102" s="84" t="b">
        <v>0</v>
      </c>
      <c r="G102" s="84" t="b">
        <v>0</v>
      </c>
    </row>
    <row r="103" spans="1:7" ht="15">
      <c r="A103" s="84" t="s">
        <v>3338</v>
      </c>
      <c r="B103" s="84">
        <v>6</v>
      </c>
      <c r="C103" s="118">
        <v>0.0037890825889325347</v>
      </c>
      <c r="D103" s="84" t="s">
        <v>3546</v>
      </c>
      <c r="E103" s="84" t="b">
        <v>0</v>
      </c>
      <c r="F103" s="84" t="b">
        <v>0</v>
      </c>
      <c r="G103" s="84" t="b">
        <v>0</v>
      </c>
    </row>
    <row r="104" spans="1:7" ht="15">
      <c r="A104" s="84" t="s">
        <v>3025</v>
      </c>
      <c r="B104" s="84">
        <v>6</v>
      </c>
      <c r="C104" s="118">
        <v>0.0037890825889325347</v>
      </c>
      <c r="D104" s="84" t="s">
        <v>3546</v>
      </c>
      <c r="E104" s="84" t="b">
        <v>0</v>
      </c>
      <c r="F104" s="84" t="b">
        <v>0</v>
      </c>
      <c r="G104" s="84" t="b">
        <v>0</v>
      </c>
    </row>
    <row r="105" spans="1:7" ht="15">
      <c r="A105" s="84" t="s">
        <v>3339</v>
      </c>
      <c r="B105" s="84">
        <v>5</v>
      </c>
      <c r="C105" s="118">
        <v>0.003333919038024977</v>
      </c>
      <c r="D105" s="84" t="s">
        <v>3546</v>
      </c>
      <c r="E105" s="84" t="b">
        <v>0</v>
      </c>
      <c r="F105" s="84" t="b">
        <v>0</v>
      </c>
      <c r="G105" s="84" t="b">
        <v>0</v>
      </c>
    </row>
    <row r="106" spans="1:7" ht="15">
      <c r="A106" s="84" t="s">
        <v>3340</v>
      </c>
      <c r="B106" s="84">
        <v>5</v>
      </c>
      <c r="C106" s="118">
        <v>0.003333919038024977</v>
      </c>
      <c r="D106" s="84" t="s">
        <v>3546</v>
      </c>
      <c r="E106" s="84" t="b">
        <v>0</v>
      </c>
      <c r="F106" s="84" t="b">
        <v>0</v>
      </c>
      <c r="G106" s="84" t="b">
        <v>0</v>
      </c>
    </row>
    <row r="107" spans="1:7" ht="15">
      <c r="A107" s="84" t="s">
        <v>3341</v>
      </c>
      <c r="B107" s="84">
        <v>5</v>
      </c>
      <c r="C107" s="118">
        <v>0.003333919038024977</v>
      </c>
      <c r="D107" s="84" t="s">
        <v>3546</v>
      </c>
      <c r="E107" s="84" t="b">
        <v>1</v>
      </c>
      <c r="F107" s="84" t="b">
        <v>0</v>
      </c>
      <c r="G107" s="84" t="b">
        <v>0</v>
      </c>
    </row>
    <row r="108" spans="1:7" ht="15">
      <c r="A108" s="84" t="s">
        <v>412</v>
      </c>
      <c r="B108" s="84">
        <v>5</v>
      </c>
      <c r="C108" s="118">
        <v>0.0035497542563057267</v>
      </c>
      <c r="D108" s="84" t="s">
        <v>3546</v>
      </c>
      <c r="E108" s="84" t="b">
        <v>0</v>
      </c>
      <c r="F108" s="84" t="b">
        <v>0</v>
      </c>
      <c r="G108" s="84" t="b">
        <v>0</v>
      </c>
    </row>
    <row r="109" spans="1:7" ht="15">
      <c r="A109" s="84" t="s">
        <v>3342</v>
      </c>
      <c r="B109" s="84">
        <v>5</v>
      </c>
      <c r="C109" s="118">
        <v>0.003333919038024977</v>
      </c>
      <c r="D109" s="84" t="s">
        <v>3546</v>
      </c>
      <c r="E109" s="84" t="b">
        <v>0</v>
      </c>
      <c r="F109" s="84" t="b">
        <v>0</v>
      </c>
      <c r="G109" s="84" t="b">
        <v>0</v>
      </c>
    </row>
    <row r="110" spans="1:7" ht="15">
      <c r="A110" s="84" t="s">
        <v>3343</v>
      </c>
      <c r="B110" s="84">
        <v>5</v>
      </c>
      <c r="C110" s="118">
        <v>0.003333919038024977</v>
      </c>
      <c r="D110" s="84" t="s">
        <v>3546</v>
      </c>
      <c r="E110" s="84" t="b">
        <v>0</v>
      </c>
      <c r="F110" s="84" t="b">
        <v>0</v>
      </c>
      <c r="G110" s="84" t="b">
        <v>0</v>
      </c>
    </row>
    <row r="111" spans="1:7" ht="15">
      <c r="A111" s="84" t="s">
        <v>404</v>
      </c>
      <c r="B111" s="84">
        <v>5</v>
      </c>
      <c r="C111" s="118">
        <v>0.003333919038024977</v>
      </c>
      <c r="D111" s="84" t="s">
        <v>3546</v>
      </c>
      <c r="E111" s="84" t="b">
        <v>0</v>
      </c>
      <c r="F111" s="84" t="b">
        <v>0</v>
      </c>
      <c r="G111" s="84" t="b">
        <v>0</v>
      </c>
    </row>
    <row r="112" spans="1:7" ht="15">
      <c r="A112" s="84" t="s">
        <v>3344</v>
      </c>
      <c r="B112" s="84">
        <v>5</v>
      </c>
      <c r="C112" s="118">
        <v>0.003333919038024977</v>
      </c>
      <c r="D112" s="84" t="s">
        <v>3546</v>
      </c>
      <c r="E112" s="84" t="b">
        <v>0</v>
      </c>
      <c r="F112" s="84" t="b">
        <v>0</v>
      </c>
      <c r="G112" s="84" t="b">
        <v>0</v>
      </c>
    </row>
    <row r="113" spans="1:7" ht="15">
      <c r="A113" s="84" t="s">
        <v>3345</v>
      </c>
      <c r="B113" s="84">
        <v>5</v>
      </c>
      <c r="C113" s="118">
        <v>0.003333919038024977</v>
      </c>
      <c r="D113" s="84" t="s">
        <v>3546</v>
      </c>
      <c r="E113" s="84" t="b">
        <v>0</v>
      </c>
      <c r="F113" s="84" t="b">
        <v>0</v>
      </c>
      <c r="G113" s="84" t="b">
        <v>0</v>
      </c>
    </row>
    <row r="114" spans="1:7" ht="15">
      <c r="A114" s="84" t="s">
        <v>3346</v>
      </c>
      <c r="B114" s="84">
        <v>5</v>
      </c>
      <c r="C114" s="118">
        <v>0.003333919038024977</v>
      </c>
      <c r="D114" s="84" t="s">
        <v>3546</v>
      </c>
      <c r="E114" s="84" t="b">
        <v>0</v>
      </c>
      <c r="F114" s="84" t="b">
        <v>0</v>
      </c>
      <c r="G114" s="84" t="b">
        <v>0</v>
      </c>
    </row>
    <row r="115" spans="1:7" ht="15">
      <c r="A115" s="84" t="s">
        <v>3347</v>
      </c>
      <c r="B115" s="84">
        <v>5</v>
      </c>
      <c r="C115" s="118">
        <v>0.003333919038024977</v>
      </c>
      <c r="D115" s="84" t="s">
        <v>3546</v>
      </c>
      <c r="E115" s="84" t="b">
        <v>0</v>
      </c>
      <c r="F115" s="84" t="b">
        <v>0</v>
      </c>
      <c r="G115" s="84" t="b">
        <v>0</v>
      </c>
    </row>
    <row r="116" spans="1:7" ht="15">
      <c r="A116" s="84" t="s">
        <v>3348</v>
      </c>
      <c r="B116" s="84">
        <v>5</v>
      </c>
      <c r="C116" s="118">
        <v>0.003333919038024977</v>
      </c>
      <c r="D116" s="84" t="s">
        <v>3546</v>
      </c>
      <c r="E116" s="84" t="b">
        <v>0</v>
      </c>
      <c r="F116" s="84" t="b">
        <v>0</v>
      </c>
      <c r="G116" s="84" t="b">
        <v>0</v>
      </c>
    </row>
    <row r="117" spans="1:7" ht="15">
      <c r="A117" s="84" t="s">
        <v>3349</v>
      </c>
      <c r="B117" s="84">
        <v>5</v>
      </c>
      <c r="C117" s="118">
        <v>0.003333919038024977</v>
      </c>
      <c r="D117" s="84" t="s">
        <v>3546</v>
      </c>
      <c r="E117" s="84" t="b">
        <v>0</v>
      </c>
      <c r="F117" s="84" t="b">
        <v>0</v>
      </c>
      <c r="G117" s="84" t="b">
        <v>0</v>
      </c>
    </row>
    <row r="118" spans="1:7" ht="15">
      <c r="A118" s="84" t="s">
        <v>229</v>
      </c>
      <c r="B118" s="84">
        <v>5</v>
      </c>
      <c r="C118" s="118">
        <v>0.003333919038024977</v>
      </c>
      <c r="D118" s="84" t="s">
        <v>3546</v>
      </c>
      <c r="E118" s="84" t="b">
        <v>0</v>
      </c>
      <c r="F118" s="84" t="b">
        <v>0</v>
      </c>
      <c r="G118" s="84" t="b">
        <v>0</v>
      </c>
    </row>
    <row r="119" spans="1:7" ht="15">
      <c r="A119" s="84" t="s">
        <v>3350</v>
      </c>
      <c r="B119" s="84">
        <v>5</v>
      </c>
      <c r="C119" s="118">
        <v>0.003333919038024977</v>
      </c>
      <c r="D119" s="84" t="s">
        <v>3546</v>
      </c>
      <c r="E119" s="84" t="b">
        <v>0</v>
      </c>
      <c r="F119" s="84" t="b">
        <v>0</v>
      </c>
      <c r="G119" s="84" t="b">
        <v>0</v>
      </c>
    </row>
    <row r="120" spans="1:7" ht="15">
      <c r="A120" s="84" t="s">
        <v>2890</v>
      </c>
      <c r="B120" s="84">
        <v>4</v>
      </c>
      <c r="C120" s="118">
        <v>0.0028398034050445813</v>
      </c>
      <c r="D120" s="84" t="s">
        <v>3546</v>
      </c>
      <c r="E120" s="84" t="b">
        <v>0</v>
      </c>
      <c r="F120" s="84" t="b">
        <v>0</v>
      </c>
      <c r="G120" s="84" t="b">
        <v>0</v>
      </c>
    </row>
    <row r="121" spans="1:7" ht="15">
      <c r="A121" s="84" t="s">
        <v>3351</v>
      </c>
      <c r="B121" s="84">
        <v>4</v>
      </c>
      <c r="C121" s="118">
        <v>0.0028398034050445813</v>
      </c>
      <c r="D121" s="84" t="s">
        <v>3546</v>
      </c>
      <c r="E121" s="84" t="b">
        <v>0</v>
      </c>
      <c r="F121" s="84" t="b">
        <v>0</v>
      </c>
      <c r="G121" s="84" t="b">
        <v>0</v>
      </c>
    </row>
    <row r="122" spans="1:7" ht="15">
      <c r="A122" s="84" t="s">
        <v>3352</v>
      </c>
      <c r="B122" s="84">
        <v>4</v>
      </c>
      <c r="C122" s="118">
        <v>0.0028398034050445813</v>
      </c>
      <c r="D122" s="84" t="s">
        <v>3546</v>
      </c>
      <c r="E122" s="84" t="b">
        <v>0</v>
      </c>
      <c r="F122" s="84" t="b">
        <v>0</v>
      </c>
      <c r="G122" s="84" t="b">
        <v>0</v>
      </c>
    </row>
    <row r="123" spans="1:7" ht="15">
      <c r="A123" s="84" t="s">
        <v>3353</v>
      </c>
      <c r="B123" s="84">
        <v>4</v>
      </c>
      <c r="C123" s="118">
        <v>0.0028398034050445813</v>
      </c>
      <c r="D123" s="84" t="s">
        <v>3546</v>
      </c>
      <c r="E123" s="84" t="b">
        <v>0</v>
      </c>
      <c r="F123" s="84" t="b">
        <v>0</v>
      </c>
      <c r="G123" s="84" t="b">
        <v>0</v>
      </c>
    </row>
    <row r="124" spans="1:7" ht="15">
      <c r="A124" s="84" t="s">
        <v>3354</v>
      </c>
      <c r="B124" s="84">
        <v>4</v>
      </c>
      <c r="C124" s="118">
        <v>0.0028398034050445813</v>
      </c>
      <c r="D124" s="84" t="s">
        <v>3546</v>
      </c>
      <c r="E124" s="84" t="b">
        <v>0</v>
      </c>
      <c r="F124" s="84" t="b">
        <v>0</v>
      </c>
      <c r="G124" s="84" t="b">
        <v>0</v>
      </c>
    </row>
    <row r="125" spans="1:7" ht="15">
      <c r="A125" s="84" t="s">
        <v>3355</v>
      </c>
      <c r="B125" s="84">
        <v>4</v>
      </c>
      <c r="C125" s="118">
        <v>0.0028398034050445813</v>
      </c>
      <c r="D125" s="84" t="s">
        <v>3546</v>
      </c>
      <c r="E125" s="84" t="b">
        <v>0</v>
      </c>
      <c r="F125" s="84" t="b">
        <v>0</v>
      </c>
      <c r="G125" s="84" t="b">
        <v>0</v>
      </c>
    </row>
    <row r="126" spans="1:7" ht="15">
      <c r="A126" s="84" t="s">
        <v>3356</v>
      </c>
      <c r="B126" s="84">
        <v>4</v>
      </c>
      <c r="C126" s="118">
        <v>0.0028398034050445813</v>
      </c>
      <c r="D126" s="84" t="s">
        <v>3546</v>
      </c>
      <c r="E126" s="84" t="b">
        <v>0</v>
      </c>
      <c r="F126" s="84" t="b">
        <v>0</v>
      </c>
      <c r="G126" s="84" t="b">
        <v>0</v>
      </c>
    </row>
    <row r="127" spans="1:7" ht="15">
      <c r="A127" s="84" t="s">
        <v>3357</v>
      </c>
      <c r="B127" s="84">
        <v>4</v>
      </c>
      <c r="C127" s="118">
        <v>0.0028398034050445813</v>
      </c>
      <c r="D127" s="84" t="s">
        <v>3546</v>
      </c>
      <c r="E127" s="84" t="b">
        <v>0</v>
      </c>
      <c r="F127" s="84" t="b">
        <v>0</v>
      </c>
      <c r="G127" s="84" t="b">
        <v>0</v>
      </c>
    </row>
    <row r="128" spans="1:7" ht="15">
      <c r="A128" s="84" t="s">
        <v>3358</v>
      </c>
      <c r="B128" s="84">
        <v>4</v>
      </c>
      <c r="C128" s="118">
        <v>0.0028398034050445813</v>
      </c>
      <c r="D128" s="84" t="s">
        <v>3546</v>
      </c>
      <c r="E128" s="84" t="b">
        <v>0</v>
      </c>
      <c r="F128" s="84" t="b">
        <v>0</v>
      </c>
      <c r="G128" s="84" t="b">
        <v>0</v>
      </c>
    </row>
    <row r="129" spans="1:7" ht="15">
      <c r="A129" s="84" t="s">
        <v>3359</v>
      </c>
      <c r="B129" s="84">
        <v>4</v>
      </c>
      <c r="C129" s="118">
        <v>0.0028398034050445813</v>
      </c>
      <c r="D129" s="84" t="s">
        <v>3546</v>
      </c>
      <c r="E129" s="84" t="b">
        <v>1</v>
      </c>
      <c r="F129" s="84" t="b">
        <v>0</v>
      </c>
      <c r="G129" s="84" t="b">
        <v>0</v>
      </c>
    </row>
    <row r="130" spans="1:7" ht="15">
      <c r="A130" s="84" t="s">
        <v>3360</v>
      </c>
      <c r="B130" s="84">
        <v>4</v>
      </c>
      <c r="C130" s="118">
        <v>0.0028398034050445813</v>
      </c>
      <c r="D130" s="84" t="s">
        <v>3546</v>
      </c>
      <c r="E130" s="84" t="b">
        <v>0</v>
      </c>
      <c r="F130" s="84" t="b">
        <v>0</v>
      </c>
      <c r="G130" s="84" t="b">
        <v>0</v>
      </c>
    </row>
    <row r="131" spans="1:7" ht="15">
      <c r="A131" s="84" t="s">
        <v>3361</v>
      </c>
      <c r="B131" s="84">
        <v>4</v>
      </c>
      <c r="C131" s="118">
        <v>0.0028398034050445813</v>
      </c>
      <c r="D131" s="84" t="s">
        <v>3546</v>
      </c>
      <c r="E131" s="84" t="b">
        <v>0</v>
      </c>
      <c r="F131" s="84" t="b">
        <v>0</v>
      </c>
      <c r="G131" s="84" t="b">
        <v>0</v>
      </c>
    </row>
    <row r="132" spans="1:7" ht="15">
      <c r="A132" s="84" t="s">
        <v>3362</v>
      </c>
      <c r="B132" s="84">
        <v>4</v>
      </c>
      <c r="C132" s="118">
        <v>0.0028398034050445813</v>
      </c>
      <c r="D132" s="84" t="s">
        <v>3546</v>
      </c>
      <c r="E132" s="84" t="b">
        <v>0</v>
      </c>
      <c r="F132" s="84" t="b">
        <v>0</v>
      </c>
      <c r="G132" s="84" t="b">
        <v>0</v>
      </c>
    </row>
    <row r="133" spans="1:7" ht="15">
      <c r="A133" s="84" t="s">
        <v>293</v>
      </c>
      <c r="B133" s="84">
        <v>4</v>
      </c>
      <c r="C133" s="118">
        <v>0.0028398034050445813</v>
      </c>
      <c r="D133" s="84" t="s">
        <v>3546</v>
      </c>
      <c r="E133" s="84" t="b">
        <v>0</v>
      </c>
      <c r="F133" s="84" t="b">
        <v>0</v>
      </c>
      <c r="G133" s="84" t="b">
        <v>0</v>
      </c>
    </row>
    <row r="134" spans="1:7" ht="15">
      <c r="A134" s="84" t="s">
        <v>3363</v>
      </c>
      <c r="B134" s="84">
        <v>4</v>
      </c>
      <c r="C134" s="118">
        <v>0.0028398034050445813</v>
      </c>
      <c r="D134" s="84" t="s">
        <v>3546</v>
      </c>
      <c r="E134" s="84" t="b">
        <v>0</v>
      </c>
      <c r="F134" s="84" t="b">
        <v>0</v>
      </c>
      <c r="G134" s="84" t="b">
        <v>0</v>
      </c>
    </row>
    <row r="135" spans="1:7" ht="15">
      <c r="A135" s="84" t="s">
        <v>3364</v>
      </c>
      <c r="B135" s="84">
        <v>4</v>
      </c>
      <c r="C135" s="118">
        <v>0.0028398034050445813</v>
      </c>
      <c r="D135" s="84" t="s">
        <v>3546</v>
      </c>
      <c r="E135" s="84" t="b">
        <v>0</v>
      </c>
      <c r="F135" s="84" t="b">
        <v>0</v>
      </c>
      <c r="G135" s="84" t="b">
        <v>0</v>
      </c>
    </row>
    <row r="136" spans="1:7" ht="15">
      <c r="A136" s="84" t="s">
        <v>3365</v>
      </c>
      <c r="B136" s="84">
        <v>4</v>
      </c>
      <c r="C136" s="118">
        <v>0.0028398034050445813</v>
      </c>
      <c r="D136" s="84" t="s">
        <v>3546</v>
      </c>
      <c r="E136" s="84" t="b">
        <v>0</v>
      </c>
      <c r="F136" s="84" t="b">
        <v>0</v>
      </c>
      <c r="G136" s="84" t="b">
        <v>0</v>
      </c>
    </row>
    <row r="137" spans="1:7" ht="15">
      <c r="A137" s="84" t="s">
        <v>3366</v>
      </c>
      <c r="B137" s="84">
        <v>4</v>
      </c>
      <c r="C137" s="118">
        <v>0.0028398034050445813</v>
      </c>
      <c r="D137" s="84" t="s">
        <v>3546</v>
      </c>
      <c r="E137" s="84" t="b">
        <v>0</v>
      </c>
      <c r="F137" s="84" t="b">
        <v>0</v>
      </c>
      <c r="G137" s="84" t="b">
        <v>0</v>
      </c>
    </row>
    <row r="138" spans="1:7" ht="15">
      <c r="A138" s="84" t="s">
        <v>2883</v>
      </c>
      <c r="B138" s="84">
        <v>4</v>
      </c>
      <c r="C138" s="118">
        <v>0.0028398034050445813</v>
      </c>
      <c r="D138" s="84" t="s">
        <v>3546</v>
      </c>
      <c r="E138" s="84" t="b">
        <v>0</v>
      </c>
      <c r="F138" s="84" t="b">
        <v>0</v>
      </c>
      <c r="G138" s="84" t="b">
        <v>0</v>
      </c>
    </row>
    <row r="139" spans="1:7" ht="15">
      <c r="A139" s="84" t="s">
        <v>399</v>
      </c>
      <c r="B139" s="84">
        <v>4</v>
      </c>
      <c r="C139" s="118">
        <v>0.0028398034050445813</v>
      </c>
      <c r="D139" s="84" t="s">
        <v>3546</v>
      </c>
      <c r="E139" s="84" t="b">
        <v>0</v>
      </c>
      <c r="F139" s="84" t="b">
        <v>0</v>
      </c>
      <c r="G139" s="84" t="b">
        <v>0</v>
      </c>
    </row>
    <row r="140" spans="1:7" ht="15">
      <c r="A140" s="84" t="s">
        <v>3367</v>
      </c>
      <c r="B140" s="84">
        <v>4</v>
      </c>
      <c r="C140" s="118">
        <v>0.0028398034050445813</v>
      </c>
      <c r="D140" s="84" t="s">
        <v>3546</v>
      </c>
      <c r="E140" s="84" t="b">
        <v>0</v>
      </c>
      <c r="F140" s="84" t="b">
        <v>0</v>
      </c>
      <c r="G140" s="84" t="b">
        <v>0</v>
      </c>
    </row>
    <row r="141" spans="1:7" ht="15">
      <c r="A141" s="84" t="s">
        <v>3368</v>
      </c>
      <c r="B141" s="84">
        <v>4</v>
      </c>
      <c r="C141" s="118">
        <v>0.0028398034050445813</v>
      </c>
      <c r="D141" s="84" t="s">
        <v>3546</v>
      </c>
      <c r="E141" s="84" t="b">
        <v>0</v>
      </c>
      <c r="F141" s="84" t="b">
        <v>0</v>
      </c>
      <c r="G141" s="84" t="b">
        <v>0</v>
      </c>
    </row>
    <row r="142" spans="1:7" ht="15">
      <c r="A142" s="84" t="s">
        <v>3369</v>
      </c>
      <c r="B142" s="84">
        <v>4</v>
      </c>
      <c r="C142" s="118">
        <v>0.0028398034050445813</v>
      </c>
      <c r="D142" s="84" t="s">
        <v>3546</v>
      </c>
      <c r="E142" s="84" t="b">
        <v>0</v>
      </c>
      <c r="F142" s="84" t="b">
        <v>0</v>
      </c>
      <c r="G142" s="84" t="b">
        <v>0</v>
      </c>
    </row>
    <row r="143" spans="1:7" ht="15">
      <c r="A143" s="84" t="s">
        <v>3370</v>
      </c>
      <c r="B143" s="84">
        <v>4</v>
      </c>
      <c r="C143" s="118">
        <v>0.0028398034050445813</v>
      </c>
      <c r="D143" s="84" t="s">
        <v>3546</v>
      </c>
      <c r="E143" s="84" t="b">
        <v>1</v>
      </c>
      <c r="F143" s="84" t="b">
        <v>0</v>
      </c>
      <c r="G143" s="84" t="b">
        <v>0</v>
      </c>
    </row>
    <row r="144" spans="1:7" ht="15">
      <c r="A144" s="84" t="s">
        <v>3371</v>
      </c>
      <c r="B144" s="84">
        <v>4</v>
      </c>
      <c r="C144" s="118">
        <v>0.0028398034050445813</v>
      </c>
      <c r="D144" s="84" t="s">
        <v>3546</v>
      </c>
      <c r="E144" s="84" t="b">
        <v>0</v>
      </c>
      <c r="F144" s="84" t="b">
        <v>0</v>
      </c>
      <c r="G144" s="84" t="b">
        <v>0</v>
      </c>
    </row>
    <row r="145" spans="1:7" ht="15">
      <c r="A145" s="84" t="s">
        <v>3372</v>
      </c>
      <c r="B145" s="84">
        <v>4</v>
      </c>
      <c r="C145" s="118">
        <v>0.0028398034050445813</v>
      </c>
      <c r="D145" s="84" t="s">
        <v>3546</v>
      </c>
      <c r="E145" s="84" t="b">
        <v>0</v>
      </c>
      <c r="F145" s="84" t="b">
        <v>0</v>
      </c>
      <c r="G145" s="84" t="b">
        <v>0</v>
      </c>
    </row>
    <row r="146" spans="1:7" ht="15">
      <c r="A146" s="84" t="s">
        <v>3373</v>
      </c>
      <c r="B146" s="84">
        <v>4</v>
      </c>
      <c r="C146" s="118">
        <v>0.0028398034050445813</v>
      </c>
      <c r="D146" s="84" t="s">
        <v>3546</v>
      </c>
      <c r="E146" s="84" t="b">
        <v>0</v>
      </c>
      <c r="F146" s="84" t="b">
        <v>0</v>
      </c>
      <c r="G146" s="84" t="b">
        <v>0</v>
      </c>
    </row>
    <row r="147" spans="1:7" ht="15">
      <c r="A147" s="84" t="s">
        <v>3374</v>
      </c>
      <c r="B147" s="84">
        <v>4</v>
      </c>
      <c r="C147" s="118">
        <v>0.0030624113990014635</v>
      </c>
      <c r="D147" s="84" t="s">
        <v>3546</v>
      </c>
      <c r="E147" s="84" t="b">
        <v>0</v>
      </c>
      <c r="F147" s="84" t="b">
        <v>0</v>
      </c>
      <c r="G147" s="84" t="b">
        <v>0</v>
      </c>
    </row>
    <row r="148" spans="1:7" ht="15">
      <c r="A148" s="84" t="s">
        <v>3375</v>
      </c>
      <c r="B148" s="84">
        <v>4</v>
      </c>
      <c r="C148" s="118">
        <v>0.0028398034050445813</v>
      </c>
      <c r="D148" s="84" t="s">
        <v>3546</v>
      </c>
      <c r="E148" s="84" t="b">
        <v>0</v>
      </c>
      <c r="F148" s="84" t="b">
        <v>0</v>
      </c>
      <c r="G148" s="84" t="b">
        <v>0</v>
      </c>
    </row>
    <row r="149" spans="1:7" ht="15">
      <c r="A149" s="84" t="s">
        <v>3376</v>
      </c>
      <c r="B149" s="84">
        <v>4</v>
      </c>
      <c r="C149" s="118">
        <v>0.0028398034050445813</v>
      </c>
      <c r="D149" s="84" t="s">
        <v>3546</v>
      </c>
      <c r="E149" s="84" t="b">
        <v>0</v>
      </c>
      <c r="F149" s="84" t="b">
        <v>0</v>
      </c>
      <c r="G149" s="84" t="b">
        <v>0</v>
      </c>
    </row>
    <row r="150" spans="1:7" ht="15">
      <c r="A150" s="84" t="s">
        <v>261</v>
      </c>
      <c r="B150" s="84">
        <v>4</v>
      </c>
      <c r="C150" s="118">
        <v>0.0028398034050445813</v>
      </c>
      <c r="D150" s="84" t="s">
        <v>3546</v>
      </c>
      <c r="E150" s="84" t="b">
        <v>0</v>
      </c>
      <c r="F150" s="84" t="b">
        <v>0</v>
      </c>
      <c r="G150" s="84" t="b">
        <v>0</v>
      </c>
    </row>
    <row r="151" spans="1:7" ht="15">
      <c r="A151" s="84" t="s">
        <v>3377</v>
      </c>
      <c r="B151" s="84">
        <v>4</v>
      </c>
      <c r="C151" s="118">
        <v>0.0033761597447576884</v>
      </c>
      <c r="D151" s="84" t="s">
        <v>3546</v>
      </c>
      <c r="E151" s="84" t="b">
        <v>0</v>
      </c>
      <c r="F151" s="84" t="b">
        <v>0</v>
      </c>
      <c r="G151" s="84" t="b">
        <v>0</v>
      </c>
    </row>
    <row r="152" spans="1:7" ht="15">
      <c r="A152" s="84" t="s">
        <v>402</v>
      </c>
      <c r="B152" s="84">
        <v>4</v>
      </c>
      <c r="C152" s="118">
        <v>0.0028398034050445813</v>
      </c>
      <c r="D152" s="84" t="s">
        <v>3546</v>
      </c>
      <c r="E152" s="84" t="b">
        <v>0</v>
      </c>
      <c r="F152" s="84" t="b">
        <v>0</v>
      </c>
      <c r="G152" s="84" t="b">
        <v>0</v>
      </c>
    </row>
    <row r="153" spans="1:7" ht="15">
      <c r="A153" s="84" t="s">
        <v>3378</v>
      </c>
      <c r="B153" s="84">
        <v>4</v>
      </c>
      <c r="C153" s="118">
        <v>0.0028398034050445813</v>
      </c>
      <c r="D153" s="84" t="s">
        <v>3546</v>
      </c>
      <c r="E153" s="84" t="b">
        <v>0</v>
      </c>
      <c r="F153" s="84" t="b">
        <v>0</v>
      </c>
      <c r="G153" s="84" t="b">
        <v>0</v>
      </c>
    </row>
    <row r="154" spans="1:7" ht="15">
      <c r="A154" s="84" t="s">
        <v>3379</v>
      </c>
      <c r="B154" s="84">
        <v>4</v>
      </c>
      <c r="C154" s="118">
        <v>0.0028398034050445813</v>
      </c>
      <c r="D154" s="84" t="s">
        <v>3546</v>
      </c>
      <c r="E154" s="84" t="b">
        <v>0</v>
      </c>
      <c r="F154" s="84" t="b">
        <v>0</v>
      </c>
      <c r="G154" s="84" t="b">
        <v>0</v>
      </c>
    </row>
    <row r="155" spans="1:7" ht="15">
      <c r="A155" s="84" t="s">
        <v>401</v>
      </c>
      <c r="B155" s="84">
        <v>4</v>
      </c>
      <c r="C155" s="118">
        <v>0.0028398034050445813</v>
      </c>
      <c r="D155" s="84" t="s">
        <v>3546</v>
      </c>
      <c r="E155" s="84" t="b">
        <v>0</v>
      </c>
      <c r="F155" s="84" t="b">
        <v>0</v>
      </c>
      <c r="G155" s="84" t="b">
        <v>0</v>
      </c>
    </row>
    <row r="156" spans="1:7" ht="15">
      <c r="A156" s="84" t="s">
        <v>3380</v>
      </c>
      <c r="B156" s="84">
        <v>4</v>
      </c>
      <c r="C156" s="118">
        <v>0.0028398034050445813</v>
      </c>
      <c r="D156" s="84" t="s">
        <v>3546</v>
      </c>
      <c r="E156" s="84" t="b">
        <v>0</v>
      </c>
      <c r="F156" s="84" t="b">
        <v>0</v>
      </c>
      <c r="G156" s="84" t="b">
        <v>0</v>
      </c>
    </row>
    <row r="157" spans="1:7" ht="15">
      <c r="A157" s="84" t="s">
        <v>3381</v>
      </c>
      <c r="B157" s="84">
        <v>4</v>
      </c>
      <c r="C157" s="118">
        <v>0.0028398034050445813</v>
      </c>
      <c r="D157" s="84" t="s">
        <v>3546</v>
      </c>
      <c r="E157" s="84" t="b">
        <v>0</v>
      </c>
      <c r="F157" s="84" t="b">
        <v>0</v>
      </c>
      <c r="G157" s="84" t="b">
        <v>0</v>
      </c>
    </row>
    <row r="158" spans="1:7" ht="15">
      <c r="A158" s="84" t="s">
        <v>3382</v>
      </c>
      <c r="B158" s="84">
        <v>4</v>
      </c>
      <c r="C158" s="118">
        <v>0.0028398034050445813</v>
      </c>
      <c r="D158" s="84" t="s">
        <v>3546</v>
      </c>
      <c r="E158" s="84" t="b">
        <v>0</v>
      </c>
      <c r="F158" s="84" t="b">
        <v>0</v>
      </c>
      <c r="G158" s="84" t="b">
        <v>0</v>
      </c>
    </row>
    <row r="159" spans="1:7" ht="15">
      <c r="A159" s="84" t="s">
        <v>3383</v>
      </c>
      <c r="B159" s="84">
        <v>4</v>
      </c>
      <c r="C159" s="118">
        <v>0.0028398034050445813</v>
      </c>
      <c r="D159" s="84" t="s">
        <v>3546</v>
      </c>
      <c r="E159" s="84" t="b">
        <v>0</v>
      </c>
      <c r="F159" s="84" t="b">
        <v>0</v>
      </c>
      <c r="G159" s="84" t="b">
        <v>0</v>
      </c>
    </row>
    <row r="160" spans="1:7" ht="15">
      <c r="A160" s="84" t="s">
        <v>397</v>
      </c>
      <c r="B160" s="84">
        <v>4</v>
      </c>
      <c r="C160" s="118">
        <v>0.0028398034050445813</v>
      </c>
      <c r="D160" s="84" t="s">
        <v>3546</v>
      </c>
      <c r="E160" s="84" t="b">
        <v>0</v>
      </c>
      <c r="F160" s="84" t="b">
        <v>0</v>
      </c>
      <c r="G160" s="84" t="b">
        <v>0</v>
      </c>
    </row>
    <row r="161" spans="1:7" ht="15">
      <c r="A161" s="84" t="s">
        <v>3384</v>
      </c>
      <c r="B161" s="84">
        <v>4</v>
      </c>
      <c r="C161" s="118">
        <v>0.0028398034050445813</v>
      </c>
      <c r="D161" s="84" t="s">
        <v>3546</v>
      </c>
      <c r="E161" s="84" t="b">
        <v>0</v>
      </c>
      <c r="F161" s="84" t="b">
        <v>0</v>
      </c>
      <c r="G161" s="84" t="b">
        <v>0</v>
      </c>
    </row>
    <row r="162" spans="1:7" ht="15">
      <c r="A162" s="84" t="s">
        <v>3385</v>
      </c>
      <c r="B162" s="84">
        <v>4</v>
      </c>
      <c r="C162" s="118">
        <v>0.0028398034050445813</v>
      </c>
      <c r="D162" s="84" t="s">
        <v>3546</v>
      </c>
      <c r="E162" s="84" t="b">
        <v>0</v>
      </c>
      <c r="F162" s="84" t="b">
        <v>0</v>
      </c>
      <c r="G162" s="84" t="b">
        <v>0</v>
      </c>
    </row>
    <row r="163" spans="1:7" ht="15">
      <c r="A163" s="84" t="s">
        <v>3386</v>
      </c>
      <c r="B163" s="84">
        <v>4</v>
      </c>
      <c r="C163" s="118">
        <v>0.0028398034050445813</v>
      </c>
      <c r="D163" s="84" t="s">
        <v>3546</v>
      </c>
      <c r="E163" s="84" t="b">
        <v>0</v>
      </c>
      <c r="F163" s="84" t="b">
        <v>0</v>
      </c>
      <c r="G163" s="84" t="b">
        <v>0</v>
      </c>
    </row>
    <row r="164" spans="1:7" ht="15">
      <c r="A164" s="84" t="s">
        <v>3387</v>
      </c>
      <c r="B164" s="84">
        <v>4</v>
      </c>
      <c r="C164" s="118">
        <v>0.0028398034050445813</v>
      </c>
      <c r="D164" s="84" t="s">
        <v>3546</v>
      </c>
      <c r="E164" s="84" t="b">
        <v>0</v>
      </c>
      <c r="F164" s="84" t="b">
        <v>0</v>
      </c>
      <c r="G164" s="84" t="b">
        <v>0</v>
      </c>
    </row>
    <row r="165" spans="1:7" ht="15">
      <c r="A165" s="84" t="s">
        <v>2860</v>
      </c>
      <c r="B165" s="84">
        <v>4</v>
      </c>
      <c r="C165" s="118">
        <v>0.0028398034050445813</v>
      </c>
      <c r="D165" s="84" t="s">
        <v>3546</v>
      </c>
      <c r="E165" s="84" t="b">
        <v>0</v>
      </c>
      <c r="F165" s="84" t="b">
        <v>0</v>
      </c>
      <c r="G165" s="84" t="b">
        <v>0</v>
      </c>
    </row>
    <row r="166" spans="1:7" ht="15">
      <c r="A166" s="84" t="s">
        <v>2861</v>
      </c>
      <c r="B166" s="84">
        <v>4</v>
      </c>
      <c r="C166" s="118">
        <v>0.0028398034050445813</v>
      </c>
      <c r="D166" s="84" t="s">
        <v>3546</v>
      </c>
      <c r="E166" s="84" t="b">
        <v>0</v>
      </c>
      <c r="F166" s="84" t="b">
        <v>0</v>
      </c>
      <c r="G166" s="84" t="b">
        <v>0</v>
      </c>
    </row>
    <row r="167" spans="1:7" ht="15">
      <c r="A167" s="84" t="s">
        <v>385</v>
      </c>
      <c r="B167" s="84">
        <v>4</v>
      </c>
      <c r="C167" s="118">
        <v>0.0030624113990014635</v>
      </c>
      <c r="D167" s="84" t="s">
        <v>3546</v>
      </c>
      <c r="E167" s="84" t="b">
        <v>0</v>
      </c>
      <c r="F167" s="84" t="b">
        <v>0</v>
      </c>
      <c r="G167" s="84" t="b">
        <v>0</v>
      </c>
    </row>
    <row r="168" spans="1:7" ht="15">
      <c r="A168" s="84" t="s">
        <v>384</v>
      </c>
      <c r="B168" s="84">
        <v>4</v>
      </c>
      <c r="C168" s="118">
        <v>0.0030624113990014635</v>
      </c>
      <c r="D168" s="84" t="s">
        <v>3546</v>
      </c>
      <c r="E168" s="84" t="b">
        <v>0</v>
      </c>
      <c r="F168" s="84" t="b">
        <v>0</v>
      </c>
      <c r="G168" s="84" t="b">
        <v>0</v>
      </c>
    </row>
    <row r="169" spans="1:7" ht="15">
      <c r="A169" s="84" t="s">
        <v>380</v>
      </c>
      <c r="B169" s="84">
        <v>4</v>
      </c>
      <c r="C169" s="118">
        <v>0.0030624113990014635</v>
      </c>
      <c r="D169" s="84" t="s">
        <v>3546</v>
      </c>
      <c r="E169" s="84" t="b">
        <v>0</v>
      </c>
      <c r="F169" s="84" t="b">
        <v>0</v>
      </c>
      <c r="G169" s="84" t="b">
        <v>0</v>
      </c>
    </row>
    <row r="170" spans="1:7" ht="15">
      <c r="A170" s="84" t="s">
        <v>379</v>
      </c>
      <c r="B170" s="84">
        <v>4</v>
      </c>
      <c r="C170" s="118">
        <v>0.0030624113990014635</v>
      </c>
      <c r="D170" s="84" t="s">
        <v>3546</v>
      </c>
      <c r="E170" s="84" t="b">
        <v>0</v>
      </c>
      <c r="F170" s="84" t="b">
        <v>0</v>
      </c>
      <c r="G170" s="84" t="b">
        <v>0</v>
      </c>
    </row>
    <row r="171" spans="1:7" ht="15">
      <c r="A171" s="84" t="s">
        <v>3388</v>
      </c>
      <c r="B171" s="84">
        <v>4</v>
      </c>
      <c r="C171" s="118">
        <v>0.0028398034050445813</v>
      </c>
      <c r="D171" s="84" t="s">
        <v>3546</v>
      </c>
      <c r="E171" s="84" t="b">
        <v>0</v>
      </c>
      <c r="F171" s="84" t="b">
        <v>0</v>
      </c>
      <c r="G171" s="84" t="b">
        <v>0</v>
      </c>
    </row>
    <row r="172" spans="1:7" ht="15">
      <c r="A172" s="84" t="s">
        <v>3389</v>
      </c>
      <c r="B172" s="84">
        <v>4</v>
      </c>
      <c r="C172" s="118">
        <v>0.0028398034050445813</v>
      </c>
      <c r="D172" s="84" t="s">
        <v>3546</v>
      </c>
      <c r="E172" s="84" t="b">
        <v>0</v>
      </c>
      <c r="F172" s="84" t="b">
        <v>0</v>
      </c>
      <c r="G172" s="84" t="b">
        <v>0</v>
      </c>
    </row>
    <row r="173" spans="1:7" ht="15">
      <c r="A173" s="84" t="s">
        <v>3390</v>
      </c>
      <c r="B173" s="84">
        <v>3</v>
      </c>
      <c r="C173" s="118">
        <v>0.0022968085492510977</v>
      </c>
      <c r="D173" s="84" t="s">
        <v>3546</v>
      </c>
      <c r="E173" s="84" t="b">
        <v>0</v>
      </c>
      <c r="F173" s="84" t="b">
        <v>0</v>
      </c>
      <c r="G173" s="84" t="b">
        <v>0</v>
      </c>
    </row>
    <row r="174" spans="1:7" ht="15">
      <c r="A174" s="84" t="s">
        <v>3391</v>
      </c>
      <c r="B174" s="84">
        <v>3</v>
      </c>
      <c r="C174" s="118">
        <v>0.0022968085492510977</v>
      </c>
      <c r="D174" s="84" t="s">
        <v>3546</v>
      </c>
      <c r="E174" s="84" t="b">
        <v>0</v>
      </c>
      <c r="F174" s="84" t="b">
        <v>0</v>
      </c>
      <c r="G174" s="84" t="b">
        <v>0</v>
      </c>
    </row>
    <row r="175" spans="1:7" ht="15">
      <c r="A175" s="84" t="s">
        <v>3392</v>
      </c>
      <c r="B175" s="84">
        <v>3</v>
      </c>
      <c r="C175" s="118">
        <v>0.0022968085492510977</v>
      </c>
      <c r="D175" s="84" t="s">
        <v>3546</v>
      </c>
      <c r="E175" s="84" t="b">
        <v>0</v>
      </c>
      <c r="F175" s="84" t="b">
        <v>0</v>
      </c>
      <c r="G175" s="84" t="b">
        <v>0</v>
      </c>
    </row>
    <row r="176" spans="1:7" ht="15">
      <c r="A176" s="84" t="s">
        <v>3393</v>
      </c>
      <c r="B176" s="84">
        <v>3</v>
      </c>
      <c r="C176" s="118">
        <v>0.0022968085492510977</v>
      </c>
      <c r="D176" s="84" t="s">
        <v>3546</v>
      </c>
      <c r="E176" s="84" t="b">
        <v>0</v>
      </c>
      <c r="F176" s="84" t="b">
        <v>0</v>
      </c>
      <c r="G176" s="84" t="b">
        <v>0</v>
      </c>
    </row>
    <row r="177" spans="1:7" ht="15">
      <c r="A177" s="84" t="s">
        <v>420</v>
      </c>
      <c r="B177" s="84">
        <v>3</v>
      </c>
      <c r="C177" s="118">
        <v>0.0022968085492510977</v>
      </c>
      <c r="D177" s="84" t="s">
        <v>3546</v>
      </c>
      <c r="E177" s="84" t="b">
        <v>0</v>
      </c>
      <c r="F177" s="84" t="b">
        <v>0</v>
      </c>
      <c r="G177" s="84" t="b">
        <v>0</v>
      </c>
    </row>
    <row r="178" spans="1:7" ht="15">
      <c r="A178" s="84" t="s">
        <v>3394</v>
      </c>
      <c r="B178" s="84">
        <v>3</v>
      </c>
      <c r="C178" s="118">
        <v>0.0022968085492510977</v>
      </c>
      <c r="D178" s="84" t="s">
        <v>3546</v>
      </c>
      <c r="E178" s="84" t="b">
        <v>0</v>
      </c>
      <c r="F178" s="84" t="b">
        <v>0</v>
      </c>
      <c r="G178" s="84" t="b">
        <v>0</v>
      </c>
    </row>
    <row r="179" spans="1:7" ht="15">
      <c r="A179" s="84" t="s">
        <v>3395</v>
      </c>
      <c r="B179" s="84">
        <v>3</v>
      </c>
      <c r="C179" s="118">
        <v>0.0022968085492510977</v>
      </c>
      <c r="D179" s="84" t="s">
        <v>3546</v>
      </c>
      <c r="E179" s="84" t="b">
        <v>0</v>
      </c>
      <c r="F179" s="84" t="b">
        <v>0</v>
      </c>
      <c r="G179" s="84" t="b">
        <v>0</v>
      </c>
    </row>
    <row r="180" spans="1:7" ht="15">
      <c r="A180" s="84" t="s">
        <v>3396</v>
      </c>
      <c r="B180" s="84">
        <v>3</v>
      </c>
      <c r="C180" s="118">
        <v>0.0022968085492510977</v>
      </c>
      <c r="D180" s="84" t="s">
        <v>3546</v>
      </c>
      <c r="E180" s="84" t="b">
        <v>1</v>
      </c>
      <c r="F180" s="84" t="b">
        <v>0</v>
      </c>
      <c r="G180" s="84" t="b">
        <v>0</v>
      </c>
    </row>
    <row r="181" spans="1:7" ht="15">
      <c r="A181" s="84" t="s">
        <v>418</v>
      </c>
      <c r="B181" s="84">
        <v>3</v>
      </c>
      <c r="C181" s="118">
        <v>0.0022968085492510977</v>
      </c>
      <c r="D181" s="84" t="s">
        <v>3546</v>
      </c>
      <c r="E181" s="84" t="b">
        <v>0</v>
      </c>
      <c r="F181" s="84" t="b">
        <v>0</v>
      </c>
      <c r="G181" s="84" t="b">
        <v>0</v>
      </c>
    </row>
    <row r="182" spans="1:7" ht="15">
      <c r="A182" s="84" t="s">
        <v>3397</v>
      </c>
      <c r="B182" s="84">
        <v>3</v>
      </c>
      <c r="C182" s="118">
        <v>0.0022968085492510977</v>
      </c>
      <c r="D182" s="84" t="s">
        <v>3546</v>
      </c>
      <c r="E182" s="84" t="b">
        <v>0</v>
      </c>
      <c r="F182" s="84" t="b">
        <v>0</v>
      </c>
      <c r="G182" s="84" t="b">
        <v>0</v>
      </c>
    </row>
    <row r="183" spans="1:7" ht="15">
      <c r="A183" s="84" t="s">
        <v>3398</v>
      </c>
      <c r="B183" s="84">
        <v>3</v>
      </c>
      <c r="C183" s="118">
        <v>0.0022968085492510977</v>
      </c>
      <c r="D183" s="84" t="s">
        <v>3546</v>
      </c>
      <c r="E183" s="84" t="b">
        <v>1</v>
      </c>
      <c r="F183" s="84" t="b">
        <v>0</v>
      </c>
      <c r="G183" s="84" t="b">
        <v>0</v>
      </c>
    </row>
    <row r="184" spans="1:7" ht="15">
      <c r="A184" s="84" t="s">
        <v>417</v>
      </c>
      <c r="B184" s="84">
        <v>3</v>
      </c>
      <c r="C184" s="118">
        <v>0.0022968085492510977</v>
      </c>
      <c r="D184" s="84" t="s">
        <v>3546</v>
      </c>
      <c r="E184" s="84" t="b">
        <v>0</v>
      </c>
      <c r="F184" s="84" t="b">
        <v>0</v>
      </c>
      <c r="G184" s="84" t="b">
        <v>0</v>
      </c>
    </row>
    <row r="185" spans="1:7" ht="15">
      <c r="A185" s="84" t="s">
        <v>416</v>
      </c>
      <c r="B185" s="84">
        <v>3</v>
      </c>
      <c r="C185" s="118">
        <v>0.0022968085492510977</v>
      </c>
      <c r="D185" s="84" t="s">
        <v>3546</v>
      </c>
      <c r="E185" s="84" t="b">
        <v>0</v>
      </c>
      <c r="F185" s="84" t="b">
        <v>0</v>
      </c>
      <c r="G185" s="84" t="b">
        <v>0</v>
      </c>
    </row>
    <row r="186" spans="1:7" ht="15">
      <c r="A186" s="84" t="s">
        <v>294</v>
      </c>
      <c r="B186" s="84">
        <v>3</v>
      </c>
      <c r="C186" s="118">
        <v>0.0022968085492510977</v>
      </c>
      <c r="D186" s="84" t="s">
        <v>3546</v>
      </c>
      <c r="E186" s="84" t="b">
        <v>0</v>
      </c>
      <c r="F186" s="84" t="b">
        <v>0</v>
      </c>
      <c r="G186" s="84" t="b">
        <v>0</v>
      </c>
    </row>
    <row r="187" spans="1:7" ht="15">
      <c r="A187" s="84" t="s">
        <v>415</v>
      </c>
      <c r="B187" s="84">
        <v>3</v>
      </c>
      <c r="C187" s="118">
        <v>0.0022968085492510977</v>
      </c>
      <c r="D187" s="84" t="s">
        <v>3546</v>
      </c>
      <c r="E187" s="84" t="b">
        <v>0</v>
      </c>
      <c r="F187" s="84" t="b">
        <v>0</v>
      </c>
      <c r="G187" s="84" t="b">
        <v>0</v>
      </c>
    </row>
    <row r="188" spans="1:7" ht="15">
      <c r="A188" s="84" t="s">
        <v>414</v>
      </c>
      <c r="B188" s="84">
        <v>3</v>
      </c>
      <c r="C188" s="118">
        <v>0.0022968085492510977</v>
      </c>
      <c r="D188" s="84" t="s">
        <v>3546</v>
      </c>
      <c r="E188" s="84" t="b">
        <v>0</v>
      </c>
      <c r="F188" s="84" t="b">
        <v>0</v>
      </c>
      <c r="G188" s="84" t="b">
        <v>0</v>
      </c>
    </row>
    <row r="189" spans="1:7" ht="15">
      <c r="A189" s="84" t="s">
        <v>413</v>
      </c>
      <c r="B189" s="84">
        <v>3</v>
      </c>
      <c r="C189" s="118">
        <v>0.0022968085492510977</v>
      </c>
      <c r="D189" s="84" t="s">
        <v>3546</v>
      </c>
      <c r="E189" s="84" t="b">
        <v>0</v>
      </c>
      <c r="F189" s="84" t="b">
        <v>0</v>
      </c>
      <c r="G189" s="84" t="b">
        <v>0</v>
      </c>
    </row>
    <row r="190" spans="1:7" ht="15">
      <c r="A190" s="84" t="s">
        <v>3399</v>
      </c>
      <c r="B190" s="84">
        <v>3</v>
      </c>
      <c r="C190" s="118">
        <v>0.0022968085492510977</v>
      </c>
      <c r="D190" s="84" t="s">
        <v>3546</v>
      </c>
      <c r="E190" s="84" t="b">
        <v>0</v>
      </c>
      <c r="F190" s="84" t="b">
        <v>0</v>
      </c>
      <c r="G190" s="84" t="b">
        <v>0</v>
      </c>
    </row>
    <row r="191" spans="1:7" ht="15">
      <c r="A191" s="84" t="s">
        <v>3400</v>
      </c>
      <c r="B191" s="84">
        <v>3</v>
      </c>
      <c r="C191" s="118">
        <v>0.0022968085492510977</v>
      </c>
      <c r="D191" s="84" t="s">
        <v>3546</v>
      </c>
      <c r="E191" s="84" t="b">
        <v>0</v>
      </c>
      <c r="F191" s="84" t="b">
        <v>0</v>
      </c>
      <c r="G191" s="84" t="b">
        <v>0</v>
      </c>
    </row>
    <row r="192" spans="1:7" ht="15">
      <c r="A192" s="84" t="s">
        <v>3401</v>
      </c>
      <c r="B192" s="84">
        <v>3</v>
      </c>
      <c r="C192" s="118">
        <v>0.0022968085492510977</v>
      </c>
      <c r="D192" s="84" t="s">
        <v>3546</v>
      </c>
      <c r="E192" s="84" t="b">
        <v>0</v>
      </c>
      <c r="F192" s="84" t="b">
        <v>0</v>
      </c>
      <c r="G192" s="84" t="b">
        <v>0</v>
      </c>
    </row>
    <row r="193" spans="1:7" ht="15">
      <c r="A193" s="84" t="s">
        <v>3402</v>
      </c>
      <c r="B193" s="84">
        <v>3</v>
      </c>
      <c r="C193" s="118">
        <v>0.0022968085492510977</v>
      </c>
      <c r="D193" s="84" t="s">
        <v>3546</v>
      </c>
      <c r="E193" s="84" t="b">
        <v>0</v>
      </c>
      <c r="F193" s="84" t="b">
        <v>0</v>
      </c>
      <c r="G193" s="84" t="b">
        <v>0</v>
      </c>
    </row>
    <row r="194" spans="1:7" ht="15">
      <c r="A194" s="84" t="s">
        <v>3403</v>
      </c>
      <c r="B194" s="84">
        <v>3</v>
      </c>
      <c r="C194" s="118">
        <v>0.0022968085492510977</v>
      </c>
      <c r="D194" s="84" t="s">
        <v>3546</v>
      </c>
      <c r="E194" s="84" t="b">
        <v>0</v>
      </c>
      <c r="F194" s="84" t="b">
        <v>0</v>
      </c>
      <c r="G194" s="84" t="b">
        <v>0</v>
      </c>
    </row>
    <row r="195" spans="1:7" ht="15">
      <c r="A195" s="84" t="s">
        <v>3404</v>
      </c>
      <c r="B195" s="84">
        <v>3</v>
      </c>
      <c r="C195" s="118">
        <v>0.0022968085492510977</v>
      </c>
      <c r="D195" s="84" t="s">
        <v>3546</v>
      </c>
      <c r="E195" s="84" t="b">
        <v>0</v>
      </c>
      <c r="F195" s="84" t="b">
        <v>0</v>
      </c>
      <c r="G195" s="84" t="b">
        <v>0</v>
      </c>
    </row>
    <row r="196" spans="1:7" ht="15">
      <c r="A196" s="84" t="s">
        <v>3405</v>
      </c>
      <c r="B196" s="84">
        <v>3</v>
      </c>
      <c r="C196" s="118">
        <v>0.0025321198085682664</v>
      </c>
      <c r="D196" s="84" t="s">
        <v>3546</v>
      </c>
      <c r="E196" s="84" t="b">
        <v>0</v>
      </c>
      <c r="F196" s="84" t="b">
        <v>0</v>
      </c>
      <c r="G196" s="84" t="b">
        <v>0</v>
      </c>
    </row>
    <row r="197" spans="1:7" ht="15">
      <c r="A197" s="84" t="s">
        <v>2882</v>
      </c>
      <c r="B197" s="84">
        <v>3</v>
      </c>
      <c r="C197" s="118">
        <v>0.0022968085492510977</v>
      </c>
      <c r="D197" s="84" t="s">
        <v>3546</v>
      </c>
      <c r="E197" s="84" t="b">
        <v>0</v>
      </c>
      <c r="F197" s="84" t="b">
        <v>0</v>
      </c>
      <c r="G197" s="84" t="b">
        <v>0</v>
      </c>
    </row>
    <row r="198" spans="1:7" ht="15">
      <c r="A198" s="84" t="s">
        <v>2884</v>
      </c>
      <c r="B198" s="84">
        <v>3</v>
      </c>
      <c r="C198" s="118">
        <v>0.0022968085492510977</v>
      </c>
      <c r="D198" s="84" t="s">
        <v>3546</v>
      </c>
      <c r="E198" s="84" t="b">
        <v>0</v>
      </c>
      <c r="F198" s="84" t="b">
        <v>0</v>
      </c>
      <c r="G198" s="84" t="b">
        <v>0</v>
      </c>
    </row>
    <row r="199" spans="1:7" ht="15">
      <c r="A199" s="84" t="s">
        <v>2885</v>
      </c>
      <c r="B199" s="84">
        <v>3</v>
      </c>
      <c r="C199" s="118">
        <v>0.0022968085492510977</v>
      </c>
      <c r="D199" s="84" t="s">
        <v>3546</v>
      </c>
      <c r="E199" s="84" t="b">
        <v>0</v>
      </c>
      <c r="F199" s="84" t="b">
        <v>1</v>
      </c>
      <c r="G199" s="84" t="b">
        <v>0</v>
      </c>
    </row>
    <row r="200" spans="1:7" ht="15">
      <c r="A200" s="84" t="s">
        <v>2886</v>
      </c>
      <c r="B200" s="84">
        <v>3</v>
      </c>
      <c r="C200" s="118">
        <v>0.0022968085492510977</v>
      </c>
      <c r="D200" s="84" t="s">
        <v>3546</v>
      </c>
      <c r="E200" s="84" t="b">
        <v>1</v>
      </c>
      <c r="F200" s="84" t="b">
        <v>0</v>
      </c>
      <c r="G200" s="84" t="b">
        <v>0</v>
      </c>
    </row>
    <row r="201" spans="1:7" ht="15">
      <c r="A201" s="84" t="s">
        <v>2887</v>
      </c>
      <c r="B201" s="84">
        <v>3</v>
      </c>
      <c r="C201" s="118">
        <v>0.0022968085492510977</v>
      </c>
      <c r="D201" s="84" t="s">
        <v>3546</v>
      </c>
      <c r="E201" s="84" t="b">
        <v>1</v>
      </c>
      <c r="F201" s="84" t="b">
        <v>0</v>
      </c>
      <c r="G201" s="84" t="b">
        <v>0</v>
      </c>
    </row>
    <row r="202" spans="1:7" ht="15">
      <c r="A202" s="84" t="s">
        <v>2888</v>
      </c>
      <c r="B202" s="84">
        <v>3</v>
      </c>
      <c r="C202" s="118">
        <v>0.0022968085492510977</v>
      </c>
      <c r="D202" s="84" t="s">
        <v>3546</v>
      </c>
      <c r="E202" s="84" t="b">
        <v>0</v>
      </c>
      <c r="F202" s="84" t="b">
        <v>0</v>
      </c>
      <c r="G202" s="84" t="b">
        <v>0</v>
      </c>
    </row>
    <row r="203" spans="1:7" ht="15">
      <c r="A203" s="84" t="s">
        <v>2821</v>
      </c>
      <c r="B203" s="84">
        <v>3</v>
      </c>
      <c r="C203" s="118">
        <v>0.0022968085492510977</v>
      </c>
      <c r="D203" s="84" t="s">
        <v>3546</v>
      </c>
      <c r="E203" s="84" t="b">
        <v>0</v>
      </c>
      <c r="F203" s="84" t="b">
        <v>0</v>
      </c>
      <c r="G203" s="84" t="b">
        <v>0</v>
      </c>
    </row>
    <row r="204" spans="1:7" ht="15">
      <c r="A204" s="84" t="s">
        <v>2889</v>
      </c>
      <c r="B204" s="84">
        <v>3</v>
      </c>
      <c r="C204" s="118">
        <v>0.0022968085492510977</v>
      </c>
      <c r="D204" s="84" t="s">
        <v>3546</v>
      </c>
      <c r="E204" s="84" t="b">
        <v>1</v>
      </c>
      <c r="F204" s="84" t="b">
        <v>0</v>
      </c>
      <c r="G204" s="84" t="b">
        <v>0</v>
      </c>
    </row>
    <row r="205" spans="1:7" ht="15">
      <c r="A205" s="84" t="s">
        <v>3406</v>
      </c>
      <c r="B205" s="84">
        <v>3</v>
      </c>
      <c r="C205" s="118">
        <v>0.0022968085492510977</v>
      </c>
      <c r="D205" s="84" t="s">
        <v>3546</v>
      </c>
      <c r="E205" s="84" t="b">
        <v>0</v>
      </c>
      <c r="F205" s="84" t="b">
        <v>0</v>
      </c>
      <c r="G205" s="84" t="b">
        <v>0</v>
      </c>
    </row>
    <row r="206" spans="1:7" ht="15">
      <c r="A206" s="84" t="s">
        <v>3407</v>
      </c>
      <c r="B206" s="84">
        <v>3</v>
      </c>
      <c r="C206" s="118">
        <v>0.0022968085492510977</v>
      </c>
      <c r="D206" s="84" t="s">
        <v>3546</v>
      </c>
      <c r="E206" s="84" t="b">
        <v>0</v>
      </c>
      <c r="F206" s="84" t="b">
        <v>0</v>
      </c>
      <c r="G206" s="84" t="b">
        <v>0</v>
      </c>
    </row>
    <row r="207" spans="1:7" ht="15">
      <c r="A207" s="84" t="s">
        <v>3408</v>
      </c>
      <c r="B207" s="84">
        <v>3</v>
      </c>
      <c r="C207" s="118">
        <v>0.0022968085492510977</v>
      </c>
      <c r="D207" s="84" t="s">
        <v>3546</v>
      </c>
      <c r="E207" s="84" t="b">
        <v>0</v>
      </c>
      <c r="F207" s="84" t="b">
        <v>0</v>
      </c>
      <c r="G207" s="84" t="b">
        <v>0</v>
      </c>
    </row>
    <row r="208" spans="1:7" ht="15">
      <c r="A208" s="84" t="s">
        <v>307</v>
      </c>
      <c r="B208" s="84">
        <v>3</v>
      </c>
      <c r="C208" s="118">
        <v>0.0022968085492510977</v>
      </c>
      <c r="D208" s="84" t="s">
        <v>3546</v>
      </c>
      <c r="E208" s="84" t="b">
        <v>0</v>
      </c>
      <c r="F208" s="84" t="b">
        <v>0</v>
      </c>
      <c r="G208" s="84" t="b">
        <v>0</v>
      </c>
    </row>
    <row r="209" spans="1:7" ht="15">
      <c r="A209" s="84" t="s">
        <v>3409</v>
      </c>
      <c r="B209" s="84">
        <v>3</v>
      </c>
      <c r="C209" s="118">
        <v>0.0022968085492510977</v>
      </c>
      <c r="D209" s="84" t="s">
        <v>3546</v>
      </c>
      <c r="E209" s="84" t="b">
        <v>0</v>
      </c>
      <c r="F209" s="84" t="b">
        <v>0</v>
      </c>
      <c r="G209" s="84" t="b">
        <v>0</v>
      </c>
    </row>
    <row r="210" spans="1:7" ht="15">
      <c r="A210" s="84" t="s">
        <v>3410</v>
      </c>
      <c r="B210" s="84">
        <v>3</v>
      </c>
      <c r="C210" s="118">
        <v>0.0022968085492510977</v>
      </c>
      <c r="D210" s="84" t="s">
        <v>3546</v>
      </c>
      <c r="E210" s="84" t="b">
        <v>0</v>
      </c>
      <c r="F210" s="84" t="b">
        <v>0</v>
      </c>
      <c r="G210" s="84" t="b">
        <v>0</v>
      </c>
    </row>
    <row r="211" spans="1:7" ht="15">
      <c r="A211" s="84" t="s">
        <v>3411</v>
      </c>
      <c r="B211" s="84">
        <v>3</v>
      </c>
      <c r="C211" s="118">
        <v>0.0022968085492510977</v>
      </c>
      <c r="D211" s="84" t="s">
        <v>3546</v>
      </c>
      <c r="E211" s="84" t="b">
        <v>0</v>
      </c>
      <c r="F211" s="84" t="b">
        <v>0</v>
      </c>
      <c r="G211" s="84" t="b">
        <v>0</v>
      </c>
    </row>
    <row r="212" spans="1:7" ht="15">
      <c r="A212" s="84" t="s">
        <v>3412</v>
      </c>
      <c r="B212" s="84">
        <v>3</v>
      </c>
      <c r="C212" s="118">
        <v>0.0022968085492510977</v>
      </c>
      <c r="D212" s="84" t="s">
        <v>3546</v>
      </c>
      <c r="E212" s="84" t="b">
        <v>0</v>
      </c>
      <c r="F212" s="84" t="b">
        <v>0</v>
      </c>
      <c r="G212" s="84" t="b">
        <v>0</v>
      </c>
    </row>
    <row r="213" spans="1:7" ht="15">
      <c r="A213" s="84" t="s">
        <v>3413</v>
      </c>
      <c r="B213" s="84">
        <v>3</v>
      </c>
      <c r="C213" s="118">
        <v>0.0022968085492510977</v>
      </c>
      <c r="D213" s="84" t="s">
        <v>3546</v>
      </c>
      <c r="E213" s="84" t="b">
        <v>0</v>
      </c>
      <c r="F213" s="84" t="b">
        <v>0</v>
      </c>
      <c r="G213" s="84" t="b">
        <v>0</v>
      </c>
    </row>
    <row r="214" spans="1:7" ht="15">
      <c r="A214" s="84" t="s">
        <v>3414</v>
      </c>
      <c r="B214" s="84">
        <v>3</v>
      </c>
      <c r="C214" s="118">
        <v>0.0022968085492510977</v>
      </c>
      <c r="D214" s="84" t="s">
        <v>3546</v>
      </c>
      <c r="E214" s="84" t="b">
        <v>0</v>
      </c>
      <c r="F214" s="84" t="b">
        <v>0</v>
      </c>
      <c r="G214" s="84" t="b">
        <v>0</v>
      </c>
    </row>
    <row r="215" spans="1:7" ht="15">
      <c r="A215" s="84" t="s">
        <v>3415</v>
      </c>
      <c r="B215" s="84">
        <v>3</v>
      </c>
      <c r="C215" s="118">
        <v>0.0022968085492510977</v>
      </c>
      <c r="D215" s="84" t="s">
        <v>3546</v>
      </c>
      <c r="E215" s="84" t="b">
        <v>0</v>
      </c>
      <c r="F215" s="84" t="b">
        <v>0</v>
      </c>
      <c r="G215" s="84" t="b">
        <v>0</v>
      </c>
    </row>
    <row r="216" spans="1:7" ht="15">
      <c r="A216" s="84" t="s">
        <v>304</v>
      </c>
      <c r="B216" s="84">
        <v>3</v>
      </c>
      <c r="C216" s="118">
        <v>0.0022968085492510977</v>
      </c>
      <c r="D216" s="84" t="s">
        <v>3546</v>
      </c>
      <c r="E216" s="84" t="b">
        <v>0</v>
      </c>
      <c r="F216" s="84" t="b">
        <v>0</v>
      </c>
      <c r="G216" s="84" t="b">
        <v>0</v>
      </c>
    </row>
    <row r="217" spans="1:7" ht="15">
      <c r="A217" s="84" t="s">
        <v>405</v>
      </c>
      <c r="B217" s="84">
        <v>3</v>
      </c>
      <c r="C217" s="118">
        <v>0.0022968085492510977</v>
      </c>
      <c r="D217" s="84" t="s">
        <v>3546</v>
      </c>
      <c r="E217" s="84" t="b">
        <v>0</v>
      </c>
      <c r="F217" s="84" t="b">
        <v>0</v>
      </c>
      <c r="G217" s="84" t="b">
        <v>0</v>
      </c>
    </row>
    <row r="218" spans="1:7" ht="15">
      <c r="A218" s="84" t="s">
        <v>3416</v>
      </c>
      <c r="B218" s="84">
        <v>3</v>
      </c>
      <c r="C218" s="118">
        <v>0.0022968085492510977</v>
      </c>
      <c r="D218" s="84" t="s">
        <v>3546</v>
      </c>
      <c r="E218" s="84" t="b">
        <v>0</v>
      </c>
      <c r="F218" s="84" t="b">
        <v>0</v>
      </c>
      <c r="G218" s="84" t="b">
        <v>0</v>
      </c>
    </row>
    <row r="219" spans="1:7" ht="15">
      <c r="A219" s="84" t="s">
        <v>3417</v>
      </c>
      <c r="B219" s="84">
        <v>3</v>
      </c>
      <c r="C219" s="118">
        <v>0.0022968085492510977</v>
      </c>
      <c r="D219" s="84" t="s">
        <v>3546</v>
      </c>
      <c r="E219" s="84" t="b">
        <v>0</v>
      </c>
      <c r="F219" s="84" t="b">
        <v>0</v>
      </c>
      <c r="G219" s="84" t="b">
        <v>0</v>
      </c>
    </row>
    <row r="220" spans="1:7" ht="15">
      <c r="A220" s="84" t="s">
        <v>3418</v>
      </c>
      <c r="B220" s="84">
        <v>3</v>
      </c>
      <c r="C220" s="118">
        <v>0.0022968085492510977</v>
      </c>
      <c r="D220" s="84" t="s">
        <v>3546</v>
      </c>
      <c r="E220" s="84" t="b">
        <v>0</v>
      </c>
      <c r="F220" s="84" t="b">
        <v>0</v>
      </c>
      <c r="G220" s="84" t="b">
        <v>0</v>
      </c>
    </row>
    <row r="221" spans="1:7" ht="15">
      <c r="A221" s="84" t="s">
        <v>3419</v>
      </c>
      <c r="B221" s="84">
        <v>3</v>
      </c>
      <c r="C221" s="118">
        <v>0.0022968085492510977</v>
      </c>
      <c r="D221" s="84" t="s">
        <v>3546</v>
      </c>
      <c r="E221" s="84" t="b">
        <v>0</v>
      </c>
      <c r="F221" s="84" t="b">
        <v>0</v>
      </c>
      <c r="G221" s="84" t="b">
        <v>0</v>
      </c>
    </row>
    <row r="222" spans="1:7" ht="15">
      <c r="A222" s="84" t="s">
        <v>260</v>
      </c>
      <c r="B222" s="84">
        <v>3</v>
      </c>
      <c r="C222" s="118">
        <v>0.0022968085492510977</v>
      </c>
      <c r="D222" s="84" t="s">
        <v>3546</v>
      </c>
      <c r="E222" s="84" t="b">
        <v>0</v>
      </c>
      <c r="F222" s="84" t="b">
        <v>0</v>
      </c>
      <c r="G222" s="84" t="b">
        <v>0</v>
      </c>
    </row>
    <row r="223" spans="1:7" ht="15">
      <c r="A223" s="84" t="s">
        <v>3420</v>
      </c>
      <c r="B223" s="84">
        <v>3</v>
      </c>
      <c r="C223" s="118">
        <v>0.0022968085492510977</v>
      </c>
      <c r="D223" s="84" t="s">
        <v>3546</v>
      </c>
      <c r="E223" s="84" t="b">
        <v>0</v>
      </c>
      <c r="F223" s="84" t="b">
        <v>0</v>
      </c>
      <c r="G223" s="84" t="b">
        <v>0</v>
      </c>
    </row>
    <row r="224" spans="1:7" ht="15">
      <c r="A224" s="84" t="s">
        <v>3421</v>
      </c>
      <c r="B224" s="84">
        <v>3</v>
      </c>
      <c r="C224" s="118">
        <v>0.0025321198085682664</v>
      </c>
      <c r="D224" s="84" t="s">
        <v>3546</v>
      </c>
      <c r="E224" s="84" t="b">
        <v>0</v>
      </c>
      <c r="F224" s="84" t="b">
        <v>0</v>
      </c>
      <c r="G224" s="84" t="b">
        <v>0</v>
      </c>
    </row>
    <row r="225" spans="1:7" ht="15">
      <c r="A225" s="84" t="s">
        <v>3422</v>
      </c>
      <c r="B225" s="84">
        <v>3</v>
      </c>
      <c r="C225" s="118">
        <v>0.0022968085492510977</v>
      </c>
      <c r="D225" s="84" t="s">
        <v>3546</v>
      </c>
      <c r="E225" s="84" t="b">
        <v>0</v>
      </c>
      <c r="F225" s="84" t="b">
        <v>0</v>
      </c>
      <c r="G225" s="84" t="b">
        <v>0</v>
      </c>
    </row>
    <row r="226" spans="1:7" ht="15">
      <c r="A226" s="84" t="s">
        <v>3423</v>
      </c>
      <c r="B226" s="84">
        <v>3</v>
      </c>
      <c r="C226" s="118">
        <v>0.0022968085492510977</v>
      </c>
      <c r="D226" s="84" t="s">
        <v>3546</v>
      </c>
      <c r="E226" s="84" t="b">
        <v>0</v>
      </c>
      <c r="F226" s="84" t="b">
        <v>0</v>
      </c>
      <c r="G226" s="84" t="b">
        <v>0</v>
      </c>
    </row>
    <row r="227" spans="1:7" ht="15">
      <c r="A227" s="84" t="s">
        <v>3424</v>
      </c>
      <c r="B227" s="84">
        <v>3</v>
      </c>
      <c r="C227" s="118">
        <v>0.0022968085492510977</v>
      </c>
      <c r="D227" s="84" t="s">
        <v>3546</v>
      </c>
      <c r="E227" s="84" t="b">
        <v>0</v>
      </c>
      <c r="F227" s="84" t="b">
        <v>0</v>
      </c>
      <c r="G227" s="84" t="b">
        <v>0</v>
      </c>
    </row>
    <row r="228" spans="1:7" ht="15">
      <c r="A228" s="84" t="s">
        <v>303</v>
      </c>
      <c r="B228" s="84">
        <v>3</v>
      </c>
      <c r="C228" s="118">
        <v>0.0022968085492510977</v>
      </c>
      <c r="D228" s="84" t="s">
        <v>3546</v>
      </c>
      <c r="E228" s="84" t="b">
        <v>0</v>
      </c>
      <c r="F228" s="84" t="b">
        <v>0</v>
      </c>
      <c r="G228" s="84" t="b">
        <v>0</v>
      </c>
    </row>
    <row r="229" spans="1:7" ht="15">
      <c r="A229" s="84" t="s">
        <v>3425</v>
      </c>
      <c r="B229" s="84">
        <v>3</v>
      </c>
      <c r="C229" s="118">
        <v>0.0022968085492510977</v>
      </c>
      <c r="D229" s="84" t="s">
        <v>3546</v>
      </c>
      <c r="E229" s="84" t="b">
        <v>0</v>
      </c>
      <c r="F229" s="84" t="b">
        <v>0</v>
      </c>
      <c r="G229" s="84" t="b">
        <v>0</v>
      </c>
    </row>
    <row r="230" spans="1:7" ht="15">
      <c r="A230" s="84" t="s">
        <v>3426</v>
      </c>
      <c r="B230" s="84">
        <v>3</v>
      </c>
      <c r="C230" s="118">
        <v>0.0022968085492510977</v>
      </c>
      <c r="D230" s="84" t="s">
        <v>3546</v>
      </c>
      <c r="E230" s="84" t="b">
        <v>0</v>
      </c>
      <c r="F230" s="84" t="b">
        <v>0</v>
      </c>
      <c r="G230" s="84" t="b">
        <v>0</v>
      </c>
    </row>
    <row r="231" spans="1:7" ht="15">
      <c r="A231" s="84" t="s">
        <v>3427</v>
      </c>
      <c r="B231" s="84">
        <v>3</v>
      </c>
      <c r="C231" s="118">
        <v>0.0022968085492510977</v>
      </c>
      <c r="D231" s="84" t="s">
        <v>3546</v>
      </c>
      <c r="E231" s="84" t="b">
        <v>0</v>
      </c>
      <c r="F231" s="84" t="b">
        <v>0</v>
      </c>
      <c r="G231" s="84" t="b">
        <v>0</v>
      </c>
    </row>
    <row r="232" spans="1:7" ht="15">
      <c r="A232" s="84" t="s">
        <v>3428</v>
      </c>
      <c r="B232" s="84">
        <v>3</v>
      </c>
      <c r="C232" s="118">
        <v>0.0022968085492510977</v>
      </c>
      <c r="D232" s="84" t="s">
        <v>3546</v>
      </c>
      <c r="E232" s="84" t="b">
        <v>0</v>
      </c>
      <c r="F232" s="84" t="b">
        <v>0</v>
      </c>
      <c r="G232" s="84" t="b">
        <v>0</v>
      </c>
    </row>
    <row r="233" spans="1:7" ht="15">
      <c r="A233" s="84" t="s">
        <v>3429</v>
      </c>
      <c r="B233" s="84">
        <v>3</v>
      </c>
      <c r="C233" s="118">
        <v>0.0022968085492510977</v>
      </c>
      <c r="D233" s="84" t="s">
        <v>3546</v>
      </c>
      <c r="E233" s="84" t="b">
        <v>0</v>
      </c>
      <c r="F233" s="84" t="b">
        <v>0</v>
      </c>
      <c r="G233" s="84" t="b">
        <v>0</v>
      </c>
    </row>
    <row r="234" spans="1:7" ht="15">
      <c r="A234" s="84" t="s">
        <v>3430</v>
      </c>
      <c r="B234" s="84">
        <v>3</v>
      </c>
      <c r="C234" s="118">
        <v>0.0022968085492510977</v>
      </c>
      <c r="D234" s="84" t="s">
        <v>3546</v>
      </c>
      <c r="E234" s="84" t="b">
        <v>0</v>
      </c>
      <c r="F234" s="84" t="b">
        <v>0</v>
      </c>
      <c r="G234" s="84" t="b">
        <v>0</v>
      </c>
    </row>
    <row r="235" spans="1:7" ht="15">
      <c r="A235" s="84" t="s">
        <v>3431</v>
      </c>
      <c r="B235" s="84">
        <v>3</v>
      </c>
      <c r="C235" s="118">
        <v>0.0022968085492510977</v>
      </c>
      <c r="D235" s="84" t="s">
        <v>3546</v>
      </c>
      <c r="E235" s="84" t="b">
        <v>0</v>
      </c>
      <c r="F235" s="84" t="b">
        <v>0</v>
      </c>
      <c r="G235" s="84" t="b">
        <v>0</v>
      </c>
    </row>
    <row r="236" spans="1:7" ht="15">
      <c r="A236" s="84" t="s">
        <v>3432</v>
      </c>
      <c r="B236" s="84">
        <v>3</v>
      </c>
      <c r="C236" s="118">
        <v>0.0022968085492510977</v>
      </c>
      <c r="D236" s="84" t="s">
        <v>3546</v>
      </c>
      <c r="E236" s="84" t="b">
        <v>0</v>
      </c>
      <c r="F236" s="84" t="b">
        <v>0</v>
      </c>
      <c r="G236" s="84" t="b">
        <v>0</v>
      </c>
    </row>
    <row r="237" spans="1:7" ht="15">
      <c r="A237" s="84" t="s">
        <v>249</v>
      </c>
      <c r="B237" s="84">
        <v>3</v>
      </c>
      <c r="C237" s="118">
        <v>0.0022968085492510977</v>
      </c>
      <c r="D237" s="84" t="s">
        <v>3546</v>
      </c>
      <c r="E237" s="84" t="b">
        <v>0</v>
      </c>
      <c r="F237" s="84" t="b">
        <v>0</v>
      </c>
      <c r="G237" s="84" t="b">
        <v>0</v>
      </c>
    </row>
    <row r="238" spans="1:7" ht="15">
      <c r="A238" s="84" t="s">
        <v>3433</v>
      </c>
      <c r="B238" s="84">
        <v>3</v>
      </c>
      <c r="C238" s="118">
        <v>0.0025321198085682664</v>
      </c>
      <c r="D238" s="84" t="s">
        <v>3546</v>
      </c>
      <c r="E238" s="84" t="b">
        <v>0</v>
      </c>
      <c r="F238" s="84" t="b">
        <v>0</v>
      </c>
      <c r="G238" s="84" t="b">
        <v>0</v>
      </c>
    </row>
    <row r="239" spans="1:7" ht="15">
      <c r="A239" s="84" t="s">
        <v>299</v>
      </c>
      <c r="B239" s="84">
        <v>3</v>
      </c>
      <c r="C239" s="118">
        <v>0.0022968085492510977</v>
      </c>
      <c r="D239" s="84" t="s">
        <v>3546</v>
      </c>
      <c r="E239" s="84" t="b">
        <v>0</v>
      </c>
      <c r="F239" s="84" t="b">
        <v>0</v>
      </c>
      <c r="G239" s="84" t="b">
        <v>0</v>
      </c>
    </row>
    <row r="240" spans="1:7" ht="15">
      <c r="A240" s="84" t="s">
        <v>3434</v>
      </c>
      <c r="B240" s="84">
        <v>3</v>
      </c>
      <c r="C240" s="118">
        <v>0.0022968085492510977</v>
      </c>
      <c r="D240" s="84" t="s">
        <v>3546</v>
      </c>
      <c r="E240" s="84" t="b">
        <v>0</v>
      </c>
      <c r="F240" s="84" t="b">
        <v>0</v>
      </c>
      <c r="G240" s="84" t="b">
        <v>0</v>
      </c>
    </row>
    <row r="241" spans="1:7" ht="15">
      <c r="A241" s="84" t="s">
        <v>3435</v>
      </c>
      <c r="B241" s="84">
        <v>3</v>
      </c>
      <c r="C241" s="118">
        <v>0.0022968085492510977</v>
      </c>
      <c r="D241" s="84" t="s">
        <v>3546</v>
      </c>
      <c r="E241" s="84" t="b">
        <v>0</v>
      </c>
      <c r="F241" s="84" t="b">
        <v>0</v>
      </c>
      <c r="G241" s="84" t="b">
        <v>0</v>
      </c>
    </row>
    <row r="242" spans="1:7" ht="15">
      <c r="A242" s="84" t="s">
        <v>3436</v>
      </c>
      <c r="B242" s="84">
        <v>3</v>
      </c>
      <c r="C242" s="118">
        <v>0.0022968085492510977</v>
      </c>
      <c r="D242" s="84" t="s">
        <v>3546</v>
      </c>
      <c r="E242" s="84" t="b">
        <v>1</v>
      </c>
      <c r="F242" s="84" t="b">
        <v>0</v>
      </c>
      <c r="G242" s="84" t="b">
        <v>0</v>
      </c>
    </row>
    <row r="243" spans="1:7" ht="15">
      <c r="A243" s="84" t="s">
        <v>3437</v>
      </c>
      <c r="B243" s="84">
        <v>3</v>
      </c>
      <c r="C243" s="118">
        <v>0.0022968085492510977</v>
      </c>
      <c r="D243" s="84" t="s">
        <v>3546</v>
      </c>
      <c r="E243" s="84" t="b">
        <v>0</v>
      </c>
      <c r="F243" s="84" t="b">
        <v>0</v>
      </c>
      <c r="G243" s="84" t="b">
        <v>0</v>
      </c>
    </row>
    <row r="244" spans="1:7" ht="15">
      <c r="A244" s="84" t="s">
        <v>2862</v>
      </c>
      <c r="B244" s="84">
        <v>3</v>
      </c>
      <c r="C244" s="118">
        <v>0.002934387063353096</v>
      </c>
      <c r="D244" s="84" t="s">
        <v>3546</v>
      </c>
      <c r="E244" s="84" t="b">
        <v>0</v>
      </c>
      <c r="F244" s="84" t="b">
        <v>0</v>
      </c>
      <c r="G244" s="84" t="b">
        <v>0</v>
      </c>
    </row>
    <row r="245" spans="1:7" ht="15">
      <c r="A245" s="84" t="s">
        <v>3438</v>
      </c>
      <c r="B245" s="84">
        <v>3</v>
      </c>
      <c r="C245" s="118">
        <v>0.0022968085492510977</v>
      </c>
      <c r="D245" s="84" t="s">
        <v>3546</v>
      </c>
      <c r="E245" s="84" t="b">
        <v>0</v>
      </c>
      <c r="F245" s="84" t="b">
        <v>0</v>
      </c>
      <c r="G245" s="84" t="b">
        <v>0</v>
      </c>
    </row>
    <row r="246" spans="1:7" ht="15">
      <c r="A246" s="84" t="s">
        <v>390</v>
      </c>
      <c r="B246" s="84">
        <v>3</v>
      </c>
      <c r="C246" s="118">
        <v>0.0025321198085682664</v>
      </c>
      <c r="D246" s="84" t="s">
        <v>3546</v>
      </c>
      <c r="E246" s="84" t="b">
        <v>0</v>
      </c>
      <c r="F246" s="84" t="b">
        <v>0</v>
      </c>
      <c r="G246" s="84" t="b">
        <v>0</v>
      </c>
    </row>
    <row r="247" spans="1:7" ht="15">
      <c r="A247" s="84" t="s">
        <v>3439</v>
      </c>
      <c r="B247" s="84">
        <v>3</v>
      </c>
      <c r="C247" s="118">
        <v>0.0025321198085682664</v>
      </c>
      <c r="D247" s="84" t="s">
        <v>3546</v>
      </c>
      <c r="E247" s="84" t="b">
        <v>0</v>
      </c>
      <c r="F247" s="84" t="b">
        <v>0</v>
      </c>
      <c r="G247" s="84" t="b">
        <v>0</v>
      </c>
    </row>
    <row r="248" spans="1:7" ht="15">
      <c r="A248" s="84" t="s">
        <v>3440</v>
      </c>
      <c r="B248" s="84">
        <v>3</v>
      </c>
      <c r="C248" s="118">
        <v>0.0022968085492510977</v>
      </c>
      <c r="D248" s="84" t="s">
        <v>3546</v>
      </c>
      <c r="E248" s="84" t="b">
        <v>0</v>
      </c>
      <c r="F248" s="84" t="b">
        <v>0</v>
      </c>
      <c r="G248" s="84" t="b">
        <v>0</v>
      </c>
    </row>
    <row r="249" spans="1:7" ht="15">
      <c r="A249" s="84" t="s">
        <v>227</v>
      </c>
      <c r="B249" s="84">
        <v>3</v>
      </c>
      <c r="C249" s="118">
        <v>0.0022968085492510977</v>
      </c>
      <c r="D249" s="84" t="s">
        <v>3546</v>
      </c>
      <c r="E249" s="84" t="b">
        <v>0</v>
      </c>
      <c r="F249" s="84" t="b">
        <v>0</v>
      </c>
      <c r="G249" s="84" t="b">
        <v>0</v>
      </c>
    </row>
    <row r="250" spans="1:7" ht="15">
      <c r="A250" s="84" t="s">
        <v>383</v>
      </c>
      <c r="B250" s="84">
        <v>3</v>
      </c>
      <c r="C250" s="118">
        <v>0.0022968085492510977</v>
      </c>
      <c r="D250" s="84" t="s">
        <v>3546</v>
      </c>
      <c r="E250" s="84" t="b">
        <v>0</v>
      </c>
      <c r="F250" s="84" t="b">
        <v>0</v>
      </c>
      <c r="G250" s="84" t="b">
        <v>0</v>
      </c>
    </row>
    <row r="251" spans="1:7" ht="15">
      <c r="A251" s="84" t="s">
        <v>382</v>
      </c>
      <c r="B251" s="84">
        <v>3</v>
      </c>
      <c r="C251" s="118">
        <v>0.0022968085492510977</v>
      </c>
      <c r="D251" s="84" t="s">
        <v>3546</v>
      </c>
      <c r="E251" s="84" t="b">
        <v>0</v>
      </c>
      <c r="F251" s="84" t="b">
        <v>0</v>
      </c>
      <c r="G251" s="84" t="b">
        <v>0</v>
      </c>
    </row>
    <row r="252" spans="1:7" ht="15">
      <c r="A252" s="84" t="s">
        <v>381</v>
      </c>
      <c r="B252" s="84">
        <v>3</v>
      </c>
      <c r="C252" s="118">
        <v>0.0022968085492510977</v>
      </c>
      <c r="D252" s="84" t="s">
        <v>3546</v>
      </c>
      <c r="E252" s="84" t="b">
        <v>0</v>
      </c>
      <c r="F252" s="84" t="b">
        <v>0</v>
      </c>
      <c r="G252" s="84" t="b">
        <v>0</v>
      </c>
    </row>
    <row r="253" spans="1:7" ht="15">
      <c r="A253" s="84" t="s">
        <v>378</v>
      </c>
      <c r="B253" s="84">
        <v>3</v>
      </c>
      <c r="C253" s="118">
        <v>0.0022968085492510977</v>
      </c>
      <c r="D253" s="84" t="s">
        <v>3546</v>
      </c>
      <c r="E253" s="84" t="b">
        <v>0</v>
      </c>
      <c r="F253" s="84" t="b">
        <v>0</v>
      </c>
      <c r="G253" s="84" t="b">
        <v>0</v>
      </c>
    </row>
    <row r="254" spans="1:7" ht="15">
      <c r="A254" s="84" t="s">
        <v>222</v>
      </c>
      <c r="B254" s="84">
        <v>3</v>
      </c>
      <c r="C254" s="118">
        <v>0.0022968085492510977</v>
      </c>
      <c r="D254" s="84" t="s">
        <v>3546</v>
      </c>
      <c r="E254" s="84" t="b">
        <v>0</v>
      </c>
      <c r="F254" s="84" t="b">
        <v>0</v>
      </c>
      <c r="G254" s="84" t="b">
        <v>0</v>
      </c>
    </row>
    <row r="255" spans="1:7" ht="15">
      <c r="A255" s="84" t="s">
        <v>426</v>
      </c>
      <c r="B255" s="84">
        <v>2</v>
      </c>
      <c r="C255" s="118">
        <v>0.0016880798723788442</v>
      </c>
      <c r="D255" s="84" t="s">
        <v>3546</v>
      </c>
      <c r="E255" s="84" t="b">
        <v>0</v>
      </c>
      <c r="F255" s="84" t="b">
        <v>0</v>
      </c>
      <c r="G255" s="84" t="b">
        <v>0</v>
      </c>
    </row>
    <row r="256" spans="1:7" ht="15">
      <c r="A256" s="84" t="s">
        <v>425</v>
      </c>
      <c r="B256" s="84">
        <v>2</v>
      </c>
      <c r="C256" s="118">
        <v>0.0016880798723788442</v>
      </c>
      <c r="D256" s="84" t="s">
        <v>3546</v>
      </c>
      <c r="E256" s="84" t="b">
        <v>0</v>
      </c>
      <c r="F256" s="84" t="b">
        <v>0</v>
      </c>
      <c r="G256" s="84" t="b">
        <v>0</v>
      </c>
    </row>
    <row r="257" spans="1:7" ht="15">
      <c r="A257" s="84" t="s">
        <v>424</v>
      </c>
      <c r="B257" s="84">
        <v>2</v>
      </c>
      <c r="C257" s="118">
        <v>0.0016880798723788442</v>
      </c>
      <c r="D257" s="84" t="s">
        <v>3546</v>
      </c>
      <c r="E257" s="84" t="b">
        <v>0</v>
      </c>
      <c r="F257" s="84" t="b">
        <v>0</v>
      </c>
      <c r="G257" s="84" t="b">
        <v>0</v>
      </c>
    </row>
    <row r="258" spans="1:7" ht="15">
      <c r="A258" s="84" t="s">
        <v>423</v>
      </c>
      <c r="B258" s="84">
        <v>2</v>
      </c>
      <c r="C258" s="118">
        <v>0.0016880798723788442</v>
      </c>
      <c r="D258" s="84" t="s">
        <v>3546</v>
      </c>
      <c r="E258" s="84" t="b">
        <v>0</v>
      </c>
      <c r="F258" s="84" t="b">
        <v>0</v>
      </c>
      <c r="G258" s="84" t="b">
        <v>0</v>
      </c>
    </row>
    <row r="259" spans="1:7" ht="15">
      <c r="A259" s="84" t="s">
        <v>312</v>
      </c>
      <c r="B259" s="84">
        <v>2</v>
      </c>
      <c r="C259" s="118">
        <v>0.0016880798723788442</v>
      </c>
      <c r="D259" s="84" t="s">
        <v>3546</v>
      </c>
      <c r="E259" s="84" t="b">
        <v>0</v>
      </c>
      <c r="F259" s="84" t="b">
        <v>0</v>
      </c>
      <c r="G259" s="84" t="b">
        <v>0</v>
      </c>
    </row>
    <row r="260" spans="1:7" ht="15">
      <c r="A260" s="84" t="s">
        <v>422</v>
      </c>
      <c r="B260" s="84">
        <v>2</v>
      </c>
      <c r="C260" s="118">
        <v>0.0016880798723788442</v>
      </c>
      <c r="D260" s="84" t="s">
        <v>3546</v>
      </c>
      <c r="E260" s="84" t="b">
        <v>0</v>
      </c>
      <c r="F260" s="84" t="b">
        <v>0</v>
      </c>
      <c r="G260" s="84" t="b">
        <v>0</v>
      </c>
    </row>
    <row r="261" spans="1:7" ht="15">
      <c r="A261" s="84" t="s">
        <v>2870</v>
      </c>
      <c r="B261" s="84">
        <v>2</v>
      </c>
      <c r="C261" s="118">
        <v>0.0016880798723788442</v>
      </c>
      <c r="D261" s="84" t="s">
        <v>3546</v>
      </c>
      <c r="E261" s="84" t="b">
        <v>0</v>
      </c>
      <c r="F261" s="84" t="b">
        <v>0</v>
      </c>
      <c r="G261" s="84" t="b">
        <v>0</v>
      </c>
    </row>
    <row r="262" spans="1:7" ht="15">
      <c r="A262" s="84" t="s">
        <v>3441</v>
      </c>
      <c r="B262" s="84">
        <v>2</v>
      </c>
      <c r="C262" s="118">
        <v>0.0016880798723788442</v>
      </c>
      <c r="D262" s="84" t="s">
        <v>3546</v>
      </c>
      <c r="E262" s="84" t="b">
        <v>0</v>
      </c>
      <c r="F262" s="84" t="b">
        <v>0</v>
      </c>
      <c r="G262" s="84" t="b">
        <v>0</v>
      </c>
    </row>
    <row r="263" spans="1:7" ht="15">
      <c r="A263" s="84" t="s">
        <v>310</v>
      </c>
      <c r="B263" s="84">
        <v>2</v>
      </c>
      <c r="C263" s="118">
        <v>0.0016880798723788442</v>
      </c>
      <c r="D263" s="84" t="s">
        <v>3546</v>
      </c>
      <c r="E263" s="84" t="b">
        <v>0</v>
      </c>
      <c r="F263" s="84" t="b">
        <v>0</v>
      </c>
      <c r="G263" s="84" t="b">
        <v>0</v>
      </c>
    </row>
    <row r="264" spans="1:7" ht="15">
      <c r="A264" s="84" t="s">
        <v>3442</v>
      </c>
      <c r="B264" s="84">
        <v>2</v>
      </c>
      <c r="C264" s="118">
        <v>0.0016880798723788442</v>
      </c>
      <c r="D264" s="84" t="s">
        <v>3546</v>
      </c>
      <c r="E264" s="84" t="b">
        <v>0</v>
      </c>
      <c r="F264" s="84" t="b">
        <v>0</v>
      </c>
      <c r="G264" s="84" t="b">
        <v>0</v>
      </c>
    </row>
    <row r="265" spans="1:7" ht="15">
      <c r="A265" s="84" t="s">
        <v>3443</v>
      </c>
      <c r="B265" s="84">
        <v>2</v>
      </c>
      <c r="C265" s="118">
        <v>0.0016880798723788442</v>
      </c>
      <c r="D265" s="84" t="s">
        <v>3546</v>
      </c>
      <c r="E265" s="84" t="b">
        <v>0</v>
      </c>
      <c r="F265" s="84" t="b">
        <v>0</v>
      </c>
      <c r="G265" s="84" t="b">
        <v>0</v>
      </c>
    </row>
    <row r="266" spans="1:7" ht="15">
      <c r="A266" s="84" t="s">
        <v>3444</v>
      </c>
      <c r="B266" s="84">
        <v>2</v>
      </c>
      <c r="C266" s="118">
        <v>0.0016880798723788442</v>
      </c>
      <c r="D266" s="84" t="s">
        <v>3546</v>
      </c>
      <c r="E266" s="84" t="b">
        <v>0</v>
      </c>
      <c r="F266" s="84" t="b">
        <v>0</v>
      </c>
      <c r="G266" s="84" t="b">
        <v>0</v>
      </c>
    </row>
    <row r="267" spans="1:7" ht="15">
      <c r="A267" s="84" t="s">
        <v>3445</v>
      </c>
      <c r="B267" s="84">
        <v>2</v>
      </c>
      <c r="C267" s="118">
        <v>0.0016880798723788442</v>
      </c>
      <c r="D267" s="84" t="s">
        <v>3546</v>
      </c>
      <c r="E267" s="84" t="b">
        <v>0</v>
      </c>
      <c r="F267" s="84" t="b">
        <v>0</v>
      </c>
      <c r="G267" s="84" t="b">
        <v>0</v>
      </c>
    </row>
    <row r="268" spans="1:7" ht="15">
      <c r="A268" s="84" t="s">
        <v>3446</v>
      </c>
      <c r="B268" s="84">
        <v>2</v>
      </c>
      <c r="C268" s="118">
        <v>0.0016880798723788442</v>
      </c>
      <c r="D268" s="84" t="s">
        <v>3546</v>
      </c>
      <c r="E268" s="84" t="b">
        <v>0</v>
      </c>
      <c r="F268" s="84" t="b">
        <v>0</v>
      </c>
      <c r="G268" s="84" t="b">
        <v>0</v>
      </c>
    </row>
    <row r="269" spans="1:7" ht="15">
      <c r="A269" s="84" t="s">
        <v>3447</v>
      </c>
      <c r="B269" s="84">
        <v>2</v>
      </c>
      <c r="C269" s="118">
        <v>0.0016880798723788442</v>
      </c>
      <c r="D269" s="84" t="s">
        <v>3546</v>
      </c>
      <c r="E269" s="84" t="b">
        <v>0</v>
      </c>
      <c r="F269" s="84" t="b">
        <v>0</v>
      </c>
      <c r="G269" s="84" t="b">
        <v>0</v>
      </c>
    </row>
    <row r="270" spans="1:7" ht="15">
      <c r="A270" s="84" t="s">
        <v>3448</v>
      </c>
      <c r="B270" s="84">
        <v>2</v>
      </c>
      <c r="C270" s="118">
        <v>0.0016880798723788442</v>
      </c>
      <c r="D270" s="84" t="s">
        <v>3546</v>
      </c>
      <c r="E270" s="84" t="b">
        <v>0</v>
      </c>
      <c r="F270" s="84" t="b">
        <v>0</v>
      </c>
      <c r="G270" s="84" t="b">
        <v>0</v>
      </c>
    </row>
    <row r="271" spans="1:7" ht="15">
      <c r="A271" s="84" t="s">
        <v>3449</v>
      </c>
      <c r="B271" s="84">
        <v>2</v>
      </c>
      <c r="C271" s="118">
        <v>0.0016880798723788442</v>
      </c>
      <c r="D271" s="84" t="s">
        <v>3546</v>
      </c>
      <c r="E271" s="84" t="b">
        <v>0</v>
      </c>
      <c r="F271" s="84" t="b">
        <v>0</v>
      </c>
      <c r="G271" s="84" t="b">
        <v>0</v>
      </c>
    </row>
    <row r="272" spans="1:7" ht="15">
      <c r="A272" s="84" t="s">
        <v>3450</v>
      </c>
      <c r="B272" s="84">
        <v>2</v>
      </c>
      <c r="C272" s="118">
        <v>0.0016880798723788442</v>
      </c>
      <c r="D272" s="84" t="s">
        <v>3546</v>
      </c>
      <c r="E272" s="84" t="b">
        <v>0</v>
      </c>
      <c r="F272" s="84" t="b">
        <v>0</v>
      </c>
      <c r="G272" s="84" t="b">
        <v>0</v>
      </c>
    </row>
    <row r="273" spans="1:7" ht="15">
      <c r="A273" s="84" t="s">
        <v>3451</v>
      </c>
      <c r="B273" s="84">
        <v>2</v>
      </c>
      <c r="C273" s="118">
        <v>0.0016880798723788442</v>
      </c>
      <c r="D273" s="84" t="s">
        <v>3546</v>
      </c>
      <c r="E273" s="84" t="b">
        <v>0</v>
      </c>
      <c r="F273" s="84" t="b">
        <v>0</v>
      </c>
      <c r="G273" s="84" t="b">
        <v>0</v>
      </c>
    </row>
    <row r="274" spans="1:7" ht="15">
      <c r="A274" s="84" t="s">
        <v>3452</v>
      </c>
      <c r="B274" s="84">
        <v>2</v>
      </c>
      <c r="C274" s="118">
        <v>0.0016880798723788442</v>
      </c>
      <c r="D274" s="84" t="s">
        <v>3546</v>
      </c>
      <c r="E274" s="84" t="b">
        <v>0</v>
      </c>
      <c r="F274" s="84" t="b">
        <v>0</v>
      </c>
      <c r="G274" s="84" t="b">
        <v>0</v>
      </c>
    </row>
    <row r="275" spans="1:7" ht="15">
      <c r="A275" s="84" t="s">
        <v>3453</v>
      </c>
      <c r="B275" s="84">
        <v>2</v>
      </c>
      <c r="C275" s="118">
        <v>0.0016880798723788442</v>
      </c>
      <c r="D275" s="84" t="s">
        <v>3546</v>
      </c>
      <c r="E275" s="84" t="b">
        <v>1</v>
      </c>
      <c r="F275" s="84" t="b">
        <v>0</v>
      </c>
      <c r="G275" s="84" t="b">
        <v>0</v>
      </c>
    </row>
    <row r="276" spans="1:7" ht="15">
      <c r="A276" s="84" t="s">
        <v>3454</v>
      </c>
      <c r="B276" s="84">
        <v>2</v>
      </c>
      <c r="C276" s="118">
        <v>0.0016880798723788442</v>
      </c>
      <c r="D276" s="84" t="s">
        <v>3546</v>
      </c>
      <c r="E276" s="84" t="b">
        <v>0</v>
      </c>
      <c r="F276" s="84" t="b">
        <v>0</v>
      </c>
      <c r="G276" s="84" t="b">
        <v>0</v>
      </c>
    </row>
    <row r="277" spans="1:7" ht="15">
      <c r="A277" s="84" t="s">
        <v>3455</v>
      </c>
      <c r="B277" s="84">
        <v>2</v>
      </c>
      <c r="C277" s="118">
        <v>0.0016880798723788442</v>
      </c>
      <c r="D277" s="84" t="s">
        <v>3546</v>
      </c>
      <c r="E277" s="84" t="b">
        <v>0</v>
      </c>
      <c r="F277" s="84" t="b">
        <v>0</v>
      </c>
      <c r="G277" s="84" t="b">
        <v>0</v>
      </c>
    </row>
    <row r="278" spans="1:7" ht="15">
      <c r="A278" s="84" t="s">
        <v>3456</v>
      </c>
      <c r="B278" s="84">
        <v>2</v>
      </c>
      <c r="C278" s="118">
        <v>0.0016880798723788442</v>
      </c>
      <c r="D278" s="84" t="s">
        <v>3546</v>
      </c>
      <c r="E278" s="84" t="b">
        <v>0</v>
      </c>
      <c r="F278" s="84" t="b">
        <v>0</v>
      </c>
      <c r="G278" s="84" t="b">
        <v>0</v>
      </c>
    </row>
    <row r="279" spans="1:7" ht="15">
      <c r="A279" s="84" t="s">
        <v>3457</v>
      </c>
      <c r="B279" s="84">
        <v>2</v>
      </c>
      <c r="C279" s="118">
        <v>0.0016880798723788442</v>
      </c>
      <c r="D279" s="84" t="s">
        <v>3546</v>
      </c>
      <c r="E279" s="84" t="b">
        <v>0</v>
      </c>
      <c r="F279" s="84" t="b">
        <v>0</v>
      </c>
      <c r="G279" s="84" t="b">
        <v>0</v>
      </c>
    </row>
    <row r="280" spans="1:7" ht="15">
      <c r="A280" s="84" t="s">
        <v>297</v>
      </c>
      <c r="B280" s="84">
        <v>2</v>
      </c>
      <c r="C280" s="118">
        <v>0.0016880798723788442</v>
      </c>
      <c r="D280" s="84" t="s">
        <v>3546</v>
      </c>
      <c r="E280" s="84" t="b">
        <v>0</v>
      </c>
      <c r="F280" s="84" t="b">
        <v>0</v>
      </c>
      <c r="G280" s="84" t="b">
        <v>0</v>
      </c>
    </row>
    <row r="281" spans="1:7" ht="15">
      <c r="A281" s="84" t="s">
        <v>3458</v>
      </c>
      <c r="B281" s="84">
        <v>2</v>
      </c>
      <c r="C281" s="118">
        <v>0.0016880798723788442</v>
      </c>
      <c r="D281" s="84" t="s">
        <v>3546</v>
      </c>
      <c r="E281" s="84" t="b">
        <v>0</v>
      </c>
      <c r="F281" s="84" t="b">
        <v>0</v>
      </c>
      <c r="G281" s="84" t="b">
        <v>0</v>
      </c>
    </row>
    <row r="282" spans="1:7" ht="15">
      <c r="A282" s="84" t="s">
        <v>3459</v>
      </c>
      <c r="B282" s="84">
        <v>2</v>
      </c>
      <c r="C282" s="118">
        <v>0.0016880798723788442</v>
      </c>
      <c r="D282" s="84" t="s">
        <v>3546</v>
      </c>
      <c r="E282" s="84" t="b">
        <v>0</v>
      </c>
      <c r="F282" s="84" t="b">
        <v>0</v>
      </c>
      <c r="G282" s="84" t="b">
        <v>0</v>
      </c>
    </row>
    <row r="283" spans="1:7" ht="15">
      <c r="A283" s="84" t="s">
        <v>3460</v>
      </c>
      <c r="B283" s="84">
        <v>2</v>
      </c>
      <c r="C283" s="118">
        <v>0.0016880798723788442</v>
      </c>
      <c r="D283" s="84" t="s">
        <v>3546</v>
      </c>
      <c r="E283" s="84" t="b">
        <v>0</v>
      </c>
      <c r="F283" s="84" t="b">
        <v>0</v>
      </c>
      <c r="G283" s="84" t="b">
        <v>0</v>
      </c>
    </row>
    <row r="284" spans="1:7" ht="15">
      <c r="A284" s="84" t="s">
        <v>3461</v>
      </c>
      <c r="B284" s="84">
        <v>2</v>
      </c>
      <c r="C284" s="118">
        <v>0.0016880798723788442</v>
      </c>
      <c r="D284" s="84" t="s">
        <v>3546</v>
      </c>
      <c r="E284" s="84" t="b">
        <v>0</v>
      </c>
      <c r="F284" s="84" t="b">
        <v>0</v>
      </c>
      <c r="G284" s="84" t="b">
        <v>0</v>
      </c>
    </row>
    <row r="285" spans="1:7" ht="15">
      <c r="A285" s="84" t="s">
        <v>3462</v>
      </c>
      <c r="B285" s="84">
        <v>2</v>
      </c>
      <c r="C285" s="118">
        <v>0.0016880798723788442</v>
      </c>
      <c r="D285" s="84" t="s">
        <v>3546</v>
      </c>
      <c r="E285" s="84" t="b">
        <v>0</v>
      </c>
      <c r="F285" s="84" t="b">
        <v>0</v>
      </c>
      <c r="G285" s="84" t="b">
        <v>0</v>
      </c>
    </row>
    <row r="286" spans="1:7" ht="15">
      <c r="A286" s="84" t="s">
        <v>3463</v>
      </c>
      <c r="B286" s="84">
        <v>2</v>
      </c>
      <c r="C286" s="118">
        <v>0.0016880798723788442</v>
      </c>
      <c r="D286" s="84" t="s">
        <v>3546</v>
      </c>
      <c r="E286" s="84" t="b">
        <v>0</v>
      </c>
      <c r="F286" s="84" t="b">
        <v>0</v>
      </c>
      <c r="G286" s="84" t="b">
        <v>0</v>
      </c>
    </row>
    <row r="287" spans="1:7" ht="15">
      <c r="A287" s="84" t="s">
        <v>3464</v>
      </c>
      <c r="B287" s="84">
        <v>2</v>
      </c>
      <c r="C287" s="118">
        <v>0.0016880798723788442</v>
      </c>
      <c r="D287" s="84" t="s">
        <v>3546</v>
      </c>
      <c r="E287" s="84" t="b">
        <v>1</v>
      </c>
      <c r="F287" s="84" t="b">
        <v>0</v>
      </c>
      <c r="G287" s="84" t="b">
        <v>0</v>
      </c>
    </row>
    <row r="288" spans="1:7" ht="15">
      <c r="A288" s="84" t="s">
        <v>3465</v>
      </c>
      <c r="B288" s="84">
        <v>2</v>
      </c>
      <c r="C288" s="118">
        <v>0.0016880798723788442</v>
      </c>
      <c r="D288" s="84" t="s">
        <v>3546</v>
      </c>
      <c r="E288" s="84" t="b">
        <v>0</v>
      </c>
      <c r="F288" s="84" t="b">
        <v>0</v>
      </c>
      <c r="G288" s="84" t="b">
        <v>0</v>
      </c>
    </row>
    <row r="289" spans="1:7" ht="15">
      <c r="A289" s="84" t="s">
        <v>3466</v>
      </c>
      <c r="B289" s="84">
        <v>2</v>
      </c>
      <c r="C289" s="118">
        <v>0.0016880798723788442</v>
      </c>
      <c r="D289" s="84" t="s">
        <v>3546</v>
      </c>
      <c r="E289" s="84" t="b">
        <v>0</v>
      </c>
      <c r="F289" s="84" t="b">
        <v>0</v>
      </c>
      <c r="G289" s="84" t="b">
        <v>0</v>
      </c>
    </row>
    <row r="290" spans="1:7" ht="15">
      <c r="A290" s="84" t="s">
        <v>3467</v>
      </c>
      <c r="B290" s="84">
        <v>2</v>
      </c>
      <c r="C290" s="118">
        <v>0.0016880798723788442</v>
      </c>
      <c r="D290" s="84" t="s">
        <v>3546</v>
      </c>
      <c r="E290" s="84" t="b">
        <v>0</v>
      </c>
      <c r="F290" s="84" t="b">
        <v>0</v>
      </c>
      <c r="G290" s="84" t="b">
        <v>0</v>
      </c>
    </row>
    <row r="291" spans="1:7" ht="15">
      <c r="A291" s="84" t="s">
        <v>2906</v>
      </c>
      <c r="B291" s="84">
        <v>2</v>
      </c>
      <c r="C291" s="118">
        <v>0.0019562580422353973</v>
      </c>
      <c r="D291" s="84" t="s">
        <v>3546</v>
      </c>
      <c r="E291" s="84" t="b">
        <v>0</v>
      </c>
      <c r="F291" s="84" t="b">
        <v>0</v>
      </c>
      <c r="G291" s="84" t="b">
        <v>0</v>
      </c>
    </row>
    <row r="292" spans="1:7" ht="15">
      <c r="A292" s="84" t="s">
        <v>3468</v>
      </c>
      <c r="B292" s="84">
        <v>2</v>
      </c>
      <c r="C292" s="118">
        <v>0.0016880798723788442</v>
      </c>
      <c r="D292" s="84" t="s">
        <v>3546</v>
      </c>
      <c r="E292" s="84" t="b">
        <v>0</v>
      </c>
      <c r="F292" s="84" t="b">
        <v>0</v>
      </c>
      <c r="G292" s="84" t="b">
        <v>0</v>
      </c>
    </row>
    <row r="293" spans="1:7" ht="15">
      <c r="A293" s="84" t="s">
        <v>281</v>
      </c>
      <c r="B293" s="84">
        <v>2</v>
      </c>
      <c r="C293" s="118">
        <v>0.0016880798723788442</v>
      </c>
      <c r="D293" s="84" t="s">
        <v>3546</v>
      </c>
      <c r="E293" s="84" t="b">
        <v>0</v>
      </c>
      <c r="F293" s="84" t="b">
        <v>0</v>
      </c>
      <c r="G293" s="84" t="b">
        <v>0</v>
      </c>
    </row>
    <row r="294" spans="1:7" ht="15">
      <c r="A294" s="84" t="s">
        <v>3469</v>
      </c>
      <c r="B294" s="84">
        <v>2</v>
      </c>
      <c r="C294" s="118">
        <v>0.0016880798723788442</v>
      </c>
      <c r="D294" s="84" t="s">
        <v>3546</v>
      </c>
      <c r="E294" s="84" t="b">
        <v>0</v>
      </c>
      <c r="F294" s="84" t="b">
        <v>0</v>
      </c>
      <c r="G294" s="84" t="b">
        <v>0</v>
      </c>
    </row>
    <row r="295" spans="1:7" ht="15">
      <c r="A295" s="84" t="s">
        <v>3470</v>
      </c>
      <c r="B295" s="84">
        <v>2</v>
      </c>
      <c r="C295" s="118">
        <v>0.0016880798723788442</v>
      </c>
      <c r="D295" s="84" t="s">
        <v>3546</v>
      </c>
      <c r="E295" s="84" t="b">
        <v>0</v>
      </c>
      <c r="F295" s="84" t="b">
        <v>0</v>
      </c>
      <c r="G295" s="84" t="b">
        <v>0</v>
      </c>
    </row>
    <row r="296" spans="1:7" ht="15">
      <c r="A296" s="84" t="s">
        <v>3471</v>
      </c>
      <c r="B296" s="84">
        <v>2</v>
      </c>
      <c r="C296" s="118">
        <v>0.0016880798723788442</v>
      </c>
      <c r="D296" s="84" t="s">
        <v>3546</v>
      </c>
      <c r="E296" s="84" t="b">
        <v>0</v>
      </c>
      <c r="F296" s="84" t="b">
        <v>0</v>
      </c>
      <c r="G296" s="84" t="b">
        <v>0</v>
      </c>
    </row>
    <row r="297" spans="1:7" ht="15">
      <c r="A297" s="84" t="s">
        <v>3472</v>
      </c>
      <c r="B297" s="84">
        <v>2</v>
      </c>
      <c r="C297" s="118">
        <v>0.0016880798723788442</v>
      </c>
      <c r="D297" s="84" t="s">
        <v>3546</v>
      </c>
      <c r="E297" s="84" t="b">
        <v>0</v>
      </c>
      <c r="F297" s="84" t="b">
        <v>0</v>
      </c>
      <c r="G297" s="84" t="b">
        <v>0</v>
      </c>
    </row>
    <row r="298" spans="1:7" ht="15">
      <c r="A298" s="84" t="s">
        <v>3473</v>
      </c>
      <c r="B298" s="84">
        <v>2</v>
      </c>
      <c r="C298" s="118">
        <v>0.0016880798723788442</v>
      </c>
      <c r="D298" s="84" t="s">
        <v>3546</v>
      </c>
      <c r="E298" s="84" t="b">
        <v>0</v>
      </c>
      <c r="F298" s="84" t="b">
        <v>0</v>
      </c>
      <c r="G298" s="84" t="b">
        <v>0</v>
      </c>
    </row>
    <row r="299" spans="1:7" ht="15">
      <c r="A299" s="84" t="s">
        <v>3474</v>
      </c>
      <c r="B299" s="84">
        <v>2</v>
      </c>
      <c r="C299" s="118">
        <v>0.0016880798723788442</v>
      </c>
      <c r="D299" s="84" t="s">
        <v>3546</v>
      </c>
      <c r="E299" s="84" t="b">
        <v>0</v>
      </c>
      <c r="F299" s="84" t="b">
        <v>0</v>
      </c>
      <c r="G299" s="84" t="b">
        <v>0</v>
      </c>
    </row>
    <row r="300" spans="1:7" ht="15">
      <c r="A300" s="84" t="s">
        <v>3475</v>
      </c>
      <c r="B300" s="84">
        <v>2</v>
      </c>
      <c r="C300" s="118">
        <v>0.0016880798723788442</v>
      </c>
      <c r="D300" s="84" t="s">
        <v>3546</v>
      </c>
      <c r="E300" s="84" t="b">
        <v>0</v>
      </c>
      <c r="F300" s="84" t="b">
        <v>0</v>
      </c>
      <c r="G300" s="84" t="b">
        <v>0</v>
      </c>
    </row>
    <row r="301" spans="1:7" ht="15">
      <c r="A301" s="84" t="s">
        <v>3476</v>
      </c>
      <c r="B301" s="84">
        <v>2</v>
      </c>
      <c r="C301" s="118">
        <v>0.0016880798723788442</v>
      </c>
      <c r="D301" s="84" t="s">
        <v>3546</v>
      </c>
      <c r="E301" s="84" t="b">
        <v>0</v>
      </c>
      <c r="F301" s="84" t="b">
        <v>0</v>
      </c>
      <c r="G301" s="84" t="b">
        <v>0</v>
      </c>
    </row>
    <row r="302" spans="1:7" ht="15">
      <c r="A302" s="84" t="s">
        <v>3477</v>
      </c>
      <c r="B302" s="84">
        <v>2</v>
      </c>
      <c r="C302" s="118">
        <v>0.0016880798723788442</v>
      </c>
      <c r="D302" s="84" t="s">
        <v>3546</v>
      </c>
      <c r="E302" s="84" t="b">
        <v>0</v>
      </c>
      <c r="F302" s="84" t="b">
        <v>0</v>
      </c>
      <c r="G302" s="84" t="b">
        <v>0</v>
      </c>
    </row>
    <row r="303" spans="1:7" ht="15">
      <c r="A303" s="84" t="s">
        <v>3478</v>
      </c>
      <c r="B303" s="84">
        <v>2</v>
      </c>
      <c r="C303" s="118">
        <v>0.0016880798723788442</v>
      </c>
      <c r="D303" s="84" t="s">
        <v>3546</v>
      </c>
      <c r="E303" s="84" t="b">
        <v>0</v>
      </c>
      <c r="F303" s="84" t="b">
        <v>0</v>
      </c>
      <c r="G303" s="84" t="b">
        <v>0</v>
      </c>
    </row>
    <row r="304" spans="1:7" ht="15">
      <c r="A304" s="84" t="s">
        <v>3479</v>
      </c>
      <c r="B304" s="84">
        <v>2</v>
      </c>
      <c r="C304" s="118">
        <v>0.0016880798723788442</v>
      </c>
      <c r="D304" s="84" t="s">
        <v>3546</v>
      </c>
      <c r="E304" s="84" t="b">
        <v>1</v>
      </c>
      <c r="F304" s="84" t="b">
        <v>0</v>
      </c>
      <c r="G304" s="84" t="b">
        <v>0</v>
      </c>
    </row>
    <row r="305" spans="1:7" ht="15">
      <c r="A305" s="84" t="s">
        <v>3480</v>
      </c>
      <c r="B305" s="84">
        <v>2</v>
      </c>
      <c r="C305" s="118">
        <v>0.0016880798723788442</v>
      </c>
      <c r="D305" s="84" t="s">
        <v>3546</v>
      </c>
      <c r="E305" s="84" t="b">
        <v>0</v>
      </c>
      <c r="F305" s="84" t="b">
        <v>0</v>
      </c>
      <c r="G305" s="84" t="b">
        <v>0</v>
      </c>
    </row>
    <row r="306" spans="1:7" ht="15">
      <c r="A306" s="84" t="s">
        <v>617</v>
      </c>
      <c r="B306" s="84">
        <v>2</v>
      </c>
      <c r="C306" s="118">
        <v>0.0016880798723788442</v>
      </c>
      <c r="D306" s="84" t="s">
        <v>3546</v>
      </c>
      <c r="E306" s="84" t="b">
        <v>0</v>
      </c>
      <c r="F306" s="84" t="b">
        <v>0</v>
      </c>
      <c r="G306" s="84" t="b">
        <v>0</v>
      </c>
    </row>
    <row r="307" spans="1:7" ht="15">
      <c r="A307" s="84" t="s">
        <v>3481</v>
      </c>
      <c r="B307" s="84">
        <v>2</v>
      </c>
      <c r="C307" s="118">
        <v>0.0016880798723788442</v>
      </c>
      <c r="D307" s="84" t="s">
        <v>3546</v>
      </c>
      <c r="E307" s="84" t="b">
        <v>0</v>
      </c>
      <c r="F307" s="84" t="b">
        <v>0</v>
      </c>
      <c r="G307" s="84" t="b">
        <v>0</v>
      </c>
    </row>
    <row r="308" spans="1:7" ht="15">
      <c r="A308" s="84" t="s">
        <v>3482</v>
      </c>
      <c r="B308" s="84">
        <v>2</v>
      </c>
      <c r="C308" s="118">
        <v>0.0016880798723788442</v>
      </c>
      <c r="D308" s="84" t="s">
        <v>3546</v>
      </c>
      <c r="E308" s="84" t="b">
        <v>0</v>
      </c>
      <c r="F308" s="84" t="b">
        <v>0</v>
      </c>
      <c r="G308" s="84" t="b">
        <v>0</v>
      </c>
    </row>
    <row r="309" spans="1:7" ht="15">
      <c r="A309" s="84" t="s">
        <v>3483</v>
      </c>
      <c r="B309" s="84">
        <v>2</v>
      </c>
      <c r="C309" s="118">
        <v>0.0016880798723788442</v>
      </c>
      <c r="D309" s="84" t="s">
        <v>3546</v>
      </c>
      <c r="E309" s="84" t="b">
        <v>0</v>
      </c>
      <c r="F309" s="84" t="b">
        <v>0</v>
      </c>
      <c r="G309" s="84" t="b">
        <v>0</v>
      </c>
    </row>
    <row r="310" spans="1:7" ht="15">
      <c r="A310" s="84" t="s">
        <v>3484</v>
      </c>
      <c r="B310" s="84">
        <v>2</v>
      </c>
      <c r="C310" s="118">
        <v>0.0016880798723788442</v>
      </c>
      <c r="D310" s="84" t="s">
        <v>3546</v>
      </c>
      <c r="E310" s="84" t="b">
        <v>0</v>
      </c>
      <c r="F310" s="84" t="b">
        <v>0</v>
      </c>
      <c r="G310" s="84" t="b">
        <v>0</v>
      </c>
    </row>
    <row r="311" spans="1:7" ht="15">
      <c r="A311" s="84" t="s">
        <v>3485</v>
      </c>
      <c r="B311" s="84">
        <v>2</v>
      </c>
      <c r="C311" s="118">
        <v>0.0016880798723788442</v>
      </c>
      <c r="D311" s="84" t="s">
        <v>3546</v>
      </c>
      <c r="E311" s="84" t="b">
        <v>0</v>
      </c>
      <c r="F311" s="84" t="b">
        <v>0</v>
      </c>
      <c r="G311" s="84" t="b">
        <v>0</v>
      </c>
    </row>
    <row r="312" spans="1:7" ht="15">
      <c r="A312" s="84" t="s">
        <v>3486</v>
      </c>
      <c r="B312" s="84">
        <v>2</v>
      </c>
      <c r="C312" s="118">
        <v>0.0016880798723788442</v>
      </c>
      <c r="D312" s="84" t="s">
        <v>3546</v>
      </c>
      <c r="E312" s="84" t="b">
        <v>0</v>
      </c>
      <c r="F312" s="84" t="b">
        <v>0</v>
      </c>
      <c r="G312" s="84" t="b">
        <v>0</v>
      </c>
    </row>
    <row r="313" spans="1:7" ht="15">
      <c r="A313" s="84" t="s">
        <v>3487</v>
      </c>
      <c r="B313" s="84">
        <v>2</v>
      </c>
      <c r="C313" s="118">
        <v>0.0016880798723788442</v>
      </c>
      <c r="D313" s="84" t="s">
        <v>3546</v>
      </c>
      <c r="E313" s="84" t="b">
        <v>0</v>
      </c>
      <c r="F313" s="84" t="b">
        <v>0</v>
      </c>
      <c r="G313" s="84" t="b">
        <v>0</v>
      </c>
    </row>
    <row r="314" spans="1:7" ht="15">
      <c r="A314" s="84" t="s">
        <v>3488</v>
      </c>
      <c r="B314" s="84">
        <v>2</v>
      </c>
      <c r="C314" s="118">
        <v>0.0016880798723788442</v>
      </c>
      <c r="D314" s="84" t="s">
        <v>3546</v>
      </c>
      <c r="E314" s="84" t="b">
        <v>0</v>
      </c>
      <c r="F314" s="84" t="b">
        <v>0</v>
      </c>
      <c r="G314" s="84" t="b">
        <v>0</v>
      </c>
    </row>
    <row r="315" spans="1:7" ht="15">
      <c r="A315" s="84" t="s">
        <v>400</v>
      </c>
      <c r="B315" s="84">
        <v>2</v>
      </c>
      <c r="C315" s="118">
        <v>0.0019562580422353973</v>
      </c>
      <c r="D315" s="84" t="s">
        <v>3546</v>
      </c>
      <c r="E315" s="84" t="b">
        <v>0</v>
      </c>
      <c r="F315" s="84" t="b">
        <v>0</v>
      </c>
      <c r="G315" s="84" t="b">
        <v>0</v>
      </c>
    </row>
    <row r="316" spans="1:7" ht="15">
      <c r="A316" s="84" t="s">
        <v>3489</v>
      </c>
      <c r="B316" s="84">
        <v>2</v>
      </c>
      <c r="C316" s="118">
        <v>0.0016880798723788442</v>
      </c>
      <c r="D316" s="84" t="s">
        <v>3546</v>
      </c>
      <c r="E316" s="84" t="b">
        <v>0</v>
      </c>
      <c r="F316" s="84" t="b">
        <v>0</v>
      </c>
      <c r="G316" s="84" t="b">
        <v>0</v>
      </c>
    </row>
    <row r="317" spans="1:7" ht="15">
      <c r="A317" s="84" t="s">
        <v>3490</v>
      </c>
      <c r="B317" s="84">
        <v>2</v>
      </c>
      <c r="C317" s="118">
        <v>0.0016880798723788442</v>
      </c>
      <c r="D317" s="84" t="s">
        <v>3546</v>
      </c>
      <c r="E317" s="84" t="b">
        <v>0</v>
      </c>
      <c r="F317" s="84" t="b">
        <v>0</v>
      </c>
      <c r="G317" s="84" t="b">
        <v>0</v>
      </c>
    </row>
    <row r="318" spans="1:7" ht="15">
      <c r="A318" s="84" t="s">
        <v>3491</v>
      </c>
      <c r="B318" s="84">
        <v>2</v>
      </c>
      <c r="C318" s="118">
        <v>0.0016880798723788442</v>
      </c>
      <c r="D318" s="84" t="s">
        <v>3546</v>
      </c>
      <c r="E318" s="84" t="b">
        <v>0</v>
      </c>
      <c r="F318" s="84" t="b">
        <v>0</v>
      </c>
      <c r="G318" s="84" t="b">
        <v>0</v>
      </c>
    </row>
    <row r="319" spans="1:7" ht="15">
      <c r="A319" s="84" t="s">
        <v>3492</v>
      </c>
      <c r="B319" s="84">
        <v>2</v>
      </c>
      <c r="C319" s="118">
        <v>0.0016880798723788442</v>
      </c>
      <c r="D319" s="84" t="s">
        <v>3546</v>
      </c>
      <c r="E319" s="84" t="b">
        <v>1</v>
      </c>
      <c r="F319" s="84" t="b">
        <v>0</v>
      </c>
      <c r="G319" s="84" t="b">
        <v>0</v>
      </c>
    </row>
    <row r="320" spans="1:7" ht="15">
      <c r="A320" s="84" t="s">
        <v>3493</v>
      </c>
      <c r="B320" s="84">
        <v>2</v>
      </c>
      <c r="C320" s="118">
        <v>0.0016880798723788442</v>
      </c>
      <c r="D320" s="84" t="s">
        <v>3546</v>
      </c>
      <c r="E320" s="84" t="b">
        <v>0</v>
      </c>
      <c r="F320" s="84" t="b">
        <v>0</v>
      </c>
      <c r="G320" s="84" t="b">
        <v>0</v>
      </c>
    </row>
    <row r="321" spans="1:7" ht="15">
      <c r="A321" s="84" t="s">
        <v>3494</v>
      </c>
      <c r="B321" s="84">
        <v>2</v>
      </c>
      <c r="C321" s="118">
        <v>0.0016880798723788442</v>
      </c>
      <c r="D321" s="84" t="s">
        <v>3546</v>
      </c>
      <c r="E321" s="84" t="b">
        <v>0</v>
      </c>
      <c r="F321" s="84" t="b">
        <v>0</v>
      </c>
      <c r="G321" s="84" t="b">
        <v>0</v>
      </c>
    </row>
    <row r="322" spans="1:7" ht="15">
      <c r="A322" s="84" t="s">
        <v>3495</v>
      </c>
      <c r="B322" s="84">
        <v>2</v>
      </c>
      <c r="C322" s="118">
        <v>0.0016880798723788442</v>
      </c>
      <c r="D322" s="84" t="s">
        <v>3546</v>
      </c>
      <c r="E322" s="84" t="b">
        <v>0</v>
      </c>
      <c r="F322" s="84" t="b">
        <v>0</v>
      </c>
      <c r="G322" s="84" t="b">
        <v>0</v>
      </c>
    </row>
    <row r="323" spans="1:7" ht="15">
      <c r="A323" s="84" t="s">
        <v>3496</v>
      </c>
      <c r="B323" s="84">
        <v>2</v>
      </c>
      <c r="C323" s="118">
        <v>0.0016880798723788442</v>
      </c>
      <c r="D323" s="84" t="s">
        <v>3546</v>
      </c>
      <c r="E323" s="84" t="b">
        <v>0</v>
      </c>
      <c r="F323" s="84" t="b">
        <v>0</v>
      </c>
      <c r="G323" s="84" t="b">
        <v>0</v>
      </c>
    </row>
    <row r="324" spans="1:7" ht="15">
      <c r="A324" s="84" t="s">
        <v>3497</v>
      </c>
      <c r="B324" s="84">
        <v>2</v>
      </c>
      <c r="C324" s="118">
        <v>0.0016880798723788442</v>
      </c>
      <c r="D324" s="84" t="s">
        <v>3546</v>
      </c>
      <c r="E324" s="84" t="b">
        <v>0</v>
      </c>
      <c r="F324" s="84" t="b">
        <v>0</v>
      </c>
      <c r="G324" s="84" t="b">
        <v>0</v>
      </c>
    </row>
    <row r="325" spans="1:7" ht="15">
      <c r="A325" s="84" t="s">
        <v>3498</v>
      </c>
      <c r="B325" s="84">
        <v>2</v>
      </c>
      <c r="C325" s="118">
        <v>0.0016880798723788442</v>
      </c>
      <c r="D325" s="84" t="s">
        <v>3546</v>
      </c>
      <c r="E325" s="84" t="b">
        <v>0</v>
      </c>
      <c r="F325" s="84" t="b">
        <v>0</v>
      </c>
      <c r="G325" s="84" t="b">
        <v>0</v>
      </c>
    </row>
    <row r="326" spans="1:7" ht="15">
      <c r="A326" s="84" t="s">
        <v>395</v>
      </c>
      <c r="B326" s="84">
        <v>2</v>
      </c>
      <c r="C326" s="118">
        <v>0.0016880798723788442</v>
      </c>
      <c r="D326" s="84" t="s">
        <v>3546</v>
      </c>
      <c r="E326" s="84" t="b">
        <v>0</v>
      </c>
      <c r="F326" s="84" t="b">
        <v>0</v>
      </c>
      <c r="G326" s="84" t="b">
        <v>0</v>
      </c>
    </row>
    <row r="327" spans="1:7" ht="15">
      <c r="A327" s="84" t="s">
        <v>3499</v>
      </c>
      <c r="B327" s="84">
        <v>2</v>
      </c>
      <c r="C327" s="118">
        <v>0.0016880798723788442</v>
      </c>
      <c r="D327" s="84" t="s">
        <v>3546</v>
      </c>
      <c r="E327" s="84" t="b">
        <v>0</v>
      </c>
      <c r="F327" s="84" t="b">
        <v>0</v>
      </c>
      <c r="G327" s="84" t="b">
        <v>0</v>
      </c>
    </row>
    <row r="328" spans="1:7" ht="15">
      <c r="A328" s="84" t="s">
        <v>3500</v>
      </c>
      <c r="B328" s="84">
        <v>2</v>
      </c>
      <c r="C328" s="118">
        <v>0.0016880798723788442</v>
      </c>
      <c r="D328" s="84" t="s">
        <v>3546</v>
      </c>
      <c r="E328" s="84" t="b">
        <v>0</v>
      </c>
      <c r="F328" s="84" t="b">
        <v>0</v>
      </c>
      <c r="G328" s="84" t="b">
        <v>0</v>
      </c>
    </row>
    <row r="329" spans="1:7" ht="15">
      <c r="A329" s="84" t="s">
        <v>3501</v>
      </c>
      <c r="B329" s="84">
        <v>2</v>
      </c>
      <c r="C329" s="118">
        <v>0.0016880798723788442</v>
      </c>
      <c r="D329" s="84" t="s">
        <v>3546</v>
      </c>
      <c r="E329" s="84" t="b">
        <v>0</v>
      </c>
      <c r="F329" s="84" t="b">
        <v>0</v>
      </c>
      <c r="G329" s="84" t="b">
        <v>0</v>
      </c>
    </row>
    <row r="330" spans="1:7" ht="15">
      <c r="A330" s="84" t="s">
        <v>3502</v>
      </c>
      <c r="B330" s="84">
        <v>2</v>
      </c>
      <c r="C330" s="118">
        <v>0.0016880798723788442</v>
      </c>
      <c r="D330" s="84" t="s">
        <v>3546</v>
      </c>
      <c r="E330" s="84" t="b">
        <v>0</v>
      </c>
      <c r="F330" s="84" t="b">
        <v>0</v>
      </c>
      <c r="G330" s="84" t="b">
        <v>0</v>
      </c>
    </row>
    <row r="331" spans="1:7" ht="15">
      <c r="A331" s="84" t="s">
        <v>3503</v>
      </c>
      <c r="B331" s="84">
        <v>2</v>
      </c>
      <c r="C331" s="118">
        <v>0.0016880798723788442</v>
      </c>
      <c r="D331" s="84" t="s">
        <v>3546</v>
      </c>
      <c r="E331" s="84" t="b">
        <v>0</v>
      </c>
      <c r="F331" s="84" t="b">
        <v>0</v>
      </c>
      <c r="G331" s="84" t="b">
        <v>0</v>
      </c>
    </row>
    <row r="332" spans="1:7" ht="15">
      <c r="A332" s="84" t="s">
        <v>3504</v>
      </c>
      <c r="B332" s="84">
        <v>2</v>
      </c>
      <c r="C332" s="118">
        <v>0.0016880798723788442</v>
      </c>
      <c r="D332" s="84" t="s">
        <v>3546</v>
      </c>
      <c r="E332" s="84" t="b">
        <v>0</v>
      </c>
      <c r="F332" s="84" t="b">
        <v>0</v>
      </c>
      <c r="G332" s="84" t="b">
        <v>0</v>
      </c>
    </row>
    <row r="333" spans="1:7" ht="15">
      <c r="A333" s="84" t="s">
        <v>3505</v>
      </c>
      <c r="B333" s="84">
        <v>2</v>
      </c>
      <c r="C333" s="118">
        <v>0.0016880798723788442</v>
      </c>
      <c r="D333" s="84" t="s">
        <v>3546</v>
      </c>
      <c r="E333" s="84" t="b">
        <v>0</v>
      </c>
      <c r="F333" s="84" t="b">
        <v>0</v>
      </c>
      <c r="G333" s="84" t="b">
        <v>0</v>
      </c>
    </row>
    <row r="334" spans="1:7" ht="15">
      <c r="A334" s="84" t="s">
        <v>3506</v>
      </c>
      <c r="B334" s="84">
        <v>2</v>
      </c>
      <c r="C334" s="118">
        <v>0.0016880798723788442</v>
      </c>
      <c r="D334" s="84" t="s">
        <v>3546</v>
      </c>
      <c r="E334" s="84" t="b">
        <v>0</v>
      </c>
      <c r="F334" s="84" t="b">
        <v>0</v>
      </c>
      <c r="G334" s="84" t="b">
        <v>0</v>
      </c>
    </row>
    <row r="335" spans="1:7" ht="15">
      <c r="A335" s="84" t="s">
        <v>3507</v>
      </c>
      <c r="B335" s="84">
        <v>2</v>
      </c>
      <c r="C335" s="118">
        <v>0.0016880798723788442</v>
      </c>
      <c r="D335" s="84" t="s">
        <v>3546</v>
      </c>
      <c r="E335" s="84" t="b">
        <v>0</v>
      </c>
      <c r="F335" s="84" t="b">
        <v>0</v>
      </c>
      <c r="G335" s="84" t="b">
        <v>0</v>
      </c>
    </row>
    <row r="336" spans="1:7" ht="15">
      <c r="A336" s="84" t="s">
        <v>3508</v>
      </c>
      <c r="B336" s="84">
        <v>2</v>
      </c>
      <c r="C336" s="118">
        <v>0.0016880798723788442</v>
      </c>
      <c r="D336" s="84" t="s">
        <v>3546</v>
      </c>
      <c r="E336" s="84" t="b">
        <v>0</v>
      </c>
      <c r="F336" s="84" t="b">
        <v>0</v>
      </c>
      <c r="G336" s="84" t="b">
        <v>0</v>
      </c>
    </row>
    <row r="337" spans="1:7" ht="15">
      <c r="A337" s="84" t="s">
        <v>3509</v>
      </c>
      <c r="B337" s="84">
        <v>2</v>
      </c>
      <c r="C337" s="118">
        <v>0.0019562580422353973</v>
      </c>
      <c r="D337" s="84" t="s">
        <v>3546</v>
      </c>
      <c r="E337" s="84" t="b">
        <v>0</v>
      </c>
      <c r="F337" s="84" t="b">
        <v>0</v>
      </c>
      <c r="G337" s="84" t="b">
        <v>0</v>
      </c>
    </row>
    <row r="338" spans="1:7" ht="15">
      <c r="A338" s="84" t="s">
        <v>3510</v>
      </c>
      <c r="B338" s="84">
        <v>2</v>
      </c>
      <c r="C338" s="118">
        <v>0.0016880798723788442</v>
      </c>
      <c r="D338" s="84" t="s">
        <v>3546</v>
      </c>
      <c r="E338" s="84" t="b">
        <v>0</v>
      </c>
      <c r="F338" s="84" t="b">
        <v>0</v>
      </c>
      <c r="G338" s="84" t="b">
        <v>0</v>
      </c>
    </row>
    <row r="339" spans="1:7" ht="15">
      <c r="A339" s="84" t="s">
        <v>2863</v>
      </c>
      <c r="B339" s="84">
        <v>2</v>
      </c>
      <c r="C339" s="118">
        <v>0.0016880798723788442</v>
      </c>
      <c r="D339" s="84" t="s">
        <v>3546</v>
      </c>
      <c r="E339" s="84" t="b">
        <v>0</v>
      </c>
      <c r="F339" s="84" t="b">
        <v>0</v>
      </c>
      <c r="G339" s="84" t="b">
        <v>0</v>
      </c>
    </row>
    <row r="340" spans="1:7" ht="15">
      <c r="A340" s="84" t="s">
        <v>2864</v>
      </c>
      <c r="B340" s="84">
        <v>2</v>
      </c>
      <c r="C340" s="118">
        <v>0.0016880798723788442</v>
      </c>
      <c r="D340" s="84" t="s">
        <v>3546</v>
      </c>
      <c r="E340" s="84" t="b">
        <v>0</v>
      </c>
      <c r="F340" s="84" t="b">
        <v>0</v>
      </c>
      <c r="G340" s="84" t="b">
        <v>0</v>
      </c>
    </row>
    <row r="341" spans="1:7" ht="15">
      <c r="A341" s="84" t="s">
        <v>2865</v>
      </c>
      <c r="B341" s="84">
        <v>2</v>
      </c>
      <c r="C341" s="118">
        <v>0.0016880798723788442</v>
      </c>
      <c r="D341" s="84" t="s">
        <v>3546</v>
      </c>
      <c r="E341" s="84" t="b">
        <v>0</v>
      </c>
      <c r="F341" s="84" t="b">
        <v>0</v>
      </c>
      <c r="G341" s="84" t="b">
        <v>0</v>
      </c>
    </row>
    <row r="342" spans="1:7" ht="15">
      <c r="A342" s="84" t="s">
        <v>2866</v>
      </c>
      <c r="B342" s="84">
        <v>2</v>
      </c>
      <c r="C342" s="118">
        <v>0.0016880798723788442</v>
      </c>
      <c r="D342" s="84" t="s">
        <v>3546</v>
      </c>
      <c r="E342" s="84" t="b">
        <v>0</v>
      </c>
      <c r="F342" s="84" t="b">
        <v>0</v>
      </c>
      <c r="G342" s="84" t="b">
        <v>0</v>
      </c>
    </row>
    <row r="343" spans="1:7" ht="15">
      <c r="A343" s="84" t="s">
        <v>2867</v>
      </c>
      <c r="B343" s="84">
        <v>2</v>
      </c>
      <c r="C343" s="118">
        <v>0.0016880798723788442</v>
      </c>
      <c r="D343" s="84" t="s">
        <v>3546</v>
      </c>
      <c r="E343" s="84" t="b">
        <v>0</v>
      </c>
      <c r="F343" s="84" t="b">
        <v>0</v>
      </c>
      <c r="G343" s="84" t="b">
        <v>0</v>
      </c>
    </row>
    <row r="344" spans="1:7" ht="15">
      <c r="A344" s="84" t="s">
        <v>3511</v>
      </c>
      <c r="B344" s="84">
        <v>2</v>
      </c>
      <c r="C344" s="118">
        <v>0.0016880798723788442</v>
      </c>
      <c r="D344" s="84" t="s">
        <v>3546</v>
      </c>
      <c r="E344" s="84" t="b">
        <v>0</v>
      </c>
      <c r="F344" s="84" t="b">
        <v>0</v>
      </c>
      <c r="G344" s="84" t="b">
        <v>0</v>
      </c>
    </row>
    <row r="345" spans="1:7" ht="15">
      <c r="A345" s="84" t="s">
        <v>2810</v>
      </c>
      <c r="B345" s="84">
        <v>2</v>
      </c>
      <c r="C345" s="118">
        <v>0.0016880798723788442</v>
      </c>
      <c r="D345" s="84" t="s">
        <v>3546</v>
      </c>
      <c r="E345" s="84" t="b">
        <v>0</v>
      </c>
      <c r="F345" s="84" t="b">
        <v>0</v>
      </c>
      <c r="G345" s="84" t="b">
        <v>0</v>
      </c>
    </row>
    <row r="346" spans="1:7" ht="15">
      <c r="A346" s="84" t="s">
        <v>3512</v>
      </c>
      <c r="B346" s="84">
        <v>2</v>
      </c>
      <c r="C346" s="118">
        <v>0.0016880798723788442</v>
      </c>
      <c r="D346" s="84" t="s">
        <v>3546</v>
      </c>
      <c r="E346" s="84" t="b">
        <v>0</v>
      </c>
      <c r="F346" s="84" t="b">
        <v>0</v>
      </c>
      <c r="G346" s="84" t="b">
        <v>0</v>
      </c>
    </row>
    <row r="347" spans="1:7" ht="15">
      <c r="A347" s="84" t="s">
        <v>3513</v>
      </c>
      <c r="B347" s="84">
        <v>2</v>
      </c>
      <c r="C347" s="118">
        <v>0.0019562580422353973</v>
      </c>
      <c r="D347" s="84" t="s">
        <v>3546</v>
      </c>
      <c r="E347" s="84" t="b">
        <v>0</v>
      </c>
      <c r="F347" s="84" t="b">
        <v>0</v>
      </c>
      <c r="G347" s="84" t="b">
        <v>0</v>
      </c>
    </row>
    <row r="348" spans="1:7" ht="15">
      <c r="A348" s="84" t="s">
        <v>2811</v>
      </c>
      <c r="B348" s="84">
        <v>2</v>
      </c>
      <c r="C348" s="118">
        <v>0.0016880798723788442</v>
      </c>
      <c r="D348" s="84" t="s">
        <v>3546</v>
      </c>
      <c r="E348" s="84" t="b">
        <v>0</v>
      </c>
      <c r="F348" s="84" t="b">
        <v>0</v>
      </c>
      <c r="G348" s="84" t="b">
        <v>0</v>
      </c>
    </row>
    <row r="349" spans="1:7" ht="15">
      <c r="A349" s="84" t="s">
        <v>3514</v>
      </c>
      <c r="B349" s="84">
        <v>2</v>
      </c>
      <c r="C349" s="118">
        <v>0.0016880798723788442</v>
      </c>
      <c r="D349" s="84" t="s">
        <v>3546</v>
      </c>
      <c r="E349" s="84" t="b">
        <v>0</v>
      </c>
      <c r="F349" s="84" t="b">
        <v>0</v>
      </c>
      <c r="G349" s="84" t="b">
        <v>0</v>
      </c>
    </row>
    <row r="350" spans="1:7" ht="15">
      <c r="A350" s="84" t="s">
        <v>3515</v>
      </c>
      <c r="B350" s="84">
        <v>2</v>
      </c>
      <c r="C350" s="118">
        <v>0.0016880798723788442</v>
      </c>
      <c r="D350" s="84" t="s">
        <v>3546</v>
      </c>
      <c r="E350" s="84" t="b">
        <v>0</v>
      </c>
      <c r="F350" s="84" t="b">
        <v>0</v>
      </c>
      <c r="G350" s="84" t="b">
        <v>0</v>
      </c>
    </row>
    <row r="351" spans="1:7" ht="15">
      <c r="A351" s="84" t="s">
        <v>394</v>
      </c>
      <c r="B351" s="84">
        <v>2</v>
      </c>
      <c r="C351" s="118">
        <v>0.0016880798723788442</v>
      </c>
      <c r="D351" s="84" t="s">
        <v>3546</v>
      </c>
      <c r="E351" s="84" t="b">
        <v>0</v>
      </c>
      <c r="F351" s="84" t="b">
        <v>0</v>
      </c>
      <c r="G351" s="84" t="b">
        <v>0</v>
      </c>
    </row>
    <row r="352" spans="1:7" ht="15">
      <c r="A352" s="84" t="s">
        <v>3516</v>
      </c>
      <c r="B352" s="84">
        <v>2</v>
      </c>
      <c r="C352" s="118">
        <v>0.0016880798723788442</v>
      </c>
      <c r="D352" s="84" t="s">
        <v>3546</v>
      </c>
      <c r="E352" s="84" t="b">
        <v>0</v>
      </c>
      <c r="F352" s="84" t="b">
        <v>0</v>
      </c>
      <c r="G352" s="84" t="b">
        <v>0</v>
      </c>
    </row>
    <row r="353" spans="1:7" ht="15">
      <c r="A353" s="84" t="s">
        <v>3517</v>
      </c>
      <c r="B353" s="84">
        <v>2</v>
      </c>
      <c r="C353" s="118">
        <v>0.0016880798723788442</v>
      </c>
      <c r="D353" s="84" t="s">
        <v>3546</v>
      </c>
      <c r="E353" s="84" t="b">
        <v>0</v>
      </c>
      <c r="F353" s="84" t="b">
        <v>0</v>
      </c>
      <c r="G353" s="84" t="b">
        <v>0</v>
      </c>
    </row>
    <row r="354" spans="1:7" ht="15">
      <c r="A354" s="84" t="s">
        <v>3518</v>
      </c>
      <c r="B354" s="84">
        <v>2</v>
      </c>
      <c r="C354" s="118">
        <v>0.0016880798723788442</v>
      </c>
      <c r="D354" s="84" t="s">
        <v>3546</v>
      </c>
      <c r="E354" s="84" t="b">
        <v>0</v>
      </c>
      <c r="F354" s="84" t="b">
        <v>0</v>
      </c>
      <c r="G354" s="84" t="b">
        <v>0</v>
      </c>
    </row>
    <row r="355" spans="1:7" ht="15">
      <c r="A355" s="84" t="s">
        <v>3519</v>
      </c>
      <c r="B355" s="84">
        <v>2</v>
      </c>
      <c r="C355" s="118">
        <v>0.0016880798723788442</v>
      </c>
      <c r="D355" s="84" t="s">
        <v>3546</v>
      </c>
      <c r="E355" s="84" t="b">
        <v>0</v>
      </c>
      <c r="F355" s="84" t="b">
        <v>0</v>
      </c>
      <c r="G355" s="84" t="b">
        <v>0</v>
      </c>
    </row>
    <row r="356" spans="1:7" ht="15">
      <c r="A356" s="84" t="s">
        <v>3520</v>
      </c>
      <c r="B356" s="84">
        <v>2</v>
      </c>
      <c r="C356" s="118">
        <v>0.0016880798723788442</v>
      </c>
      <c r="D356" s="84" t="s">
        <v>3546</v>
      </c>
      <c r="E356" s="84" t="b">
        <v>1</v>
      </c>
      <c r="F356" s="84" t="b">
        <v>0</v>
      </c>
      <c r="G356" s="84" t="b">
        <v>0</v>
      </c>
    </row>
    <row r="357" spans="1:7" ht="15">
      <c r="A357" s="84" t="s">
        <v>3521</v>
      </c>
      <c r="B357" s="84">
        <v>2</v>
      </c>
      <c r="C357" s="118">
        <v>0.0016880798723788442</v>
      </c>
      <c r="D357" s="84" t="s">
        <v>3546</v>
      </c>
      <c r="E357" s="84" t="b">
        <v>0</v>
      </c>
      <c r="F357" s="84" t="b">
        <v>0</v>
      </c>
      <c r="G357" s="84" t="b">
        <v>0</v>
      </c>
    </row>
    <row r="358" spans="1:7" ht="15">
      <c r="A358" s="84" t="s">
        <v>3522</v>
      </c>
      <c r="B358" s="84">
        <v>2</v>
      </c>
      <c r="C358" s="118">
        <v>0.0016880798723788442</v>
      </c>
      <c r="D358" s="84" t="s">
        <v>3546</v>
      </c>
      <c r="E358" s="84" t="b">
        <v>0</v>
      </c>
      <c r="F358" s="84" t="b">
        <v>0</v>
      </c>
      <c r="G358" s="84" t="b">
        <v>0</v>
      </c>
    </row>
    <row r="359" spans="1:7" ht="15">
      <c r="A359" s="84" t="s">
        <v>3523</v>
      </c>
      <c r="B359" s="84">
        <v>2</v>
      </c>
      <c r="C359" s="118">
        <v>0.0016880798723788442</v>
      </c>
      <c r="D359" s="84" t="s">
        <v>3546</v>
      </c>
      <c r="E359" s="84" t="b">
        <v>0</v>
      </c>
      <c r="F359" s="84" t="b">
        <v>0</v>
      </c>
      <c r="G359" s="84" t="b">
        <v>0</v>
      </c>
    </row>
    <row r="360" spans="1:7" ht="15">
      <c r="A360" s="84" t="s">
        <v>3524</v>
      </c>
      <c r="B360" s="84">
        <v>2</v>
      </c>
      <c r="C360" s="118">
        <v>0.0016880798723788442</v>
      </c>
      <c r="D360" s="84" t="s">
        <v>3546</v>
      </c>
      <c r="E360" s="84" t="b">
        <v>0</v>
      </c>
      <c r="F360" s="84" t="b">
        <v>0</v>
      </c>
      <c r="G360" s="84" t="b">
        <v>0</v>
      </c>
    </row>
    <row r="361" spans="1:7" ht="15">
      <c r="A361" s="84" t="s">
        <v>3525</v>
      </c>
      <c r="B361" s="84">
        <v>2</v>
      </c>
      <c r="C361" s="118">
        <v>0.0016880798723788442</v>
      </c>
      <c r="D361" s="84" t="s">
        <v>3546</v>
      </c>
      <c r="E361" s="84" t="b">
        <v>1</v>
      </c>
      <c r="F361" s="84" t="b">
        <v>0</v>
      </c>
      <c r="G361" s="84" t="b">
        <v>0</v>
      </c>
    </row>
    <row r="362" spans="1:7" ht="15">
      <c r="A362" s="84" t="s">
        <v>393</v>
      </c>
      <c r="B362" s="84">
        <v>2</v>
      </c>
      <c r="C362" s="118">
        <v>0.0016880798723788442</v>
      </c>
      <c r="D362" s="84" t="s">
        <v>3546</v>
      </c>
      <c r="E362" s="84" t="b">
        <v>0</v>
      </c>
      <c r="F362" s="84" t="b">
        <v>0</v>
      </c>
      <c r="G362" s="84" t="b">
        <v>0</v>
      </c>
    </row>
    <row r="363" spans="1:7" ht="15">
      <c r="A363" s="84" t="s">
        <v>392</v>
      </c>
      <c r="B363" s="84">
        <v>2</v>
      </c>
      <c r="C363" s="118">
        <v>0.0016880798723788442</v>
      </c>
      <c r="D363" s="84" t="s">
        <v>3546</v>
      </c>
      <c r="E363" s="84" t="b">
        <v>0</v>
      </c>
      <c r="F363" s="84" t="b">
        <v>0</v>
      </c>
      <c r="G363" s="84" t="b">
        <v>0</v>
      </c>
    </row>
    <row r="364" spans="1:7" ht="15">
      <c r="A364" s="84" t="s">
        <v>391</v>
      </c>
      <c r="B364" s="84">
        <v>2</v>
      </c>
      <c r="C364" s="118">
        <v>0.0016880798723788442</v>
      </c>
      <c r="D364" s="84" t="s">
        <v>3546</v>
      </c>
      <c r="E364" s="84" t="b">
        <v>0</v>
      </c>
      <c r="F364" s="84" t="b">
        <v>0</v>
      </c>
      <c r="G364" s="84" t="b">
        <v>0</v>
      </c>
    </row>
    <row r="365" spans="1:7" ht="15">
      <c r="A365" s="84" t="s">
        <v>232</v>
      </c>
      <c r="B365" s="84">
        <v>2</v>
      </c>
      <c r="C365" s="118">
        <v>0.0016880798723788442</v>
      </c>
      <c r="D365" s="84" t="s">
        <v>3546</v>
      </c>
      <c r="E365" s="84" t="b">
        <v>0</v>
      </c>
      <c r="F365" s="84" t="b">
        <v>0</v>
      </c>
      <c r="G365" s="84" t="b">
        <v>0</v>
      </c>
    </row>
    <row r="366" spans="1:7" ht="15">
      <c r="A366" s="84" t="s">
        <v>389</v>
      </c>
      <c r="B366" s="84">
        <v>2</v>
      </c>
      <c r="C366" s="118">
        <v>0.0016880798723788442</v>
      </c>
      <c r="D366" s="84" t="s">
        <v>3546</v>
      </c>
      <c r="E366" s="84" t="b">
        <v>0</v>
      </c>
      <c r="F366" s="84" t="b">
        <v>0</v>
      </c>
      <c r="G366" s="84" t="b">
        <v>0</v>
      </c>
    </row>
    <row r="367" spans="1:7" ht="15">
      <c r="A367" s="84" t="s">
        <v>388</v>
      </c>
      <c r="B367" s="84">
        <v>2</v>
      </c>
      <c r="C367" s="118">
        <v>0.0016880798723788442</v>
      </c>
      <c r="D367" s="84" t="s">
        <v>3546</v>
      </c>
      <c r="E367" s="84" t="b">
        <v>0</v>
      </c>
      <c r="F367" s="84" t="b">
        <v>0</v>
      </c>
      <c r="G367" s="84" t="b">
        <v>0</v>
      </c>
    </row>
    <row r="368" spans="1:7" ht="15">
      <c r="A368" s="84" t="s">
        <v>387</v>
      </c>
      <c r="B368" s="84">
        <v>2</v>
      </c>
      <c r="C368" s="118">
        <v>0.0016880798723788442</v>
      </c>
      <c r="D368" s="84" t="s">
        <v>3546</v>
      </c>
      <c r="E368" s="84" t="b">
        <v>0</v>
      </c>
      <c r="F368" s="84" t="b">
        <v>0</v>
      </c>
      <c r="G368" s="84" t="b">
        <v>0</v>
      </c>
    </row>
    <row r="369" spans="1:7" ht="15">
      <c r="A369" s="84" t="s">
        <v>318</v>
      </c>
      <c r="B369" s="84">
        <v>2</v>
      </c>
      <c r="C369" s="118">
        <v>0.0019562580422353973</v>
      </c>
      <c r="D369" s="84" t="s">
        <v>3546</v>
      </c>
      <c r="E369" s="84" t="b">
        <v>0</v>
      </c>
      <c r="F369" s="84" t="b">
        <v>0</v>
      </c>
      <c r="G369" s="84" t="b">
        <v>0</v>
      </c>
    </row>
    <row r="370" spans="1:7" ht="15">
      <c r="A370" s="84" t="s">
        <v>3526</v>
      </c>
      <c r="B370" s="84">
        <v>2</v>
      </c>
      <c r="C370" s="118">
        <v>0.0016880798723788442</v>
      </c>
      <c r="D370" s="84" t="s">
        <v>3546</v>
      </c>
      <c r="E370" s="84" t="b">
        <v>0</v>
      </c>
      <c r="F370" s="84" t="b">
        <v>0</v>
      </c>
      <c r="G370" s="84" t="b">
        <v>0</v>
      </c>
    </row>
    <row r="371" spans="1:7" ht="15">
      <c r="A371" s="84" t="s">
        <v>3527</v>
      </c>
      <c r="B371" s="84">
        <v>2</v>
      </c>
      <c r="C371" s="118">
        <v>0.0016880798723788442</v>
      </c>
      <c r="D371" s="84" t="s">
        <v>3546</v>
      </c>
      <c r="E371" s="84" t="b">
        <v>0</v>
      </c>
      <c r="F371" s="84" t="b">
        <v>0</v>
      </c>
      <c r="G371" s="84" t="b">
        <v>0</v>
      </c>
    </row>
    <row r="372" spans="1:7" ht="15">
      <c r="A372" s="84" t="s">
        <v>3528</v>
      </c>
      <c r="B372" s="84">
        <v>2</v>
      </c>
      <c r="C372" s="118">
        <v>0.0016880798723788442</v>
      </c>
      <c r="D372" s="84" t="s">
        <v>3546</v>
      </c>
      <c r="E372" s="84" t="b">
        <v>0</v>
      </c>
      <c r="F372" s="84" t="b">
        <v>0</v>
      </c>
      <c r="G372" s="84" t="b">
        <v>0</v>
      </c>
    </row>
    <row r="373" spans="1:7" ht="15">
      <c r="A373" s="84" t="s">
        <v>3529</v>
      </c>
      <c r="B373" s="84">
        <v>2</v>
      </c>
      <c r="C373" s="118">
        <v>0.0016880798723788442</v>
      </c>
      <c r="D373" s="84" t="s">
        <v>3546</v>
      </c>
      <c r="E373" s="84" t="b">
        <v>0</v>
      </c>
      <c r="F373" s="84" t="b">
        <v>0</v>
      </c>
      <c r="G373" s="84" t="b">
        <v>0</v>
      </c>
    </row>
    <row r="374" spans="1:7" ht="15">
      <c r="A374" s="84" t="s">
        <v>3530</v>
      </c>
      <c r="B374" s="84">
        <v>2</v>
      </c>
      <c r="C374" s="118">
        <v>0.0016880798723788442</v>
      </c>
      <c r="D374" s="84" t="s">
        <v>3546</v>
      </c>
      <c r="E374" s="84" t="b">
        <v>0</v>
      </c>
      <c r="F374" s="84" t="b">
        <v>0</v>
      </c>
      <c r="G374" s="84" t="b">
        <v>0</v>
      </c>
    </row>
    <row r="375" spans="1:7" ht="15">
      <c r="A375" s="84" t="s">
        <v>3531</v>
      </c>
      <c r="B375" s="84">
        <v>2</v>
      </c>
      <c r="C375" s="118">
        <v>0.0016880798723788442</v>
      </c>
      <c r="D375" s="84" t="s">
        <v>3546</v>
      </c>
      <c r="E375" s="84" t="b">
        <v>0</v>
      </c>
      <c r="F375" s="84" t="b">
        <v>0</v>
      </c>
      <c r="G375" s="84" t="b">
        <v>0</v>
      </c>
    </row>
    <row r="376" spans="1:7" ht="15">
      <c r="A376" s="84" t="s">
        <v>225</v>
      </c>
      <c r="B376" s="84">
        <v>2</v>
      </c>
      <c r="C376" s="118">
        <v>0.0016880798723788442</v>
      </c>
      <c r="D376" s="84" t="s">
        <v>3546</v>
      </c>
      <c r="E376" s="84" t="b">
        <v>0</v>
      </c>
      <c r="F376" s="84" t="b">
        <v>0</v>
      </c>
      <c r="G376" s="84" t="b">
        <v>0</v>
      </c>
    </row>
    <row r="377" spans="1:7" ht="15">
      <c r="A377" s="84" t="s">
        <v>3532</v>
      </c>
      <c r="B377" s="84">
        <v>2</v>
      </c>
      <c r="C377" s="118">
        <v>0.0016880798723788442</v>
      </c>
      <c r="D377" s="84" t="s">
        <v>3546</v>
      </c>
      <c r="E377" s="84" t="b">
        <v>0</v>
      </c>
      <c r="F377" s="84" t="b">
        <v>0</v>
      </c>
      <c r="G377" s="84" t="b">
        <v>0</v>
      </c>
    </row>
    <row r="378" spans="1:7" ht="15">
      <c r="A378" s="84" t="s">
        <v>2904</v>
      </c>
      <c r="B378" s="84">
        <v>2</v>
      </c>
      <c r="C378" s="118">
        <v>0.0019562580422353973</v>
      </c>
      <c r="D378" s="84" t="s">
        <v>3546</v>
      </c>
      <c r="E378" s="84" t="b">
        <v>0</v>
      </c>
      <c r="F378" s="84" t="b">
        <v>0</v>
      </c>
      <c r="G378" s="84" t="b">
        <v>0</v>
      </c>
    </row>
    <row r="379" spans="1:7" ht="15">
      <c r="A379" s="84" t="s">
        <v>3533</v>
      </c>
      <c r="B379" s="84">
        <v>2</v>
      </c>
      <c r="C379" s="118">
        <v>0.0016880798723788442</v>
      </c>
      <c r="D379" s="84" t="s">
        <v>3546</v>
      </c>
      <c r="E379" s="84" t="b">
        <v>1</v>
      </c>
      <c r="F379" s="84" t="b">
        <v>0</v>
      </c>
      <c r="G379" s="84" t="b">
        <v>0</v>
      </c>
    </row>
    <row r="380" spans="1:7" ht="15">
      <c r="A380" s="84" t="s">
        <v>3534</v>
      </c>
      <c r="B380" s="84">
        <v>2</v>
      </c>
      <c r="C380" s="118">
        <v>0.0016880798723788442</v>
      </c>
      <c r="D380" s="84" t="s">
        <v>3546</v>
      </c>
      <c r="E380" s="84" t="b">
        <v>0</v>
      </c>
      <c r="F380" s="84" t="b">
        <v>0</v>
      </c>
      <c r="G380" s="84" t="b">
        <v>0</v>
      </c>
    </row>
    <row r="381" spans="1:7" ht="15">
      <c r="A381" s="84" t="s">
        <v>3535</v>
      </c>
      <c r="B381" s="84">
        <v>2</v>
      </c>
      <c r="C381" s="118">
        <v>0.0016880798723788442</v>
      </c>
      <c r="D381" s="84" t="s">
        <v>3546</v>
      </c>
      <c r="E381" s="84" t="b">
        <v>0</v>
      </c>
      <c r="F381" s="84" t="b">
        <v>0</v>
      </c>
      <c r="G381" s="84" t="b">
        <v>0</v>
      </c>
    </row>
    <row r="382" spans="1:7" ht="15">
      <c r="A382" s="84" t="s">
        <v>3536</v>
      </c>
      <c r="B382" s="84">
        <v>2</v>
      </c>
      <c r="C382" s="118">
        <v>0.0016880798723788442</v>
      </c>
      <c r="D382" s="84" t="s">
        <v>3546</v>
      </c>
      <c r="E382" s="84" t="b">
        <v>0</v>
      </c>
      <c r="F382" s="84" t="b">
        <v>0</v>
      </c>
      <c r="G382" s="84" t="b">
        <v>0</v>
      </c>
    </row>
    <row r="383" spans="1:7" ht="15">
      <c r="A383" s="84" t="s">
        <v>3537</v>
      </c>
      <c r="B383" s="84">
        <v>2</v>
      </c>
      <c r="C383" s="118">
        <v>0.0016880798723788442</v>
      </c>
      <c r="D383" s="84" t="s">
        <v>3546</v>
      </c>
      <c r="E383" s="84" t="b">
        <v>1</v>
      </c>
      <c r="F383" s="84" t="b">
        <v>0</v>
      </c>
      <c r="G383" s="84" t="b">
        <v>0</v>
      </c>
    </row>
    <row r="384" spans="1:7" ht="15">
      <c r="A384" s="84" t="s">
        <v>3538</v>
      </c>
      <c r="B384" s="84">
        <v>2</v>
      </c>
      <c r="C384" s="118">
        <v>0.0016880798723788442</v>
      </c>
      <c r="D384" s="84" t="s">
        <v>3546</v>
      </c>
      <c r="E384" s="84" t="b">
        <v>0</v>
      </c>
      <c r="F384" s="84" t="b">
        <v>0</v>
      </c>
      <c r="G384" s="84" t="b">
        <v>0</v>
      </c>
    </row>
    <row r="385" spans="1:7" ht="15">
      <c r="A385" s="84" t="s">
        <v>3539</v>
      </c>
      <c r="B385" s="84">
        <v>2</v>
      </c>
      <c r="C385" s="118">
        <v>0.0016880798723788442</v>
      </c>
      <c r="D385" s="84" t="s">
        <v>3546</v>
      </c>
      <c r="E385" s="84" t="b">
        <v>0</v>
      </c>
      <c r="F385" s="84" t="b">
        <v>0</v>
      </c>
      <c r="G385" s="84" t="b">
        <v>0</v>
      </c>
    </row>
    <row r="386" spans="1:7" ht="15">
      <c r="A386" s="84" t="s">
        <v>3540</v>
      </c>
      <c r="B386" s="84">
        <v>2</v>
      </c>
      <c r="C386" s="118">
        <v>0.0016880798723788442</v>
      </c>
      <c r="D386" s="84" t="s">
        <v>3546</v>
      </c>
      <c r="E386" s="84" t="b">
        <v>0</v>
      </c>
      <c r="F386" s="84" t="b">
        <v>0</v>
      </c>
      <c r="G386" s="84" t="b">
        <v>0</v>
      </c>
    </row>
    <row r="387" spans="1:7" ht="15">
      <c r="A387" s="84" t="s">
        <v>3541</v>
      </c>
      <c r="B387" s="84">
        <v>2</v>
      </c>
      <c r="C387" s="118">
        <v>0.0016880798723788442</v>
      </c>
      <c r="D387" s="84" t="s">
        <v>3546</v>
      </c>
      <c r="E387" s="84" t="b">
        <v>0</v>
      </c>
      <c r="F387" s="84" t="b">
        <v>0</v>
      </c>
      <c r="G387" s="84" t="b">
        <v>0</v>
      </c>
    </row>
    <row r="388" spans="1:7" ht="15">
      <c r="A388" s="84" t="s">
        <v>3542</v>
      </c>
      <c r="B388" s="84">
        <v>2</v>
      </c>
      <c r="C388" s="118">
        <v>0.0016880798723788442</v>
      </c>
      <c r="D388" s="84" t="s">
        <v>3546</v>
      </c>
      <c r="E388" s="84" t="b">
        <v>0</v>
      </c>
      <c r="F388" s="84" t="b">
        <v>0</v>
      </c>
      <c r="G388" s="84" t="b">
        <v>0</v>
      </c>
    </row>
    <row r="389" spans="1:7" ht="15">
      <c r="A389" s="84" t="s">
        <v>3543</v>
      </c>
      <c r="B389" s="84">
        <v>2</v>
      </c>
      <c r="C389" s="118">
        <v>0.0016880798723788442</v>
      </c>
      <c r="D389" s="84" t="s">
        <v>3546</v>
      </c>
      <c r="E389" s="84" t="b">
        <v>0</v>
      </c>
      <c r="F389" s="84" t="b">
        <v>0</v>
      </c>
      <c r="G389" s="84" t="b">
        <v>0</v>
      </c>
    </row>
    <row r="390" spans="1:7" ht="15">
      <c r="A390" s="84" t="s">
        <v>390</v>
      </c>
      <c r="B390" s="84">
        <v>3</v>
      </c>
      <c r="C390" s="118">
        <v>0</v>
      </c>
      <c r="D390" s="84" t="s">
        <v>2693</v>
      </c>
      <c r="E390" s="84" t="b">
        <v>0</v>
      </c>
      <c r="F390" s="84" t="b">
        <v>0</v>
      </c>
      <c r="G390" s="84" t="b">
        <v>0</v>
      </c>
    </row>
    <row r="391" spans="1:7" ht="15">
      <c r="A391" s="84" t="s">
        <v>393</v>
      </c>
      <c r="B391" s="84">
        <v>2</v>
      </c>
      <c r="C391" s="118">
        <v>0</v>
      </c>
      <c r="D391" s="84" t="s">
        <v>2693</v>
      </c>
      <c r="E391" s="84" t="b">
        <v>0</v>
      </c>
      <c r="F391" s="84" t="b">
        <v>0</v>
      </c>
      <c r="G391" s="84" t="b">
        <v>0</v>
      </c>
    </row>
    <row r="392" spans="1:7" ht="15">
      <c r="A392" s="84" t="s">
        <v>392</v>
      </c>
      <c r="B392" s="84">
        <v>2</v>
      </c>
      <c r="C392" s="118">
        <v>0</v>
      </c>
      <c r="D392" s="84" t="s">
        <v>2693</v>
      </c>
      <c r="E392" s="84" t="b">
        <v>0</v>
      </c>
      <c r="F392" s="84" t="b">
        <v>0</v>
      </c>
      <c r="G392" s="84" t="b">
        <v>0</v>
      </c>
    </row>
    <row r="393" spans="1:7" ht="15">
      <c r="A393" s="84" t="s">
        <v>391</v>
      </c>
      <c r="B393" s="84">
        <v>2</v>
      </c>
      <c r="C393" s="118">
        <v>0</v>
      </c>
      <c r="D393" s="84" t="s">
        <v>2693</v>
      </c>
      <c r="E393" s="84" t="b">
        <v>0</v>
      </c>
      <c r="F393" s="84" t="b">
        <v>0</v>
      </c>
      <c r="G393" s="84" t="b">
        <v>0</v>
      </c>
    </row>
    <row r="394" spans="1:7" ht="15">
      <c r="A394" s="84" t="s">
        <v>232</v>
      </c>
      <c r="B394" s="84">
        <v>2</v>
      </c>
      <c r="C394" s="118">
        <v>0</v>
      </c>
      <c r="D394" s="84" t="s">
        <v>2693</v>
      </c>
      <c r="E394" s="84" t="b">
        <v>0</v>
      </c>
      <c r="F394" s="84" t="b">
        <v>0</v>
      </c>
      <c r="G394" s="84" t="b">
        <v>0</v>
      </c>
    </row>
    <row r="395" spans="1:7" ht="15">
      <c r="A395" s="84" t="s">
        <v>389</v>
      </c>
      <c r="B395" s="84">
        <v>2</v>
      </c>
      <c r="C395" s="118">
        <v>0</v>
      </c>
      <c r="D395" s="84" t="s">
        <v>2693</v>
      </c>
      <c r="E395" s="84" t="b">
        <v>0</v>
      </c>
      <c r="F395" s="84" t="b">
        <v>0</v>
      </c>
      <c r="G395" s="84" t="b">
        <v>0</v>
      </c>
    </row>
    <row r="396" spans="1:7" ht="15">
      <c r="A396" s="84" t="s">
        <v>388</v>
      </c>
      <c r="B396" s="84">
        <v>2</v>
      </c>
      <c r="C396" s="118">
        <v>0</v>
      </c>
      <c r="D396" s="84" t="s">
        <v>2693</v>
      </c>
      <c r="E396" s="84" t="b">
        <v>0</v>
      </c>
      <c r="F396" s="84" t="b">
        <v>0</v>
      </c>
      <c r="G396" s="84" t="b">
        <v>0</v>
      </c>
    </row>
    <row r="397" spans="1:7" ht="15">
      <c r="A397" s="84" t="s">
        <v>387</v>
      </c>
      <c r="B397" s="84">
        <v>2</v>
      </c>
      <c r="C397" s="118">
        <v>0</v>
      </c>
      <c r="D397" s="84" t="s">
        <v>2693</v>
      </c>
      <c r="E397" s="84" t="b">
        <v>0</v>
      </c>
      <c r="F397" s="84" t="b">
        <v>0</v>
      </c>
      <c r="G397" s="84" t="b">
        <v>0</v>
      </c>
    </row>
    <row r="398" spans="1:7" ht="15">
      <c r="A398" s="84" t="s">
        <v>318</v>
      </c>
      <c r="B398" s="84">
        <v>2</v>
      </c>
      <c r="C398" s="118">
        <v>0.0080274665510395</v>
      </c>
      <c r="D398" s="84" t="s">
        <v>2693</v>
      </c>
      <c r="E398" s="84" t="b">
        <v>0</v>
      </c>
      <c r="F398" s="84" t="b">
        <v>0</v>
      </c>
      <c r="G398" s="84" t="b">
        <v>0</v>
      </c>
    </row>
    <row r="399" spans="1:7" ht="15">
      <c r="A399" s="84" t="s">
        <v>300</v>
      </c>
      <c r="B399" s="84">
        <v>27</v>
      </c>
      <c r="C399" s="118">
        <v>0.011392292495434119</v>
      </c>
      <c r="D399" s="84" t="s">
        <v>2694</v>
      </c>
      <c r="E399" s="84" t="b">
        <v>0</v>
      </c>
      <c r="F399" s="84" t="b">
        <v>0</v>
      </c>
      <c r="G399" s="84" t="b">
        <v>0</v>
      </c>
    </row>
    <row r="400" spans="1:7" ht="15">
      <c r="A400" s="84" t="s">
        <v>2833</v>
      </c>
      <c r="B400" s="84">
        <v>18</v>
      </c>
      <c r="C400" s="118">
        <v>0.014118677562801253</v>
      </c>
      <c r="D400" s="84" t="s">
        <v>2694</v>
      </c>
      <c r="E400" s="84" t="b">
        <v>0</v>
      </c>
      <c r="F400" s="84" t="b">
        <v>0</v>
      </c>
      <c r="G400" s="84" t="b">
        <v>0</v>
      </c>
    </row>
    <row r="401" spans="1:7" ht="15">
      <c r="A401" s="84" t="s">
        <v>2834</v>
      </c>
      <c r="B401" s="84">
        <v>18</v>
      </c>
      <c r="C401" s="118">
        <v>0.014118677562801253</v>
      </c>
      <c r="D401" s="84" t="s">
        <v>2694</v>
      </c>
      <c r="E401" s="84" t="b">
        <v>0</v>
      </c>
      <c r="F401" s="84" t="b">
        <v>0</v>
      </c>
      <c r="G401" s="84" t="b">
        <v>0</v>
      </c>
    </row>
    <row r="402" spans="1:7" ht="15">
      <c r="A402" s="84" t="s">
        <v>2835</v>
      </c>
      <c r="B402" s="84">
        <v>13</v>
      </c>
      <c r="C402" s="118">
        <v>0.01072846294323927</v>
      </c>
      <c r="D402" s="84" t="s">
        <v>2694</v>
      </c>
      <c r="E402" s="84" t="b">
        <v>0</v>
      </c>
      <c r="F402" s="84" t="b">
        <v>0</v>
      </c>
      <c r="G402" s="84" t="b">
        <v>0</v>
      </c>
    </row>
    <row r="403" spans="1:7" ht="15">
      <c r="A403" s="84" t="s">
        <v>2838</v>
      </c>
      <c r="B403" s="84">
        <v>12</v>
      </c>
      <c r="C403" s="118">
        <v>0.010433241385239834</v>
      </c>
      <c r="D403" s="84" t="s">
        <v>2694</v>
      </c>
      <c r="E403" s="84" t="b">
        <v>0</v>
      </c>
      <c r="F403" s="84" t="b">
        <v>0</v>
      </c>
      <c r="G403" s="84" t="b">
        <v>0</v>
      </c>
    </row>
    <row r="404" spans="1:7" ht="15">
      <c r="A404" s="84" t="s">
        <v>2800</v>
      </c>
      <c r="B404" s="84">
        <v>10</v>
      </c>
      <c r="C404" s="118">
        <v>0.011668741468217033</v>
      </c>
      <c r="D404" s="84" t="s">
        <v>2694</v>
      </c>
      <c r="E404" s="84" t="b">
        <v>0</v>
      </c>
      <c r="F404" s="84" t="b">
        <v>0</v>
      </c>
      <c r="G404" s="84" t="b">
        <v>0</v>
      </c>
    </row>
    <row r="405" spans="1:7" ht="15">
      <c r="A405" s="84" t="s">
        <v>2839</v>
      </c>
      <c r="B405" s="84">
        <v>10</v>
      </c>
      <c r="C405" s="118">
        <v>0.009700482764459176</v>
      </c>
      <c r="D405" s="84" t="s">
        <v>2694</v>
      </c>
      <c r="E405" s="84" t="b">
        <v>0</v>
      </c>
      <c r="F405" s="84" t="b">
        <v>0</v>
      </c>
      <c r="G405" s="84" t="b">
        <v>0</v>
      </c>
    </row>
    <row r="406" spans="1:7" ht="15">
      <c r="A406" s="84" t="s">
        <v>2840</v>
      </c>
      <c r="B406" s="84">
        <v>8</v>
      </c>
      <c r="C406" s="118">
        <v>0.008745494348879225</v>
      </c>
      <c r="D406" s="84" t="s">
        <v>2694</v>
      </c>
      <c r="E406" s="84" t="b">
        <v>0</v>
      </c>
      <c r="F406" s="84" t="b">
        <v>0</v>
      </c>
      <c r="G406" s="84" t="b">
        <v>0</v>
      </c>
    </row>
    <row r="407" spans="1:7" ht="15">
      <c r="A407" s="84" t="s">
        <v>2841</v>
      </c>
      <c r="B407" s="84">
        <v>8</v>
      </c>
      <c r="C407" s="118">
        <v>0.008745494348879225</v>
      </c>
      <c r="D407" s="84" t="s">
        <v>2694</v>
      </c>
      <c r="E407" s="84" t="b">
        <v>0</v>
      </c>
      <c r="F407" s="84" t="b">
        <v>0</v>
      </c>
      <c r="G407" s="84" t="b">
        <v>0</v>
      </c>
    </row>
    <row r="408" spans="1:7" ht="15">
      <c r="A408" s="84" t="s">
        <v>2842</v>
      </c>
      <c r="B408" s="84">
        <v>8</v>
      </c>
      <c r="C408" s="118">
        <v>0.008745494348879225</v>
      </c>
      <c r="D408" s="84" t="s">
        <v>2694</v>
      </c>
      <c r="E408" s="84" t="b">
        <v>0</v>
      </c>
      <c r="F408" s="84" t="b">
        <v>0</v>
      </c>
      <c r="G408" s="84" t="b">
        <v>0</v>
      </c>
    </row>
    <row r="409" spans="1:7" ht="15">
      <c r="A409" s="84" t="s">
        <v>3299</v>
      </c>
      <c r="B409" s="84">
        <v>8</v>
      </c>
      <c r="C409" s="118">
        <v>0.008745494348879225</v>
      </c>
      <c r="D409" s="84" t="s">
        <v>2694</v>
      </c>
      <c r="E409" s="84" t="b">
        <v>0</v>
      </c>
      <c r="F409" s="84" t="b">
        <v>0</v>
      </c>
      <c r="G409" s="84" t="b">
        <v>0</v>
      </c>
    </row>
    <row r="410" spans="1:7" ht="15">
      <c r="A410" s="84" t="s">
        <v>3297</v>
      </c>
      <c r="B410" s="84">
        <v>7</v>
      </c>
      <c r="C410" s="118">
        <v>0.008168119027751924</v>
      </c>
      <c r="D410" s="84" t="s">
        <v>2694</v>
      </c>
      <c r="E410" s="84" t="b">
        <v>0</v>
      </c>
      <c r="F410" s="84" t="b">
        <v>0</v>
      </c>
      <c r="G410" s="84" t="b">
        <v>0</v>
      </c>
    </row>
    <row r="411" spans="1:7" ht="15">
      <c r="A411" s="84" t="s">
        <v>3286</v>
      </c>
      <c r="B411" s="84">
        <v>7</v>
      </c>
      <c r="C411" s="118">
        <v>0.00946786013289508</v>
      </c>
      <c r="D411" s="84" t="s">
        <v>2694</v>
      </c>
      <c r="E411" s="84" t="b">
        <v>0</v>
      </c>
      <c r="F411" s="84" t="b">
        <v>0</v>
      </c>
      <c r="G411" s="84" t="b">
        <v>0</v>
      </c>
    </row>
    <row r="412" spans="1:7" ht="15">
      <c r="A412" s="84" t="s">
        <v>301</v>
      </c>
      <c r="B412" s="84">
        <v>7</v>
      </c>
      <c r="C412" s="118">
        <v>0.008168119027751924</v>
      </c>
      <c r="D412" s="84" t="s">
        <v>2694</v>
      </c>
      <c r="E412" s="84" t="b">
        <v>0</v>
      </c>
      <c r="F412" s="84" t="b">
        <v>0</v>
      </c>
      <c r="G412" s="84" t="b">
        <v>0</v>
      </c>
    </row>
    <row r="413" spans="1:7" ht="15">
      <c r="A413" s="84" t="s">
        <v>3306</v>
      </c>
      <c r="B413" s="84">
        <v>7</v>
      </c>
      <c r="C413" s="118">
        <v>0.008168119027751924</v>
      </c>
      <c r="D413" s="84" t="s">
        <v>2694</v>
      </c>
      <c r="E413" s="84" t="b">
        <v>0</v>
      </c>
      <c r="F413" s="84" t="b">
        <v>0</v>
      </c>
      <c r="G413" s="84" t="b">
        <v>0</v>
      </c>
    </row>
    <row r="414" spans="1:7" ht="15">
      <c r="A414" s="84" t="s">
        <v>3307</v>
      </c>
      <c r="B414" s="84">
        <v>7</v>
      </c>
      <c r="C414" s="118">
        <v>0.008168119027751924</v>
      </c>
      <c r="D414" s="84" t="s">
        <v>2694</v>
      </c>
      <c r="E414" s="84" t="b">
        <v>0</v>
      </c>
      <c r="F414" s="84" t="b">
        <v>0</v>
      </c>
      <c r="G414" s="84" t="b">
        <v>0</v>
      </c>
    </row>
    <row r="415" spans="1:7" ht="15">
      <c r="A415" s="84" t="s">
        <v>2869</v>
      </c>
      <c r="B415" s="84">
        <v>7</v>
      </c>
      <c r="C415" s="118">
        <v>0.008168119027751924</v>
      </c>
      <c r="D415" s="84" t="s">
        <v>2694</v>
      </c>
      <c r="E415" s="84" t="b">
        <v>0</v>
      </c>
      <c r="F415" s="84" t="b">
        <v>0</v>
      </c>
      <c r="G415" s="84" t="b">
        <v>0</v>
      </c>
    </row>
    <row r="416" spans="1:7" ht="15">
      <c r="A416" s="84" t="s">
        <v>3308</v>
      </c>
      <c r="B416" s="84">
        <v>7</v>
      </c>
      <c r="C416" s="118">
        <v>0.008168119027751924</v>
      </c>
      <c r="D416" s="84" t="s">
        <v>2694</v>
      </c>
      <c r="E416" s="84" t="b">
        <v>0</v>
      </c>
      <c r="F416" s="84" t="b">
        <v>0</v>
      </c>
      <c r="G416" s="84" t="b">
        <v>0</v>
      </c>
    </row>
    <row r="417" spans="1:7" ht="15">
      <c r="A417" s="84" t="s">
        <v>3309</v>
      </c>
      <c r="B417" s="84">
        <v>7</v>
      </c>
      <c r="C417" s="118">
        <v>0.008168119027751924</v>
      </c>
      <c r="D417" s="84" t="s">
        <v>2694</v>
      </c>
      <c r="E417" s="84" t="b">
        <v>0</v>
      </c>
      <c r="F417" s="84" t="b">
        <v>0</v>
      </c>
      <c r="G417" s="84" t="b">
        <v>0</v>
      </c>
    </row>
    <row r="418" spans="1:7" ht="15">
      <c r="A418" s="84" t="s">
        <v>2846</v>
      </c>
      <c r="B418" s="84">
        <v>6</v>
      </c>
      <c r="C418" s="118">
        <v>0.007511639719283052</v>
      </c>
      <c r="D418" s="84" t="s">
        <v>2694</v>
      </c>
      <c r="E418" s="84" t="b">
        <v>0</v>
      </c>
      <c r="F418" s="84" t="b">
        <v>0</v>
      </c>
      <c r="G418" s="84" t="b">
        <v>0</v>
      </c>
    </row>
    <row r="419" spans="1:7" ht="15">
      <c r="A419" s="84" t="s">
        <v>3336</v>
      </c>
      <c r="B419" s="84">
        <v>6</v>
      </c>
      <c r="C419" s="118">
        <v>0.008115308685338642</v>
      </c>
      <c r="D419" s="84" t="s">
        <v>2694</v>
      </c>
      <c r="E419" s="84" t="b">
        <v>0</v>
      </c>
      <c r="F419" s="84" t="b">
        <v>0</v>
      </c>
      <c r="G419" s="84" t="b">
        <v>0</v>
      </c>
    </row>
    <row r="420" spans="1:7" ht="15">
      <c r="A420" s="84" t="s">
        <v>3287</v>
      </c>
      <c r="B420" s="84">
        <v>6</v>
      </c>
      <c r="C420" s="118">
        <v>0.007511639719283052</v>
      </c>
      <c r="D420" s="84" t="s">
        <v>2694</v>
      </c>
      <c r="E420" s="84" t="b">
        <v>0</v>
      </c>
      <c r="F420" s="84" t="b">
        <v>0</v>
      </c>
      <c r="G420" s="84" t="b">
        <v>0</v>
      </c>
    </row>
    <row r="421" spans="1:7" ht="15">
      <c r="A421" s="84" t="s">
        <v>3337</v>
      </c>
      <c r="B421" s="84">
        <v>6</v>
      </c>
      <c r="C421" s="118">
        <v>0.007511639719283052</v>
      </c>
      <c r="D421" s="84" t="s">
        <v>2694</v>
      </c>
      <c r="E421" s="84" t="b">
        <v>0</v>
      </c>
      <c r="F421" s="84" t="b">
        <v>0</v>
      </c>
      <c r="G421" s="84" t="b">
        <v>0</v>
      </c>
    </row>
    <row r="422" spans="1:7" ht="15">
      <c r="A422" s="84" t="s">
        <v>3291</v>
      </c>
      <c r="B422" s="84">
        <v>6</v>
      </c>
      <c r="C422" s="118">
        <v>0.007511639719283052</v>
      </c>
      <c r="D422" s="84" t="s">
        <v>2694</v>
      </c>
      <c r="E422" s="84" t="b">
        <v>0</v>
      </c>
      <c r="F422" s="84" t="b">
        <v>0</v>
      </c>
      <c r="G422" s="84" t="b">
        <v>0</v>
      </c>
    </row>
    <row r="423" spans="1:7" ht="15">
      <c r="A423" s="84" t="s">
        <v>3296</v>
      </c>
      <c r="B423" s="84">
        <v>6</v>
      </c>
      <c r="C423" s="118">
        <v>0.007511639719283052</v>
      </c>
      <c r="D423" s="84" t="s">
        <v>2694</v>
      </c>
      <c r="E423" s="84" t="b">
        <v>0</v>
      </c>
      <c r="F423" s="84" t="b">
        <v>0</v>
      </c>
      <c r="G423" s="84" t="b">
        <v>0</v>
      </c>
    </row>
    <row r="424" spans="1:7" ht="15">
      <c r="A424" s="84" t="s">
        <v>3025</v>
      </c>
      <c r="B424" s="84">
        <v>6</v>
      </c>
      <c r="C424" s="118">
        <v>0.007511639719283052</v>
      </c>
      <c r="D424" s="84" t="s">
        <v>2694</v>
      </c>
      <c r="E424" s="84" t="b">
        <v>0</v>
      </c>
      <c r="F424" s="84" t="b">
        <v>0</v>
      </c>
      <c r="G424" s="84" t="b">
        <v>0</v>
      </c>
    </row>
    <row r="425" spans="1:7" ht="15">
      <c r="A425" s="84" t="s">
        <v>3310</v>
      </c>
      <c r="B425" s="84">
        <v>5</v>
      </c>
      <c r="C425" s="118">
        <v>0.0067627572377822005</v>
      </c>
      <c r="D425" s="84" t="s">
        <v>2694</v>
      </c>
      <c r="E425" s="84" t="b">
        <v>0</v>
      </c>
      <c r="F425" s="84" t="b">
        <v>0</v>
      </c>
      <c r="G425" s="84" t="b">
        <v>0</v>
      </c>
    </row>
    <row r="426" spans="1:7" ht="15">
      <c r="A426" s="84" t="s">
        <v>3311</v>
      </c>
      <c r="B426" s="84">
        <v>5</v>
      </c>
      <c r="C426" s="118">
        <v>0.0067627572377822005</v>
      </c>
      <c r="D426" s="84" t="s">
        <v>2694</v>
      </c>
      <c r="E426" s="84" t="b">
        <v>0</v>
      </c>
      <c r="F426" s="84" t="b">
        <v>0</v>
      </c>
      <c r="G426" s="84" t="b">
        <v>0</v>
      </c>
    </row>
    <row r="427" spans="1:7" ht="15">
      <c r="A427" s="84" t="s">
        <v>3312</v>
      </c>
      <c r="B427" s="84">
        <v>5</v>
      </c>
      <c r="C427" s="118">
        <v>0.0067627572377822005</v>
      </c>
      <c r="D427" s="84" t="s">
        <v>2694</v>
      </c>
      <c r="E427" s="84" t="b">
        <v>0</v>
      </c>
      <c r="F427" s="84" t="b">
        <v>0</v>
      </c>
      <c r="G427" s="84" t="b">
        <v>0</v>
      </c>
    </row>
    <row r="428" spans="1:7" ht="15">
      <c r="A428" s="84" t="s">
        <v>404</v>
      </c>
      <c r="B428" s="84">
        <v>5</v>
      </c>
      <c r="C428" s="118">
        <v>0.0067627572377822005</v>
      </c>
      <c r="D428" s="84" t="s">
        <v>2694</v>
      </c>
      <c r="E428" s="84" t="b">
        <v>0</v>
      </c>
      <c r="F428" s="84" t="b">
        <v>0</v>
      </c>
      <c r="G428" s="84" t="b">
        <v>0</v>
      </c>
    </row>
    <row r="429" spans="1:7" ht="15">
      <c r="A429" s="84" t="s">
        <v>2848</v>
      </c>
      <c r="B429" s="84">
        <v>5</v>
      </c>
      <c r="C429" s="118">
        <v>0.007378449823602127</v>
      </c>
      <c r="D429" s="84" t="s">
        <v>2694</v>
      </c>
      <c r="E429" s="84" t="b">
        <v>1</v>
      </c>
      <c r="F429" s="84" t="b">
        <v>0</v>
      </c>
      <c r="G429" s="84" t="b">
        <v>0</v>
      </c>
    </row>
    <row r="430" spans="1:7" ht="15">
      <c r="A430" s="84" t="s">
        <v>3340</v>
      </c>
      <c r="B430" s="84">
        <v>5</v>
      </c>
      <c r="C430" s="118">
        <v>0.0067627572377822005</v>
      </c>
      <c r="D430" s="84" t="s">
        <v>2694</v>
      </c>
      <c r="E430" s="84" t="b">
        <v>0</v>
      </c>
      <c r="F430" s="84" t="b">
        <v>0</v>
      </c>
      <c r="G430" s="84" t="b">
        <v>0</v>
      </c>
    </row>
    <row r="431" spans="1:7" ht="15">
      <c r="A431" s="84" t="s">
        <v>308</v>
      </c>
      <c r="B431" s="84">
        <v>5</v>
      </c>
      <c r="C431" s="118">
        <v>0.0067627572377822005</v>
      </c>
      <c r="D431" s="84" t="s">
        <v>2694</v>
      </c>
      <c r="E431" s="84" t="b">
        <v>0</v>
      </c>
      <c r="F431" s="84" t="b">
        <v>0</v>
      </c>
      <c r="G431" s="84" t="b">
        <v>0</v>
      </c>
    </row>
    <row r="432" spans="1:7" ht="15">
      <c r="A432" s="84" t="s">
        <v>3343</v>
      </c>
      <c r="B432" s="84">
        <v>5</v>
      </c>
      <c r="C432" s="118">
        <v>0.0067627572377822005</v>
      </c>
      <c r="D432" s="84" t="s">
        <v>2694</v>
      </c>
      <c r="E432" s="84" t="b">
        <v>0</v>
      </c>
      <c r="F432" s="84" t="b">
        <v>0</v>
      </c>
      <c r="G432" s="84" t="b">
        <v>0</v>
      </c>
    </row>
    <row r="433" spans="1:7" ht="15">
      <c r="A433" s="84" t="s">
        <v>3305</v>
      </c>
      <c r="B433" s="84">
        <v>5</v>
      </c>
      <c r="C433" s="118">
        <v>0.0067627572377822005</v>
      </c>
      <c r="D433" s="84" t="s">
        <v>2694</v>
      </c>
      <c r="E433" s="84" t="b">
        <v>1</v>
      </c>
      <c r="F433" s="84" t="b">
        <v>0</v>
      </c>
      <c r="G433" s="84" t="b">
        <v>0</v>
      </c>
    </row>
    <row r="434" spans="1:7" ht="15">
      <c r="A434" s="84" t="s">
        <v>3338</v>
      </c>
      <c r="B434" s="84">
        <v>5</v>
      </c>
      <c r="C434" s="118">
        <v>0.0067627572377822005</v>
      </c>
      <c r="D434" s="84" t="s">
        <v>2694</v>
      </c>
      <c r="E434" s="84" t="b">
        <v>0</v>
      </c>
      <c r="F434" s="84" t="b">
        <v>0</v>
      </c>
      <c r="G434" s="84" t="b">
        <v>0</v>
      </c>
    </row>
    <row r="435" spans="1:7" ht="15">
      <c r="A435" s="84" t="s">
        <v>3319</v>
      </c>
      <c r="B435" s="84">
        <v>5</v>
      </c>
      <c r="C435" s="118">
        <v>0.0067627572377822005</v>
      </c>
      <c r="D435" s="84" t="s">
        <v>2694</v>
      </c>
      <c r="E435" s="84" t="b">
        <v>0</v>
      </c>
      <c r="F435" s="84" t="b">
        <v>0</v>
      </c>
      <c r="G435" s="84" t="b">
        <v>0</v>
      </c>
    </row>
    <row r="436" spans="1:7" ht="15">
      <c r="A436" s="84" t="s">
        <v>3304</v>
      </c>
      <c r="B436" s="84">
        <v>5</v>
      </c>
      <c r="C436" s="118">
        <v>0.0067627572377822005</v>
      </c>
      <c r="D436" s="84" t="s">
        <v>2694</v>
      </c>
      <c r="E436" s="84" t="b">
        <v>1</v>
      </c>
      <c r="F436" s="84" t="b">
        <v>0</v>
      </c>
      <c r="G436" s="84" t="b">
        <v>0</v>
      </c>
    </row>
    <row r="437" spans="1:7" ht="15">
      <c r="A437" s="84" t="s">
        <v>3295</v>
      </c>
      <c r="B437" s="84">
        <v>4</v>
      </c>
      <c r="C437" s="118">
        <v>0.005902759858881702</v>
      </c>
      <c r="D437" s="84" t="s">
        <v>2694</v>
      </c>
      <c r="E437" s="84" t="b">
        <v>0</v>
      </c>
      <c r="F437" s="84" t="b">
        <v>0</v>
      </c>
      <c r="G437" s="84" t="b">
        <v>0</v>
      </c>
    </row>
    <row r="438" spans="1:7" ht="15">
      <c r="A438" s="84" t="s">
        <v>3285</v>
      </c>
      <c r="B438" s="84">
        <v>4</v>
      </c>
      <c r="C438" s="118">
        <v>0.005902759858881702</v>
      </c>
      <c r="D438" s="84" t="s">
        <v>2694</v>
      </c>
      <c r="E438" s="84" t="b">
        <v>0</v>
      </c>
      <c r="F438" s="84" t="b">
        <v>0</v>
      </c>
      <c r="G438" s="84" t="b">
        <v>0</v>
      </c>
    </row>
    <row r="439" spans="1:7" ht="15">
      <c r="A439" s="84" t="s">
        <v>3389</v>
      </c>
      <c r="B439" s="84">
        <v>4</v>
      </c>
      <c r="C439" s="118">
        <v>0.005902759858881702</v>
      </c>
      <c r="D439" s="84" t="s">
        <v>2694</v>
      </c>
      <c r="E439" s="84" t="b">
        <v>0</v>
      </c>
      <c r="F439" s="84" t="b">
        <v>0</v>
      </c>
      <c r="G439" s="84" t="b">
        <v>0</v>
      </c>
    </row>
    <row r="440" spans="1:7" ht="15">
      <c r="A440" s="84" t="s">
        <v>3339</v>
      </c>
      <c r="B440" s="84">
        <v>4</v>
      </c>
      <c r="C440" s="118">
        <v>0.005902759858881702</v>
      </c>
      <c r="D440" s="84" t="s">
        <v>2694</v>
      </c>
      <c r="E440" s="84" t="b">
        <v>0</v>
      </c>
      <c r="F440" s="84" t="b">
        <v>0</v>
      </c>
      <c r="G440" s="84" t="b">
        <v>0</v>
      </c>
    </row>
    <row r="441" spans="1:7" ht="15">
      <c r="A441" s="84" t="s">
        <v>2853</v>
      </c>
      <c r="B441" s="84">
        <v>4</v>
      </c>
      <c r="C441" s="118">
        <v>0.005902759858881702</v>
      </c>
      <c r="D441" s="84" t="s">
        <v>2694</v>
      </c>
      <c r="E441" s="84" t="b">
        <v>0</v>
      </c>
      <c r="F441" s="84" t="b">
        <v>0</v>
      </c>
      <c r="G441" s="84" t="b">
        <v>0</v>
      </c>
    </row>
    <row r="442" spans="1:7" ht="15">
      <c r="A442" s="84" t="s">
        <v>3345</v>
      </c>
      <c r="B442" s="84">
        <v>4</v>
      </c>
      <c r="C442" s="118">
        <v>0.005902759858881702</v>
      </c>
      <c r="D442" s="84" t="s">
        <v>2694</v>
      </c>
      <c r="E442" s="84" t="b">
        <v>0</v>
      </c>
      <c r="F442" s="84" t="b">
        <v>0</v>
      </c>
      <c r="G442" s="84" t="b">
        <v>0</v>
      </c>
    </row>
    <row r="443" spans="1:7" ht="15">
      <c r="A443" s="84" t="s">
        <v>3374</v>
      </c>
      <c r="B443" s="84">
        <v>4</v>
      </c>
      <c r="C443" s="118">
        <v>0.006537772497297457</v>
      </c>
      <c r="D443" s="84" t="s">
        <v>2694</v>
      </c>
      <c r="E443" s="84" t="b">
        <v>0</v>
      </c>
      <c r="F443" s="84" t="b">
        <v>0</v>
      </c>
      <c r="G443" s="84" t="b">
        <v>0</v>
      </c>
    </row>
    <row r="444" spans="1:7" ht="15">
      <c r="A444" s="84" t="s">
        <v>3316</v>
      </c>
      <c r="B444" s="84">
        <v>4</v>
      </c>
      <c r="C444" s="118">
        <v>0.005902759858881702</v>
      </c>
      <c r="D444" s="84" t="s">
        <v>2694</v>
      </c>
      <c r="E444" s="84" t="b">
        <v>0</v>
      </c>
      <c r="F444" s="84" t="b">
        <v>0</v>
      </c>
      <c r="G444" s="84" t="b">
        <v>0</v>
      </c>
    </row>
    <row r="445" spans="1:7" ht="15">
      <c r="A445" s="84" t="s">
        <v>3284</v>
      </c>
      <c r="B445" s="84">
        <v>4</v>
      </c>
      <c r="C445" s="118">
        <v>0.005902759858881702</v>
      </c>
      <c r="D445" s="84" t="s">
        <v>2694</v>
      </c>
      <c r="E445" s="84" t="b">
        <v>0</v>
      </c>
      <c r="F445" s="84" t="b">
        <v>0</v>
      </c>
      <c r="G445" s="84" t="b">
        <v>0</v>
      </c>
    </row>
    <row r="446" spans="1:7" ht="15">
      <c r="A446" s="84" t="s">
        <v>3352</v>
      </c>
      <c r="B446" s="84">
        <v>4</v>
      </c>
      <c r="C446" s="118">
        <v>0.005902759858881702</v>
      </c>
      <c r="D446" s="84" t="s">
        <v>2694</v>
      </c>
      <c r="E446" s="84" t="b">
        <v>0</v>
      </c>
      <c r="F446" s="84" t="b">
        <v>0</v>
      </c>
      <c r="G446" s="84" t="b">
        <v>0</v>
      </c>
    </row>
    <row r="447" spans="1:7" ht="15">
      <c r="A447" s="84" t="s">
        <v>3378</v>
      </c>
      <c r="B447" s="84">
        <v>4</v>
      </c>
      <c r="C447" s="118">
        <v>0.005902759858881702</v>
      </c>
      <c r="D447" s="84" t="s">
        <v>2694</v>
      </c>
      <c r="E447" s="84" t="b">
        <v>0</v>
      </c>
      <c r="F447" s="84" t="b">
        <v>0</v>
      </c>
      <c r="G447" s="84" t="b">
        <v>0</v>
      </c>
    </row>
    <row r="448" spans="1:7" ht="15">
      <c r="A448" s="84" t="s">
        <v>3346</v>
      </c>
      <c r="B448" s="84">
        <v>4</v>
      </c>
      <c r="C448" s="118">
        <v>0.005902759858881702</v>
      </c>
      <c r="D448" s="84" t="s">
        <v>2694</v>
      </c>
      <c r="E448" s="84" t="b">
        <v>0</v>
      </c>
      <c r="F448" s="84" t="b">
        <v>0</v>
      </c>
      <c r="G448" s="84" t="b">
        <v>0</v>
      </c>
    </row>
    <row r="449" spans="1:7" ht="15">
      <c r="A449" s="84" t="s">
        <v>3377</v>
      </c>
      <c r="B449" s="84">
        <v>4</v>
      </c>
      <c r="C449" s="118">
        <v>0.007432772543323792</v>
      </c>
      <c r="D449" s="84" t="s">
        <v>2694</v>
      </c>
      <c r="E449" s="84" t="b">
        <v>0</v>
      </c>
      <c r="F449" s="84" t="b">
        <v>0</v>
      </c>
      <c r="G449" s="84" t="b">
        <v>0</v>
      </c>
    </row>
    <row r="450" spans="1:7" ht="15">
      <c r="A450" s="84" t="s">
        <v>402</v>
      </c>
      <c r="B450" s="84">
        <v>4</v>
      </c>
      <c r="C450" s="118">
        <v>0.005902759858881702</v>
      </c>
      <c r="D450" s="84" t="s">
        <v>2694</v>
      </c>
      <c r="E450" s="84" t="b">
        <v>0</v>
      </c>
      <c r="F450" s="84" t="b">
        <v>0</v>
      </c>
      <c r="G450" s="84" t="b">
        <v>0</v>
      </c>
    </row>
    <row r="451" spans="1:7" ht="15">
      <c r="A451" s="84" t="s">
        <v>401</v>
      </c>
      <c r="B451" s="84">
        <v>4</v>
      </c>
      <c r="C451" s="118">
        <v>0.005902759858881702</v>
      </c>
      <c r="D451" s="84" t="s">
        <v>2694</v>
      </c>
      <c r="E451" s="84" t="b">
        <v>0</v>
      </c>
      <c r="F451" s="84" t="b">
        <v>0</v>
      </c>
      <c r="G451" s="84" t="b">
        <v>0</v>
      </c>
    </row>
    <row r="452" spans="1:7" ht="15">
      <c r="A452" s="84" t="s">
        <v>399</v>
      </c>
      <c r="B452" s="84">
        <v>4</v>
      </c>
      <c r="C452" s="118">
        <v>0.005902759858881702</v>
      </c>
      <c r="D452" s="84" t="s">
        <v>2694</v>
      </c>
      <c r="E452" s="84" t="b">
        <v>0</v>
      </c>
      <c r="F452" s="84" t="b">
        <v>0</v>
      </c>
      <c r="G452" s="84" t="b">
        <v>0</v>
      </c>
    </row>
    <row r="453" spans="1:7" ht="15">
      <c r="A453" s="84" t="s">
        <v>3388</v>
      </c>
      <c r="B453" s="84">
        <v>4</v>
      </c>
      <c r="C453" s="118">
        <v>0.005902759858881702</v>
      </c>
      <c r="D453" s="84" t="s">
        <v>2694</v>
      </c>
      <c r="E453" s="84" t="b">
        <v>0</v>
      </c>
      <c r="F453" s="84" t="b">
        <v>0</v>
      </c>
      <c r="G453" s="84" t="b">
        <v>0</v>
      </c>
    </row>
    <row r="454" spans="1:7" ht="15">
      <c r="A454" s="84" t="s">
        <v>3393</v>
      </c>
      <c r="B454" s="84">
        <v>3</v>
      </c>
      <c r="C454" s="118">
        <v>0.004903329372973093</v>
      </c>
      <c r="D454" s="84" t="s">
        <v>2694</v>
      </c>
      <c r="E454" s="84" t="b">
        <v>0</v>
      </c>
      <c r="F454" s="84" t="b">
        <v>0</v>
      </c>
      <c r="G454" s="84" t="b">
        <v>0</v>
      </c>
    </row>
    <row r="455" spans="1:7" ht="15">
      <c r="A455" s="84" t="s">
        <v>3423</v>
      </c>
      <c r="B455" s="84">
        <v>3</v>
      </c>
      <c r="C455" s="118">
        <v>0.004903329372973093</v>
      </c>
      <c r="D455" s="84" t="s">
        <v>2694</v>
      </c>
      <c r="E455" s="84" t="b">
        <v>0</v>
      </c>
      <c r="F455" s="84" t="b">
        <v>0</v>
      </c>
      <c r="G455" s="84" t="b">
        <v>0</v>
      </c>
    </row>
    <row r="456" spans="1:7" ht="15">
      <c r="A456" s="84" t="s">
        <v>3342</v>
      </c>
      <c r="B456" s="84">
        <v>3</v>
      </c>
      <c r="C456" s="118">
        <v>0.004903329372973093</v>
      </c>
      <c r="D456" s="84" t="s">
        <v>2694</v>
      </c>
      <c r="E456" s="84" t="b">
        <v>0</v>
      </c>
      <c r="F456" s="84" t="b">
        <v>0</v>
      </c>
      <c r="G456" s="84" t="b">
        <v>0</v>
      </c>
    </row>
    <row r="457" spans="1:7" ht="15">
      <c r="A457" s="84" t="s">
        <v>2857</v>
      </c>
      <c r="B457" s="84">
        <v>3</v>
      </c>
      <c r="C457" s="118">
        <v>0.004903329372973093</v>
      </c>
      <c r="D457" s="84" t="s">
        <v>2694</v>
      </c>
      <c r="E457" s="84" t="b">
        <v>0</v>
      </c>
      <c r="F457" s="84" t="b">
        <v>0</v>
      </c>
      <c r="G457" s="84" t="b">
        <v>0</v>
      </c>
    </row>
    <row r="458" spans="1:7" ht="15">
      <c r="A458" s="84" t="s">
        <v>3432</v>
      </c>
      <c r="B458" s="84">
        <v>3</v>
      </c>
      <c r="C458" s="118">
        <v>0.004903329372973093</v>
      </c>
      <c r="D458" s="84" t="s">
        <v>2694</v>
      </c>
      <c r="E458" s="84" t="b">
        <v>0</v>
      </c>
      <c r="F458" s="84" t="b">
        <v>0</v>
      </c>
      <c r="G458" s="84" t="b">
        <v>0</v>
      </c>
    </row>
    <row r="459" spans="1:7" ht="15">
      <c r="A459" s="84" t="s">
        <v>3380</v>
      </c>
      <c r="B459" s="84">
        <v>3</v>
      </c>
      <c r="C459" s="118">
        <v>0.004903329372973093</v>
      </c>
      <c r="D459" s="84" t="s">
        <v>2694</v>
      </c>
      <c r="E459" s="84" t="b">
        <v>0</v>
      </c>
      <c r="F459" s="84" t="b">
        <v>0</v>
      </c>
      <c r="G459" s="84" t="b">
        <v>0</v>
      </c>
    </row>
    <row r="460" spans="1:7" ht="15">
      <c r="A460" s="84" t="s">
        <v>3418</v>
      </c>
      <c r="B460" s="84">
        <v>3</v>
      </c>
      <c r="C460" s="118">
        <v>0.004903329372973093</v>
      </c>
      <c r="D460" s="84" t="s">
        <v>2694</v>
      </c>
      <c r="E460" s="84" t="b">
        <v>0</v>
      </c>
      <c r="F460" s="84" t="b">
        <v>0</v>
      </c>
      <c r="G460" s="84" t="b">
        <v>0</v>
      </c>
    </row>
    <row r="461" spans="1:7" ht="15">
      <c r="A461" s="84" t="s">
        <v>3419</v>
      </c>
      <c r="B461" s="84">
        <v>3</v>
      </c>
      <c r="C461" s="118">
        <v>0.004903329372973093</v>
      </c>
      <c r="D461" s="84" t="s">
        <v>2694</v>
      </c>
      <c r="E461" s="84" t="b">
        <v>0</v>
      </c>
      <c r="F461" s="84" t="b">
        <v>0</v>
      </c>
      <c r="G461" s="84" t="b">
        <v>0</v>
      </c>
    </row>
    <row r="462" spans="1:7" ht="15">
      <c r="A462" s="84" t="s">
        <v>3301</v>
      </c>
      <c r="B462" s="84">
        <v>3</v>
      </c>
      <c r="C462" s="118">
        <v>0.004903329372973093</v>
      </c>
      <c r="D462" s="84" t="s">
        <v>2694</v>
      </c>
      <c r="E462" s="84" t="b">
        <v>0</v>
      </c>
      <c r="F462" s="84" t="b">
        <v>0</v>
      </c>
      <c r="G462" s="84" t="b">
        <v>0</v>
      </c>
    </row>
    <row r="463" spans="1:7" ht="15">
      <c r="A463" s="84" t="s">
        <v>3379</v>
      </c>
      <c r="B463" s="84">
        <v>3</v>
      </c>
      <c r="C463" s="118">
        <v>0.004903329372973093</v>
      </c>
      <c r="D463" s="84" t="s">
        <v>2694</v>
      </c>
      <c r="E463" s="84" t="b">
        <v>0</v>
      </c>
      <c r="F463" s="84" t="b">
        <v>0</v>
      </c>
      <c r="G463" s="84" t="b">
        <v>0</v>
      </c>
    </row>
    <row r="464" spans="1:7" ht="15">
      <c r="A464" s="84" t="s">
        <v>299</v>
      </c>
      <c r="B464" s="84">
        <v>3</v>
      </c>
      <c r="C464" s="118">
        <v>0.004903329372973093</v>
      </c>
      <c r="D464" s="84" t="s">
        <v>2694</v>
      </c>
      <c r="E464" s="84" t="b">
        <v>0</v>
      </c>
      <c r="F464" s="84" t="b">
        <v>0</v>
      </c>
      <c r="G464" s="84" t="b">
        <v>0</v>
      </c>
    </row>
    <row r="465" spans="1:7" ht="15">
      <c r="A465" s="84" t="s">
        <v>3434</v>
      </c>
      <c r="B465" s="84">
        <v>3</v>
      </c>
      <c r="C465" s="118">
        <v>0.004903329372973093</v>
      </c>
      <c r="D465" s="84" t="s">
        <v>2694</v>
      </c>
      <c r="E465" s="84" t="b">
        <v>0</v>
      </c>
      <c r="F465" s="84" t="b">
        <v>0</v>
      </c>
      <c r="G465" s="84" t="b">
        <v>0</v>
      </c>
    </row>
    <row r="466" spans="1:7" ht="15">
      <c r="A466" s="84" t="s">
        <v>3435</v>
      </c>
      <c r="B466" s="84">
        <v>3</v>
      </c>
      <c r="C466" s="118">
        <v>0.004903329372973093</v>
      </c>
      <c r="D466" s="84" t="s">
        <v>2694</v>
      </c>
      <c r="E466" s="84" t="b">
        <v>0</v>
      </c>
      <c r="F466" s="84" t="b">
        <v>0</v>
      </c>
      <c r="G466" s="84" t="b">
        <v>0</v>
      </c>
    </row>
    <row r="467" spans="1:7" ht="15">
      <c r="A467" s="84" t="s">
        <v>2875</v>
      </c>
      <c r="B467" s="84">
        <v>3</v>
      </c>
      <c r="C467" s="118">
        <v>0.004903329372973093</v>
      </c>
      <c r="D467" s="84" t="s">
        <v>2694</v>
      </c>
      <c r="E467" s="84" t="b">
        <v>0</v>
      </c>
      <c r="F467" s="84" t="b">
        <v>0</v>
      </c>
      <c r="G467" s="84" t="b">
        <v>0</v>
      </c>
    </row>
    <row r="468" spans="1:7" ht="15">
      <c r="A468" s="84" t="s">
        <v>3436</v>
      </c>
      <c r="B468" s="84">
        <v>3</v>
      </c>
      <c r="C468" s="118">
        <v>0.004903329372973093</v>
      </c>
      <c r="D468" s="84" t="s">
        <v>2694</v>
      </c>
      <c r="E468" s="84" t="b">
        <v>1</v>
      </c>
      <c r="F468" s="84" t="b">
        <v>0</v>
      </c>
      <c r="G468" s="84" t="b">
        <v>0</v>
      </c>
    </row>
    <row r="469" spans="1:7" ht="15">
      <c r="A469" s="84" t="s">
        <v>3437</v>
      </c>
      <c r="B469" s="84">
        <v>3</v>
      </c>
      <c r="C469" s="118">
        <v>0.004903329372973093</v>
      </c>
      <c r="D469" s="84" t="s">
        <v>2694</v>
      </c>
      <c r="E469" s="84" t="b">
        <v>0</v>
      </c>
      <c r="F469" s="84" t="b">
        <v>0</v>
      </c>
      <c r="G469" s="84" t="b">
        <v>0</v>
      </c>
    </row>
    <row r="470" spans="1:7" ht="15">
      <c r="A470" s="84" t="s">
        <v>1142</v>
      </c>
      <c r="B470" s="84">
        <v>3</v>
      </c>
      <c r="C470" s="118">
        <v>0.005574579407492845</v>
      </c>
      <c r="D470" s="84" t="s">
        <v>2694</v>
      </c>
      <c r="E470" s="84" t="b">
        <v>0</v>
      </c>
      <c r="F470" s="84" t="b">
        <v>0</v>
      </c>
      <c r="G470" s="84" t="b">
        <v>0</v>
      </c>
    </row>
    <row r="471" spans="1:7" ht="15">
      <c r="A471" s="84" t="s">
        <v>3333</v>
      </c>
      <c r="B471" s="84">
        <v>3</v>
      </c>
      <c r="C471" s="118">
        <v>0.004903329372973093</v>
      </c>
      <c r="D471" s="84" t="s">
        <v>2694</v>
      </c>
      <c r="E471" s="84" t="b">
        <v>0</v>
      </c>
      <c r="F471" s="84" t="b">
        <v>0</v>
      </c>
      <c r="G471" s="84" t="b">
        <v>0</v>
      </c>
    </row>
    <row r="472" spans="1:7" ht="15">
      <c r="A472" s="84" t="s">
        <v>3320</v>
      </c>
      <c r="B472" s="84">
        <v>3</v>
      </c>
      <c r="C472" s="118">
        <v>0.004903329372973093</v>
      </c>
      <c r="D472" s="84" t="s">
        <v>2694</v>
      </c>
      <c r="E472" s="84" t="b">
        <v>0</v>
      </c>
      <c r="F472" s="84" t="b">
        <v>0</v>
      </c>
      <c r="G472" s="84" t="b">
        <v>0</v>
      </c>
    </row>
    <row r="473" spans="1:7" ht="15">
      <c r="A473" s="84" t="s">
        <v>303</v>
      </c>
      <c r="B473" s="84">
        <v>3</v>
      </c>
      <c r="C473" s="118">
        <v>0.004903329372973093</v>
      </c>
      <c r="D473" s="84" t="s">
        <v>2694</v>
      </c>
      <c r="E473" s="84" t="b">
        <v>0</v>
      </c>
      <c r="F473" s="84" t="b">
        <v>0</v>
      </c>
      <c r="G473" s="84" t="b">
        <v>0</v>
      </c>
    </row>
    <row r="474" spans="1:7" ht="15">
      <c r="A474" s="84" t="s">
        <v>3425</v>
      </c>
      <c r="B474" s="84">
        <v>3</v>
      </c>
      <c r="C474" s="118">
        <v>0.004903329372973093</v>
      </c>
      <c r="D474" s="84" t="s">
        <v>2694</v>
      </c>
      <c r="E474" s="84" t="b">
        <v>0</v>
      </c>
      <c r="F474" s="84" t="b">
        <v>0</v>
      </c>
      <c r="G474" s="84" t="b">
        <v>0</v>
      </c>
    </row>
    <row r="475" spans="1:7" ht="15">
      <c r="A475" s="84" t="s">
        <v>3426</v>
      </c>
      <c r="B475" s="84">
        <v>3</v>
      </c>
      <c r="C475" s="118">
        <v>0.004903329372973093</v>
      </c>
      <c r="D475" s="84" t="s">
        <v>2694</v>
      </c>
      <c r="E475" s="84" t="b">
        <v>0</v>
      </c>
      <c r="F475" s="84" t="b">
        <v>0</v>
      </c>
      <c r="G475" s="84" t="b">
        <v>0</v>
      </c>
    </row>
    <row r="476" spans="1:7" ht="15">
      <c r="A476" s="84" t="s">
        <v>2801</v>
      </c>
      <c r="B476" s="84">
        <v>3</v>
      </c>
      <c r="C476" s="118">
        <v>0.004903329372973093</v>
      </c>
      <c r="D476" s="84" t="s">
        <v>2694</v>
      </c>
      <c r="E476" s="84" t="b">
        <v>0</v>
      </c>
      <c r="F476" s="84" t="b">
        <v>0</v>
      </c>
      <c r="G476" s="84" t="b">
        <v>0</v>
      </c>
    </row>
    <row r="477" spans="1:7" ht="15">
      <c r="A477" s="84" t="s">
        <v>3427</v>
      </c>
      <c r="B477" s="84">
        <v>3</v>
      </c>
      <c r="C477" s="118">
        <v>0.004903329372973093</v>
      </c>
      <c r="D477" s="84" t="s">
        <v>2694</v>
      </c>
      <c r="E477" s="84" t="b">
        <v>0</v>
      </c>
      <c r="F477" s="84" t="b">
        <v>0</v>
      </c>
      <c r="G477" s="84" t="b">
        <v>0</v>
      </c>
    </row>
    <row r="478" spans="1:7" ht="15">
      <c r="A478" s="84" t="s">
        <v>3428</v>
      </c>
      <c r="B478" s="84">
        <v>3</v>
      </c>
      <c r="C478" s="118">
        <v>0.004903329372973093</v>
      </c>
      <c r="D478" s="84" t="s">
        <v>2694</v>
      </c>
      <c r="E478" s="84" t="b">
        <v>0</v>
      </c>
      <c r="F478" s="84" t="b">
        <v>0</v>
      </c>
      <c r="G478" s="84" t="b">
        <v>0</v>
      </c>
    </row>
    <row r="479" spans="1:7" ht="15">
      <c r="A479" s="84" t="s">
        <v>3366</v>
      </c>
      <c r="B479" s="84">
        <v>3</v>
      </c>
      <c r="C479" s="118">
        <v>0.004903329372973093</v>
      </c>
      <c r="D479" s="84" t="s">
        <v>2694</v>
      </c>
      <c r="E479" s="84" t="b">
        <v>0</v>
      </c>
      <c r="F479" s="84" t="b">
        <v>0</v>
      </c>
      <c r="G479" s="84" t="b">
        <v>0</v>
      </c>
    </row>
    <row r="480" spans="1:7" ht="15">
      <c r="A480" s="84" t="s">
        <v>3429</v>
      </c>
      <c r="B480" s="84">
        <v>3</v>
      </c>
      <c r="C480" s="118">
        <v>0.004903329372973093</v>
      </c>
      <c r="D480" s="84" t="s">
        <v>2694</v>
      </c>
      <c r="E480" s="84" t="b">
        <v>0</v>
      </c>
      <c r="F480" s="84" t="b">
        <v>0</v>
      </c>
      <c r="G480" s="84" t="b">
        <v>0</v>
      </c>
    </row>
    <row r="481" spans="1:7" ht="15">
      <c r="A481" s="84" t="s">
        <v>3430</v>
      </c>
      <c r="B481" s="84">
        <v>3</v>
      </c>
      <c r="C481" s="118">
        <v>0.004903329372973093</v>
      </c>
      <c r="D481" s="84" t="s">
        <v>2694</v>
      </c>
      <c r="E481" s="84" t="b">
        <v>0</v>
      </c>
      <c r="F481" s="84" t="b">
        <v>0</v>
      </c>
      <c r="G481" s="84" t="b">
        <v>0</v>
      </c>
    </row>
    <row r="482" spans="1:7" ht="15">
      <c r="A482" s="84" t="s">
        <v>3347</v>
      </c>
      <c r="B482" s="84">
        <v>3</v>
      </c>
      <c r="C482" s="118">
        <v>0.004903329372973093</v>
      </c>
      <c r="D482" s="84" t="s">
        <v>2694</v>
      </c>
      <c r="E482" s="84" t="b">
        <v>0</v>
      </c>
      <c r="F482" s="84" t="b">
        <v>0</v>
      </c>
      <c r="G482" s="84" t="b">
        <v>0</v>
      </c>
    </row>
    <row r="483" spans="1:7" ht="15">
      <c r="A483" s="84" t="s">
        <v>3431</v>
      </c>
      <c r="B483" s="84">
        <v>3</v>
      </c>
      <c r="C483" s="118">
        <v>0.004903329372973093</v>
      </c>
      <c r="D483" s="84" t="s">
        <v>2694</v>
      </c>
      <c r="E483" s="84" t="b">
        <v>0</v>
      </c>
      <c r="F483" s="84" t="b">
        <v>0</v>
      </c>
      <c r="G483" s="84" t="b">
        <v>0</v>
      </c>
    </row>
    <row r="484" spans="1:7" ht="15">
      <c r="A484" s="84" t="s">
        <v>3420</v>
      </c>
      <c r="B484" s="84">
        <v>3</v>
      </c>
      <c r="C484" s="118">
        <v>0.004903329372973093</v>
      </c>
      <c r="D484" s="84" t="s">
        <v>2694</v>
      </c>
      <c r="E484" s="84" t="b">
        <v>0</v>
      </c>
      <c r="F484" s="84" t="b">
        <v>0</v>
      </c>
      <c r="G484" s="84" t="b">
        <v>0</v>
      </c>
    </row>
    <row r="485" spans="1:7" ht="15">
      <c r="A485" s="84" t="s">
        <v>3318</v>
      </c>
      <c r="B485" s="84">
        <v>3</v>
      </c>
      <c r="C485" s="118">
        <v>0.004903329372973093</v>
      </c>
      <c r="D485" s="84" t="s">
        <v>2694</v>
      </c>
      <c r="E485" s="84" t="b">
        <v>0</v>
      </c>
      <c r="F485" s="84" t="b">
        <v>0</v>
      </c>
      <c r="G485" s="84" t="b">
        <v>0</v>
      </c>
    </row>
    <row r="486" spans="1:7" ht="15">
      <c r="A486" s="84" t="s">
        <v>3421</v>
      </c>
      <c r="B486" s="84">
        <v>3</v>
      </c>
      <c r="C486" s="118">
        <v>0.005574579407492845</v>
      </c>
      <c r="D486" s="84" t="s">
        <v>2694</v>
      </c>
      <c r="E486" s="84" t="b">
        <v>0</v>
      </c>
      <c r="F486" s="84" t="b">
        <v>0</v>
      </c>
      <c r="G486" s="84" t="b">
        <v>0</v>
      </c>
    </row>
    <row r="487" spans="1:7" ht="15">
      <c r="A487" s="84" t="s">
        <v>3422</v>
      </c>
      <c r="B487" s="84">
        <v>3</v>
      </c>
      <c r="C487" s="118">
        <v>0.004903329372973093</v>
      </c>
      <c r="D487" s="84" t="s">
        <v>2694</v>
      </c>
      <c r="E487" s="84" t="b">
        <v>0</v>
      </c>
      <c r="F487" s="84" t="b">
        <v>0</v>
      </c>
      <c r="G487" s="84" t="b">
        <v>0</v>
      </c>
    </row>
    <row r="488" spans="1:7" ht="15">
      <c r="A488" s="84" t="s">
        <v>3414</v>
      </c>
      <c r="B488" s="84">
        <v>3</v>
      </c>
      <c r="C488" s="118">
        <v>0.004903329372973093</v>
      </c>
      <c r="D488" s="84" t="s">
        <v>2694</v>
      </c>
      <c r="E488" s="84" t="b">
        <v>0</v>
      </c>
      <c r="F488" s="84" t="b">
        <v>0</v>
      </c>
      <c r="G488" s="84" t="b">
        <v>0</v>
      </c>
    </row>
    <row r="489" spans="1:7" ht="15">
      <c r="A489" s="84" t="s">
        <v>3415</v>
      </c>
      <c r="B489" s="84">
        <v>3</v>
      </c>
      <c r="C489" s="118">
        <v>0.004903329372973093</v>
      </c>
      <c r="D489" s="84" t="s">
        <v>2694</v>
      </c>
      <c r="E489" s="84" t="b">
        <v>0</v>
      </c>
      <c r="F489" s="84" t="b">
        <v>0</v>
      </c>
      <c r="G489" s="84" t="b">
        <v>0</v>
      </c>
    </row>
    <row r="490" spans="1:7" ht="15">
      <c r="A490" s="84" t="s">
        <v>304</v>
      </c>
      <c r="B490" s="84">
        <v>3</v>
      </c>
      <c r="C490" s="118">
        <v>0.004903329372973093</v>
      </c>
      <c r="D490" s="84" t="s">
        <v>2694</v>
      </c>
      <c r="E490" s="84" t="b">
        <v>0</v>
      </c>
      <c r="F490" s="84" t="b">
        <v>0</v>
      </c>
      <c r="G490" s="84" t="b">
        <v>0</v>
      </c>
    </row>
    <row r="491" spans="1:7" ht="15">
      <c r="A491" s="84" t="s">
        <v>405</v>
      </c>
      <c r="B491" s="84">
        <v>3</v>
      </c>
      <c r="C491" s="118">
        <v>0.004903329372973093</v>
      </c>
      <c r="D491" s="84" t="s">
        <v>2694</v>
      </c>
      <c r="E491" s="84" t="b">
        <v>0</v>
      </c>
      <c r="F491" s="84" t="b">
        <v>0</v>
      </c>
      <c r="G491" s="84" t="b">
        <v>0</v>
      </c>
    </row>
    <row r="492" spans="1:7" ht="15">
      <c r="A492" s="84" t="s">
        <v>3416</v>
      </c>
      <c r="B492" s="84">
        <v>3</v>
      </c>
      <c r="C492" s="118">
        <v>0.004903329372973093</v>
      </c>
      <c r="D492" s="84" t="s">
        <v>2694</v>
      </c>
      <c r="E492" s="84" t="b">
        <v>0</v>
      </c>
      <c r="F492" s="84" t="b">
        <v>0</v>
      </c>
      <c r="G492" s="84" t="b">
        <v>0</v>
      </c>
    </row>
    <row r="493" spans="1:7" ht="15">
      <c r="A493" s="84" t="s">
        <v>3373</v>
      </c>
      <c r="B493" s="84">
        <v>3</v>
      </c>
      <c r="C493" s="118">
        <v>0.004903329372973093</v>
      </c>
      <c r="D493" s="84" t="s">
        <v>2694</v>
      </c>
      <c r="E493" s="84" t="b">
        <v>0</v>
      </c>
      <c r="F493" s="84" t="b">
        <v>0</v>
      </c>
      <c r="G493" s="84" t="b">
        <v>0</v>
      </c>
    </row>
    <row r="494" spans="1:7" ht="15">
      <c r="A494" s="84" t="s">
        <v>3417</v>
      </c>
      <c r="B494" s="84">
        <v>3</v>
      </c>
      <c r="C494" s="118">
        <v>0.004903329372973093</v>
      </c>
      <c r="D494" s="84" t="s">
        <v>2694</v>
      </c>
      <c r="E494" s="84" t="b">
        <v>0</v>
      </c>
      <c r="F494" s="84" t="b">
        <v>0</v>
      </c>
      <c r="G494" s="84" t="b">
        <v>0</v>
      </c>
    </row>
    <row r="495" spans="1:7" ht="15">
      <c r="A495" s="84" t="s">
        <v>3407</v>
      </c>
      <c r="B495" s="84">
        <v>3</v>
      </c>
      <c r="C495" s="118">
        <v>0.004903329372973093</v>
      </c>
      <c r="D495" s="84" t="s">
        <v>2694</v>
      </c>
      <c r="E495" s="84" t="b">
        <v>0</v>
      </c>
      <c r="F495" s="84" t="b">
        <v>0</v>
      </c>
      <c r="G495" s="84" t="b">
        <v>0</v>
      </c>
    </row>
    <row r="496" spans="1:7" ht="15">
      <c r="A496" s="84" t="s">
        <v>3351</v>
      </c>
      <c r="B496" s="84">
        <v>3</v>
      </c>
      <c r="C496" s="118">
        <v>0.004903329372973093</v>
      </c>
      <c r="D496" s="84" t="s">
        <v>2694</v>
      </c>
      <c r="E496" s="84" t="b">
        <v>0</v>
      </c>
      <c r="F496" s="84" t="b">
        <v>0</v>
      </c>
      <c r="G496" s="84" t="b">
        <v>0</v>
      </c>
    </row>
    <row r="497" spans="1:7" ht="15">
      <c r="A497" s="84" t="s">
        <v>3408</v>
      </c>
      <c r="B497" s="84">
        <v>3</v>
      </c>
      <c r="C497" s="118">
        <v>0.004903329372973093</v>
      </c>
      <c r="D497" s="84" t="s">
        <v>2694</v>
      </c>
      <c r="E497" s="84" t="b">
        <v>0</v>
      </c>
      <c r="F497" s="84" t="b">
        <v>0</v>
      </c>
      <c r="G497" s="84" t="b">
        <v>0</v>
      </c>
    </row>
    <row r="498" spans="1:7" ht="15">
      <c r="A498" s="84" t="s">
        <v>307</v>
      </c>
      <c r="B498" s="84">
        <v>3</v>
      </c>
      <c r="C498" s="118">
        <v>0.004903329372973093</v>
      </c>
      <c r="D498" s="84" t="s">
        <v>2694</v>
      </c>
      <c r="E498" s="84" t="b">
        <v>0</v>
      </c>
      <c r="F498" s="84" t="b">
        <v>0</v>
      </c>
      <c r="G498" s="84" t="b">
        <v>0</v>
      </c>
    </row>
    <row r="499" spans="1:7" ht="15">
      <c r="A499" s="84" t="s">
        <v>3409</v>
      </c>
      <c r="B499" s="84">
        <v>3</v>
      </c>
      <c r="C499" s="118">
        <v>0.004903329372973093</v>
      </c>
      <c r="D499" s="84" t="s">
        <v>2694</v>
      </c>
      <c r="E499" s="84" t="b">
        <v>0</v>
      </c>
      <c r="F499" s="84" t="b">
        <v>0</v>
      </c>
      <c r="G499" s="84" t="b">
        <v>0</v>
      </c>
    </row>
    <row r="500" spans="1:7" ht="15">
      <c r="A500" s="84" t="s">
        <v>3410</v>
      </c>
      <c r="B500" s="84">
        <v>3</v>
      </c>
      <c r="C500" s="118">
        <v>0.004903329372973093</v>
      </c>
      <c r="D500" s="84" t="s">
        <v>2694</v>
      </c>
      <c r="E500" s="84" t="b">
        <v>0</v>
      </c>
      <c r="F500" s="84" t="b">
        <v>0</v>
      </c>
      <c r="G500" s="84" t="b">
        <v>0</v>
      </c>
    </row>
    <row r="501" spans="1:7" ht="15">
      <c r="A501" s="84" t="s">
        <v>3411</v>
      </c>
      <c r="B501" s="84">
        <v>3</v>
      </c>
      <c r="C501" s="118">
        <v>0.004903329372973093</v>
      </c>
      <c r="D501" s="84" t="s">
        <v>2694</v>
      </c>
      <c r="E501" s="84" t="b">
        <v>0</v>
      </c>
      <c r="F501" s="84" t="b">
        <v>0</v>
      </c>
      <c r="G501" s="84" t="b">
        <v>0</v>
      </c>
    </row>
    <row r="502" spans="1:7" ht="15">
      <c r="A502" s="84" t="s">
        <v>420</v>
      </c>
      <c r="B502" s="84">
        <v>3</v>
      </c>
      <c r="C502" s="118">
        <v>0.004903329372973093</v>
      </c>
      <c r="D502" s="84" t="s">
        <v>2694</v>
      </c>
      <c r="E502" s="84" t="b">
        <v>0</v>
      </c>
      <c r="F502" s="84" t="b">
        <v>0</v>
      </c>
      <c r="G502" s="84" t="b">
        <v>0</v>
      </c>
    </row>
    <row r="503" spans="1:7" ht="15">
      <c r="A503" s="84" t="s">
        <v>222</v>
      </c>
      <c r="B503" s="84">
        <v>3</v>
      </c>
      <c r="C503" s="118">
        <v>0.004903329372973093</v>
      </c>
      <c r="D503" s="84" t="s">
        <v>2694</v>
      </c>
      <c r="E503" s="84" t="b">
        <v>0</v>
      </c>
      <c r="F503" s="84" t="b">
        <v>0</v>
      </c>
      <c r="G503" s="84" t="b">
        <v>0</v>
      </c>
    </row>
    <row r="504" spans="1:7" ht="15">
      <c r="A504" s="84" t="s">
        <v>3392</v>
      </c>
      <c r="B504" s="84">
        <v>2</v>
      </c>
      <c r="C504" s="118">
        <v>0.003716386271661896</v>
      </c>
      <c r="D504" s="84" t="s">
        <v>2694</v>
      </c>
      <c r="E504" s="84" t="b">
        <v>0</v>
      </c>
      <c r="F504" s="84" t="b">
        <v>0</v>
      </c>
      <c r="G504" s="84" t="b">
        <v>0</v>
      </c>
    </row>
    <row r="505" spans="1:7" ht="15">
      <c r="A505" s="84" t="s">
        <v>3537</v>
      </c>
      <c r="B505" s="84">
        <v>2</v>
      </c>
      <c r="C505" s="118">
        <v>0.003716386271661896</v>
      </c>
      <c r="D505" s="84" t="s">
        <v>2694</v>
      </c>
      <c r="E505" s="84" t="b">
        <v>1</v>
      </c>
      <c r="F505" s="84" t="b">
        <v>0</v>
      </c>
      <c r="G505" s="84" t="b">
        <v>0</v>
      </c>
    </row>
    <row r="506" spans="1:7" ht="15">
      <c r="A506" s="84" t="s">
        <v>3538</v>
      </c>
      <c r="B506" s="84">
        <v>2</v>
      </c>
      <c r="C506" s="118">
        <v>0.003716386271661896</v>
      </c>
      <c r="D506" s="84" t="s">
        <v>2694</v>
      </c>
      <c r="E506" s="84" t="b">
        <v>0</v>
      </c>
      <c r="F506" s="84" t="b">
        <v>0</v>
      </c>
      <c r="G506" s="84" t="b">
        <v>0</v>
      </c>
    </row>
    <row r="507" spans="1:7" ht="15">
      <c r="A507" s="84" t="s">
        <v>3539</v>
      </c>
      <c r="B507" s="84">
        <v>2</v>
      </c>
      <c r="C507" s="118">
        <v>0.003716386271661896</v>
      </c>
      <c r="D507" s="84" t="s">
        <v>2694</v>
      </c>
      <c r="E507" s="84" t="b">
        <v>0</v>
      </c>
      <c r="F507" s="84" t="b">
        <v>0</v>
      </c>
      <c r="G507" s="84" t="b">
        <v>0</v>
      </c>
    </row>
    <row r="508" spans="1:7" ht="15">
      <c r="A508" s="84" t="s">
        <v>3540</v>
      </c>
      <c r="B508" s="84">
        <v>2</v>
      </c>
      <c r="C508" s="118">
        <v>0.003716386271661896</v>
      </c>
      <c r="D508" s="84" t="s">
        <v>2694</v>
      </c>
      <c r="E508" s="84" t="b">
        <v>0</v>
      </c>
      <c r="F508" s="84" t="b">
        <v>0</v>
      </c>
      <c r="G508" s="84" t="b">
        <v>0</v>
      </c>
    </row>
    <row r="509" spans="1:7" ht="15">
      <c r="A509" s="84" t="s">
        <v>3541</v>
      </c>
      <c r="B509" s="84">
        <v>2</v>
      </c>
      <c r="C509" s="118">
        <v>0.003716386271661896</v>
      </c>
      <c r="D509" s="84" t="s">
        <v>2694</v>
      </c>
      <c r="E509" s="84" t="b">
        <v>0</v>
      </c>
      <c r="F509" s="84" t="b">
        <v>0</v>
      </c>
      <c r="G509" s="84" t="b">
        <v>0</v>
      </c>
    </row>
    <row r="510" spans="1:7" ht="15">
      <c r="A510" s="84" t="s">
        <v>3542</v>
      </c>
      <c r="B510" s="84">
        <v>2</v>
      </c>
      <c r="C510" s="118">
        <v>0.003716386271661896</v>
      </c>
      <c r="D510" s="84" t="s">
        <v>2694</v>
      </c>
      <c r="E510" s="84" t="b">
        <v>0</v>
      </c>
      <c r="F510" s="84" t="b">
        <v>0</v>
      </c>
      <c r="G510" s="84" t="b">
        <v>0</v>
      </c>
    </row>
    <row r="511" spans="1:7" ht="15">
      <c r="A511" s="84" t="s">
        <v>3543</v>
      </c>
      <c r="B511" s="84">
        <v>2</v>
      </c>
      <c r="C511" s="118">
        <v>0.003716386271661896</v>
      </c>
      <c r="D511" s="84" t="s">
        <v>2694</v>
      </c>
      <c r="E511" s="84" t="b">
        <v>0</v>
      </c>
      <c r="F511" s="84" t="b">
        <v>0</v>
      </c>
      <c r="G511" s="84" t="b">
        <v>0</v>
      </c>
    </row>
    <row r="512" spans="1:7" ht="15">
      <c r="A512" s="84" t="s">
        <v>2845</v>
      </c>
      <c r="B512" s="84">
        <v>2</v>
      </c>
      <c r="C512" s="118">
        <v>0.003716386271661896</v>
      </c>
      <c r="D512" s="84" t="s">
        <v>2694</v>
      </c>
      <c r="E512" s="84" t="b">
        <v>0</v>
      </c>
      <c r="F512" s="84" t="b">
        <v>0</v>
      </c>
      <c r="G512" s="84" t="b">
        <v>0</v>
      </c>
    </row>
    <row r="513" spans="1:7" ht="15">
      <c r="A513" s="84" t="s">
        <v>3533</v>
      </c>
      <c r="B513" s="84">
        <v>2</v>
      </c>
      <c r="C513" s="118">
        <v>0.003716386271661896</v>
      </c>
      <c r="D513" s="84" t="s">
        <v>2694</v>
      </c>
      <c r="E513" s="84" t="b">
        <v>1</v>
      </c>
      <c r="F513" s="84" t="b">
        <v>0</v>
      </c>
      <c r="G513" s="84" t="b">
        <v>0</v>
      </c>
    </row>
    <row r="514" spans="1:7" ht="15">
      <c r="A514" s="84" t="s">
        <v>3534</v>
      </c>
      <c r="B514" s="84">
        <v>2</v>
      </c>
      <c r="C514" s="118">
        <v>0.003716386271661896</v>
      </c>
      <c r="D514" s="84" t="s">
        <v>2694</v>
      </c>
      <c r="E514" s="84" t="b">
        <v>0</v>
      </c>
      <c r="F514" s="84" t="b">
        <v>0</v>
      </c>
      <c r="G514" s="84" t="b">
        <v>0</v>
      </c>
    </row>
    <row r="515" spans="1:7" ht="15">
      <c r="A515" s="84" t="s">
        <v>3535</v>
      </c>
      <c r="B515" s="84">
        <v>2</v>
      </c>
      <c r="C515" s="118">
        <v>0.003716386271661896</v>
      </c>
      <c r="D515" s="84" t="s">
        <v>2694</v>
      </c>
      <c r="E515" s="84" t="b">
        <v>0</v>
      </c>
      <c r="F515" s="84" t="b">
        <v>0</v>
      </c>
      <c r="G515" s="84" t="b">
        <v>0</v>
      </c>
    </row>
    <row r="516" spans="1:7" ht="15">
      <c r="A516" s="84" t="s">
        <v>3536</v>
      </c>
      <c r="B516" s="84">
        <v>2</v>
      </c>
      <c r="C516" s="118">
        <v>0.003716386271661896</v>
      </c>
      <c r="D516" s="84" t="s">
        <v>2694</v>
      </c>
      <c r="E516" s="84" t="b">
        <v>0</v>
      </c>
      <c r="F516" s="84" t="b">
        <v>0</v>
      </c>
      <c r="G516" s="84" t="b">
        <v>0</v>
      </c>
    </row>
    <row r="517" spans="1:7" ht="15">
      <c r="A517" s="84" t="s">
        <v>3341</v>
      </c>
      <c r="B517" s="84">
        <v>2</v>
      </c>
      <c r="C517" s="118">
        <v>0.003716386271661896</v>
      </c>
      <c r="D517" s="84" t="s">
        <v>2694</v>
      </c>
      <c r="E517" s="84" t="b">
        <v>1</v>
      </c>
      <c r="F517" s="84" t="b">
        <v>0</v>
      </c>
      <c r="G517" s="84" t="b">
        <v>0</v>
      </c>
    </row>
    <row r="518" spans="1:7" ht="15">
      <c r="A518" s="84" t="s">
        <v>3356</v>
      </c>
      <c r="B518" s="84">
        <v>2</v>
      </c>
      <c r="C518" s="118">
        <v>0.003716386271661896</v>
      </c>
      <c r="D518" s="84" t="s">
        <v>2694</v>
      </c>
      <c r="E518" s="84" t="b">
        <v>0</v>
      </c>
      <c r="F518" s="84" t="b">
        <v>0</v>
      </c>
      <c r="G518" s="84" t="b">
        <v>0</v>
      </c>
    </row>
    <row r="519" spans="1:7" ht="15">
      <c r="A519" s="84" t="s">
        <v>3357</v>
      </c>
      <c r="B519" s="84">
        <v>2</v>
      </c>
      <c r="C519" s="118">
        <v>0.003716386271661896</v>
      </c>
      <c r="D519" s="84" t="s">
        <v>2694</v>
      </c>
      <c r="E519" s="84" t="b">
        <v>0</v>
      </c>
      <c r="F519" s="84" t="b">
        <v>0</v>
      </c>
      <c r="G519" s="84" t="b">
        <v>0</v>
      </c>
    </row>
    <row r="520" spans="1:7" ht="15">
      <c r="A520" s="84" t="s">
        <v>3321</v>
      </c>
      <c r="B520" s="84">
        <v>2</v>
      </c>
      <c r="C520" s="118">
        <v>0.003716386271661896</v>
      </c>
      <c r="D520" s="84" t="s">
        <v>2694</v>
      </c>
      <c r="E520" s="84" t="b">
        <v>0</v>
      </c>
      <c r="F520" s="84" t="b">
        <v>0</v>
      </c>
      <c r="G520" s="84" t="b">
        <v>0</v>
      </c>
    </row>
    <row r="521" spans="1:7" ht="15">
      <c r="A521" s="84" t="s">
        <v>3358</v>
      </c>
      <c r="B521" s="84">
        <v>2</v>
      </c>
      <c r="C521" s="118">
        <v>0.003716386271661896</v>
      </c>
      <c r="D521" s="84" t="s">
        <v>2694</v>
      </c>
      <c r="E521" s="84" t="b">
        <v>0</v>
      </c>
      <c r="F521" s="84" t="b">
        <v>0</v>
      </c>
      <c r="G521" s="84" t="b">
        <v>0</v>
      </c>
    </row>
    <row r="522" spans="1:7" ht="15">
      <c r="A522" s="84" t="s">
        <v>3476</v>
      </c>
      <c r="B522" s="84">
        <v>2</v>
      </c>
      <c r="C522" s="118">
        <v>0.003716386271661896</v>
      </c>
      <c r="D522" s="84" t="s">
        <v>2694</v>
      </c>
      <c r="E522" s="84" t="b">
        <v>0</v>
      </c>
      <c r="F522" s="84" t="b">
        <v>0</v>
      </c>
      <c r="G522" s="84" t="b">
        <v>0</v>
      </c>
    </row>
    <row r="523" spans="1:7" ht="15">
      <c r="A523" s="84" t="s">
        <v>3478</v>
      </c>
      <c r="B523" s="84">
        <v>2</v>
      </c>
      <c r="C523" s="118">
        <v>0.003716386271661896</v>
      </c>
      <c r="D523" s="84" t="s">
        <v>2694</v>
      </c>
      <c r="E523" s="84" t="b">
        <v>0</v>
      </c>
      <c r="F523" s="84" t="b">
        <v>0</v>
      </c>
      <c r="G523" s="84" t="b">
        <v>0</v>
      </c>
    </row>
    <row r="524" spans="1:7" ht="15">
      <c r="A524" s="84" t="s">
        <v>3479</v>
      </c>
      <c r="B524" s="84">
        <v>2</v>
      </c>
      <c r="C524" s="118">
        <v>0.003716386271661896</v>
      </c>
      <c r="D524" s="84" t="s">
        <v>2694</v>
      </c>
      <c r="E524" s="84" t="b">
        <v>1</v>
      </c>
      <c r="F524" s="84" t="b">
        <v>0</v>
      </c>
      <c r="G524" s="84" t="b">
        <v>0</v>
      </c>
    </row>
    <row r="525" spans="1:7" ht="15">
      <c r="A525" s="84" t="s">
        <v>3401</v>
      </c>
      <c r="B525" s="84">
        <v>2</v>
      </c>
      <c r="C525" s="118">
        <v>0.003716386271661896</v>
      </c>
      <c r="D525" s="84" t="s">
        <v>2694</v>
      </c>
      <c r="E525" s="84" t="b">
        <v>0</v>
      </c>
      <c r="F525" s="84" t="b">
        <v>0</v>
      </c>
      <c r="G525" s="84" t="b">
        <v>0</v>
      </c>
    </row>
    <row r="526" spans="1:7" ht="15">
      <c r="A526" s="84" t="s">
        <v>3469</v>
      </c>
      <c r="B526" s="84">
        <v>2</v>
      </c>
      <c r="C526" s="118">
        <v>0.003716386271661896</v>
      </c>
      <c r="D526" s="84" t="s">
        <v>2694</v>
      </c>
      <c r="E526" s="84" t="b">
        <v>0</v>
      </c>
      <c r="F526" s="84" t="b">
        <v>0</v>
      </c>
      <c r="G526" s="84" t="b">
        <v>0</v>
      </c>
    </row>
    <row r="527" spans="1:7" ht="15">
      <c r="A527" s="84" t="s">
        <v>3470</v>
      </c>
      <c r="B527" s="84">
        <v>2</v>
      </c>
      <c r="C527" s="118">
        <v>0.003716386271661896</v>
      </c>
      <c r="D527" s="84" t="s">
        <v>2694</v>
      </c>
      <c r="E527" s="84" t="b">
        <v>0</v>
      </c>
      <c r="F527" s="84" t="b">
        <v>0</v>
      </c>
      <c r="G527" s="84" t="b">
        <v>0</v>
      </c>
    </row>
    <row r="528" spans="1:7" ht="15">
      <c r="A528" s="84" t="s">
        <v>3365</v>
      </c>
      <c r="B528" s="84">
        <v>2</v>
      </c>
      <c r="C528" s="118">
        <v>0.003716386271661896</v>
      </c>
      <c r="D528" s="84" t="s">
        <v>2694</v>
      </c>
      <c r="E528" s="84" t="b">
        <v>0</v>
      </c>
      <c r="F528" s="84" t="b">
        <v>0</v>
      </c>
      <c r="G528" s="84" t="b">
        <v>0</v>
      </c>
    </row>
    <row r="529" spans="1:7" ht="15">
      <c r="A529" s="84" t="s">
        <v>3406</v>
      </c>
      <c r="B529" s="84">
        <v>2</v>
      </c>
      <c r="C529" s="118">
        <v>0.003716386271661896</v>
      </c>
      <c r="D529" s="84" t="s">
        <v>2694</v>
      </c>
      <c r="E529" s="84" t="b">
        <v>0</v>
      </c>
      <c r="F529" s="84" t="b">
        <v>0</v>
      </c>
      <c r="G529" s="84" t="b">
        <v>0</v>
      </c>
    </row>
    <row r="530" spans="1:7" ht="15">
      <c r="A530" s="84" t="s">
        <v>3471</v>
      </c>
      <c r="B530" s="84">
        <v>2</v>
      </c>
      <c r="C530" s="118">
        <v>0.003716386271661896</v>
      </c>
      <c r="D530" s="84" t="s">
        <v>2694</v>
      </c>
      <c r="E530" s="84" t="b">
        <v>0</v>
      </c>
      <c r="F530" s="84" t="b">
        <v>0</v>
      </c>
      <c r="G530" s="84" t="b">
        <v>0</v>
      </c>
    </row>
    <row r="531" spans="1:7" ht="15">
      <c r="A531" s="84" t="s">
        <v>3302</v>
      </c>
      <c r="B531" s="84">
        <v>2</v>
      </c>
      <c r="C531" s="118">
        <v>0.003716386271661896</v>
      </c>
      <c r="D531" s="84" t="s">
        <v>2694</v>
      </c>
      <c r="E531" s="84" t="b">
        <v>0</v>
      </c>
      <c r="F531" s="84" t="b">
        <v>0</v>
      </c>
      <c r="G531" s="84" t="b">
        <v>0</v>
      </c>
    </row>
    <row r="532" spans="1:7" ht="15">
      <c r="A532" s="84" t="s">
        <v>298</v>
      </c>
      <c r="B532" s="84">
        <v>2</v>
      </c>
      <c r="C532" s="118">
        <v>0.003716386271661896</v>
      </c>
      <c r="D532" s="84" t="s">
        <v>2694</v>
      </c>
      <c r="E532" s="84" t="b">
        <v>0</v>
      </c>
      <c r="F532" s="84" t="b">
        <v>0</v>
      </c>
      <c r="G532" s="84" t="b">
        <v>0</v>
      </c>
    </row>
    <row r="533" spans="1:7" ht="15">
      <c r="A533" s="84" t="s">
        <v>3314</v>
      </c>
      <c r="B533" s="84">
        <v>2</v>
      </c>
      <c r="C533" s="118">
        <v>0.003716386271661896</v>
      </c>
      <c r="D533" s="84" t="s">
        <v>2694</v>
      </c>
      <c r="E533" s="84" t="b">
        <v>0</v>
      </c>
      <c r="F533" s="84" t="b">
        <v>0</v>
      </c>
      <c r="G533" s="84" t="b">
        <v>0</v>
      </c>
    </row>
    <row r="534" spans="1:7" ht="15">
      <c r="A534" s="84" t="s">
        <v>3440</v>
      </c>
      <c r="B534" s="84">
        <v>2</v>
      </c>
      <c r="C534" s="118">
        <v>0.003716386271661896</v>
      </c>
      <c r="D534" s="84" t="s">
        <v>2694</v>
      </c>
      <c r="E534" s="84" t="b">
        <v>0</v>
      </c>
      <c r="F534" s="84" t="b">
        <v>0</v>
      </c>
      <c r="G534" s="84" t="b">
        <v>0</v>
      </c>
    </row>
    <row r="535" spans="1:7" ht="15">
      <c r="A535" s="84" t="s">
        <v>3496</v>
      </c>
      <c r="B535" s="84">
        <v>2</v>
      </c>
      <c r="C535" s="118">
        <v>0.003716386271661896</v>
      </c>
      <c r="D535" s="84" t="s">
        <v>2694</v>
      </c>
      <c r="E535" s="84" t="b">
        <v>0</v>
      </c>
      <c r="F535" s="84" t="b">
        <v>0</v>
      </c>
      <c r="G535" s="84" t="b">
        <v>0</v>
      </c>
    </row>
    <row r="536" spans="1:7" ht="15">
      <c r="A536" s="84" t="s">
        <v>3498</v>
      </c>
      <c r="B536" s="84">
        <v>2</v>
      </c>
      <c r="C536" s="118">
        <v>0.003716386271661896</v>
      </c>
      <c r="D536" s="84" t="s">
        <v>2694</v>
      </c>
      <c r="E536" s="84" t="b">
        <v>0</v>
      </c>
      <c r="F536" s="84" t="b">
        <v>0</v>
      </c>
      <c r="G536" s="84" t="b">
        <v>0</v>
      </c>
    </row>
    <row r="537" spans="1:7" ht="15">
      <c r="A537" s="84" t="s">
        <v>395</v>
      </c>
      <c r="B537" s="84">
        <v>2</v>
      </c>
      <c r="C537" s="118">
        <v>0.003716386271661896</v>
      </c>
      <c r="D537" s="84" t="s">
        <v>2694</v>
      </c>
      <c r="E537" s="84" t="b">
        <v>0</v>
      </c>
      <c r="F537" s="84" t="b">
        <v>0</v>
      </c>
      <c r="G537" s="84" t="b">
        <v>0</v>
      </c>
    </row>
    <row r="538" spans="1:7" ht="15">
      <c r="A538" s="84" t="s">
        <v>3499</v>
      </c>
      <c r="B538" s="84">
        <v>2</v>
      </c>
      <c r="C538" s="118">
        <v>0.003716386271661896</v>
      </c>
      <c r="D538" s="84" t="s">
        <v>2694</v>
      </c>
      <c r="E538" s="84" t="b">
        <v>0</v>
      </c>
      <c r="F538" s="84" t="b">
        <v>0</v>
      </c>
      <c r="G538" s="84" t="b">
        <v>0</v>
      </c>
    </row>
    <row r="539" spans="1:7" ht="15">
      <c r="A539" s="84" t="s">
        <v>3500</v>
      </c>
      <c r="B539" s="84">
        <v>2</v>
      </c>
      <c r="C539" s="118">
        <v>0.003716386271661896</v>
      </c>
      <c r="D539" s="84" t="s">
        <v>2694</v>
      </c>
      <c r="E539" s="84" t="b">
        <v>0</v>
      </c>
      <c r="F539" s="84" t="b">
        <v>0</v>
      </c>
      <c r="G539" s="84" t="b">
        <v>0</v>
      </c>
    </row>
    <row r="540" spans="1:7" ht="15">
      <c r="A540" s="84" t="s">
        <v>3501</v>
      </c>
      <c r="B540" s="84">
        <v>2</v>
      </c>
      <c r="C540" s="118">
        <v>0.003716386271661896</v>
      </c>
      <c r="D540" s="84" t="s">
        <v>2694</v>
      </c>
      <c r="E540" s="84" t="b">
        <v>0</v>
      </c>
      <c r="F540" s="84" t="b">
        <v>0</v>
      </c>
      <c r="G540" s="84" t="b">
        <v>0</v>
      </c>
    </row>
    <row r="541" spans="1:7" ht="15">
      <c r="A541" s="84" t="s">
        <v>3486</v>
      </c>
      <c r="B541" s="84">
        <v>2</v>
      </c>
      <c r="C541" s="118">
        <v>0.003716386271661896</v>
      </c>
      <c r="D541" s="84" t="s">
        <v>2694</v>
      </c>
      <c r="E541" s="84" t="b">
        <v>0</v>
      </c>
      <c r="F541" s="84" t="b">
        <v>0</v>
      </c>
      <c r="G541" s="84" t="b">
        <v>0</v>
      </c>
    </row>
    <row r="542" spans="1:7" ht="15">
      <c r="A542" s="84" t="s">
        <v>3481</v>
      </c>
      <c r="B542" s="84">
        <v>2</v>
      </c>
      <c r="C542" s="118">
        <v>0.003716386271661896</v>
      </c>
      <c r="D542" s="84" t="s">
        <v>2694</v>
      </c>
      <c r="E542" s="84" t="b">
        <v>0</v>
      </c>
      <c r="F542" s="84" t="b">
        <v>0</v>
      </c>
      <c r="G542" s="84" t="b">
        <v>0</v>
      </c>
    </row>
    <row r="543" spans="1:7" ht="15">
      <c r="A543" s="84" t="s">
        <v>3317</v>
      </c>
      <c r="B543" s="84">
        <v>2</v>
      </c>
      <c r="C543" s="118">
        <v>0.003716386271661896</v>
      </c>
      <c r="D543" s="84" t="s">
        <v>2694</v>
      </c>
      <c r="E543" s="84" t="b">
        <v>0</v>
      </c>
      <c r="F543" s="84" t="b">
        <v>0</v>
      </c>
      <c r="G543" s="84" t="b">
        <v>0</v>
      </c>
    </row>
    <row r="544" spans="1:7" ht="15">
      <c r="A544" s="84" t="s">
        <v>3482</v>
      </c>
      <c r="B544" s="84">
        <v>2</v>
      </c>
      <c r="C544" s="118">
        <v>0.003716386271661896</v>
      </c>
      <c r="D544" s="84" t="s">
        <v>2694</v>
      </c>
      <c r="E544" s="84" t="b">
        <v>0</v>
      </c>
      <c r="F544" s="84" t="b">
        <v>0</v>
      </c>
      <c r="G544" s="84" t="b">
        <v>0</v>
      </c>
    </row>
    <row r="545" spans="1:7" ht="15">
      <c r="A545" s="84" t="s">
        <v>3483</v>
      </c>
      <c r="B545" s="84">
        <v>2</v>
      </c>
      <c r="C545" s="118">
        <v>0.003716386271661896</v>
      </c>
      <c r="D545" s="84" t="s">
        <v>2694</v>
      </c>
      <c r="E545" s="84" t="b">
        <v>0</v>
      </c>
      <c r="F545" s="84" t="b">
        <v>0</v>
      </c>
      <c r="G545" s="84" t="b">
        <v>0</v>
      </c>
    </row>
    <row r="546" spans="1:7" ht="15">
      <c r="A546" s="84" t="s">
        <v>3487</v>
      </c>
      <c r="B546" s="84">
        <v>2</v>
      </c>
      <c r="C546" s="118">
        <v>0.003716386271661896</v>
      </c>
      <c r="D546" s="84" t="s">
        <v>2694</v>
      </c>
      <c r="E546" s="84" t="b">
        <v>0</v>
      </c>
      <c r="F546" s="84" t="b">
        <v>0</v>
      </c>
      <c r="G546" s="84" t="b">
        <v>0</v>
      </c>
    </row>
    <row r="547" spans="1:7" ht="15">
      <c r="A547" s="84" t="s">
        <v>3484</v>
      </c>
      <c r="B547" s="84">
        <v>2</v>
      </c>
      <c r="C547" s="118">
        <v>0.003716386271661896</v>
      </c>
      <c r="D547" s="84" t="s">
        <v>2694</v>
      </c>
      <c r="E547" s="84" t="b">
        <v>0</v>
      </c>
      <c r="F547" s="84" t="b">
        <v>0</v>
      </c>
      <c r="G547" s="84" t="b">
        <v>0</v>
      </c>
    </row>
    <row r="548" spans="1:7" ht="15">
      <c r="A548" s="84" t="s">
        <v>3480</v>
      </c>
      <c r="B548" s="84">
        <v>2</v>
      </c>
      <c r="C548" s="118">
        <v>0.003716386271661896</v>
      </c>
      <c r="D548" s="84" t="s">
        <v>2694</v>
      </c>
      <c r="E548" s="84" t="b">
        <v>0</v>
      </c>
      <c r="F548" s="84" t="b">
        <v>0</v>
      </c>
      <c r="G548" s="84" t="b">
        <v>0</v>
      </c>
    </row>
    <row r="549" spans="1:7" ht="15">
      <c r="A549" s="84" t="s">
        <v>617</v>
      </c>
      <c r="B549" s="84">
        <v>2</v>
      </c>
      <c r="C549" s="118">
        <v>0.003716386271661896</v>
      </c>
      <c r="D549" s="84" t="s">
        <v>2694</v>
      </c>
      <c r="E549" s="84" t="b">
        <v>0</v>
      </c>
      <c r="F549" s="84" t="b">
        <v>0</v>
      </c>
      <c r="G549" s="84" t="b">
        <v>0</v>
      </c>
    </row>
    <row r="550" spans="1:7" ht="15">
      <c r="A550" s="84" t="s">
        <v>3457</v>
      </c>
      <c r="B550" s="84">
        <v>2</v>
      </c>
      <c r="C550" s="118">
        <v>0.003716386271661896</v>
      </c>
      <c r="D550" s="84" t="s">
        <v>2694</v>
      </c>
      <c r="E550" s="84" t="b">
        <v>0</v>
      </c>
      <c r="F550" s="84" t="b">
        <v>0</v>
      </c>
      <c r="G550" s="84" t="b">
        <v>0</v>
      </c>
    </row>
    <row r="551" spans="1:7" ht="15">
      <c r="A551" s="84" t="s">
        <v>3453</v>
      </c>
      <c r="B551" s="84">
        <v>2</v>
      </c>
      <c r="C551" s="118">
        <v>0.003716386271661896</v>
      </c>
      <c r="D551" s="84" t="s">
        <v>2694</v>
      </c>
      <c r="E551" s="84" t="b">
        <v>1</v>
      </c>
      <c r="F551" s="84" t="b">
        <v>0</v>
      </c>
      <c r="G551" s="84" t="b">
        <v>0</v>
      </c>
    </row>
    <row r="552" spans="1:7" ht="15">
      <c r="A552" s="84" t="s">
        <v>3454</v>
      </c>
      <c r="B552" s="84">
        <v>2</v>
      </c>
      <c r="C552" s="118">
        <v>0.003716386271661896</v>
      </c>
      <c r="D552" s="84" t="s">
        <v>2694</v>
      </c>
      <c r="E552" s="84" t="b">
        <v>0</v>
      </c>
      <c r="F552" s="84" t="b">
        <v>0</v>
      </c>
      <c r="G552" s="84" t="b">
        <v>0</v>
      </c>
    </row>
    <row r="553" spans="1:7" ht="15">
      <c r="A553" s="84" t="s">
        <v>3455</v>
      </c>
      <c r="B553" s="84">
        <v>2</v>
      </c>
      <c r="C553" s="118">
        <v>0.003716386271661896</v>
      </c>
      <c r="D553" s="84" t="s">
        <v>2694</v>
      </c>
      <c r="E553" s="84" t="b">
        <v>0</v>
      </c>
      <c r="F553" s="84" t="b">
        <v>0</v>
      </c>
      <c r="G553" s="84" t="b">
        <v>0</v>
      </c>
    </row>
    <row r="554" spans="1:7" ht="15">
      <c r="A554" s="84" t="s">
        <v>3394</v>
      </c>
      <c r="B554" s="84">
        <v>2</v>
      </c>
      <c r="C554" s="118">
        <v>0.003716386271661896</v>
      </c>
      <c r="D554" s="84" t="s">
        <v>2694</v>
      </c>
      <c r="E554" s="84" t="b">
        <v>0</v>
      </c>
      <c r="F554" s="84" t="b">
        <v>0</v>
      </c>
      <c r="G554" s="84" t="b">
        <v>0</v>
      </c>
    </row>
    <row r="555" spans="1:7" ht="15">
      <c r="A555" s="84" t="s">
        <v>3472</v>
      </c>
      <c r="B555" s="84">
        <v>2</v>
      </c>
      <c r="C555" s="118">
        <v>0.003716386271661896</v>
      </c>
      <c r="D555" s="84" t="s">
        <v>2694</v>
      </c>
      <c r="E555" s="84" t="b">
        <v>0</v>
      </c>
      <c r="F555" s="84" t="b">
        <v>0</v>
      </c>
      <c r="G555" s="84" t="b">
        <v>0</v>
      </c>
    </row>
    <row r="556" spans="1:7" ht="15">
      <c r="A556" s="84" t="s">
        <v>3477</v>
      </c>
      <c r="B556" s="84">
        <v>2</v>
      </c>
      <c r="C556" s="118">
        <v>0.003716386271661896</v>
      </c>
      <c r="D556" s="84" t="s">
        <v>2694</v>
      </c>
      <c r="E556" s="84" t="b">
        <v>0</v>
      </c>
      <c r="F556" s="84" t="b">
        <v>0</v>
      </c>
      <c r="G556" s="84" t="b">
        <v>0</v>
      </c>
    </row>
    <row r="557" spans="1:7" ht="15">
      <c r="A557" s="84" t="s">
        <v>400</v>
      </c>
      <c r="B557" s="84">
        <v>2</v>
      </c>
      <c r="C557" s="118">
        <v>0.004481392613882942</v>
      </c>
      <c r="D557" s="84" t="s">
        <v>2694</v>
      </c>
      <c r="E557" s="84" t="b">
        <v>0</v>
      </c>
      <c r="F557" s="84" t="b">
        <v>0</v>
      </c>
      <c r="G557" s="84" t="b">
        <v>0</v>
      </c>
    </row>
    <row r="558" spans="1:7" ht="15">
      <c r="A558" s="84" t="s">
        <v>3489</v>
      </c>
      <c r="B558" s="84">
        <v>2</v>
      </c>
      <c r="C558" s="118">
        <v>0.003716386271661896</v>
      </c>
      <c r="D558" s="84" t="s">
        <v>2694</v>
      </c>
      <c r="E558" s="84" t="b">
        <v>0</v>
      </c>
      <c r="F558" s="84" t="b">
        <v>0</v>
      </c>
      <c r="G558" s="84" t="b">
        <v>0</v>
      </c>
    </row>
    <row r="559" spans="1:7" ht="15">
      <c r="A559" s="84" t="s">
        <v>3490</v>
      </c>
      <c r="B559" s="84">
        <v>2</v>
      </c>
      <c r="C559" s="118">
        <v>0.003716386271661896</v>
      </c>
      <c r="D559" s="84" t="s">
        <v>2694</v>
      </c>
      <c r="E559" s="84" t="b">
        <v>0</v>
      </c>
      <c r="F559" s="84" t="b">
        <v>0</v>
      </c>
      <c r="G559" s="84" t="b">
        <v>0</v>
      </c>
    </row>
    <row r="560" spans="1:7" ht="15">
      <c r="A560" s="84" t="s">
        <v>3491</v>
      </c>
      <c r="B560" s="84">
        <v>2</v>
      </c>
      <c r="C560" s="118">
        <v>0.003716386271661896</v>
      </c>
      <c r="D560" s="84" t="s">
        <v>2694</v>
      </c>
      <c r="E560" s="84" t="b">
        <v>0</v>
      </c>
      <c r="F560" s="84" t="b">
        <v>0</v>
      </c>
      <c r="G560" s="84" t="b">
        <v>0</v>
      </c>
    </row>
    <row r="561" spans="1:7" ht="15">
      <c r="A561" s="84" t="s">
        <v>3492</v>
      </c>
      <c r="B561" s="84">
        <v>2</v>
      </c>
      <c r="C561" s="118">
        <v>0.003716386271661896</v>
      </c>
      <c r="D561" s="84" t="s">
        <v>2694</v>
      </c>
      <c r="E561" s="84" t="b">
        <v>1</v>
      </c>
      <c r="F561" s="84" t="b">
        <v>0</v>
      </c>
      <c r="G561" s="84" t="b">
        <v>0</v>
      </c>
    </row>
    <row r="562" spans="1:7" ht="15">
      <c r="A562" s="84" t="s">
        <v>3493</v>
      </c>
      <c r="B562" s="84">
        <v>2</v>
      </c>
      <c r="C562" s="118">
        <v>0.003716386271661896</v>
      </c>
      <c r="D562" s="84" t="s">
        <v>2694</v>
      </c>
      <c r="E562" s="84" t="b">
        <v>0</v>
      </c>
      <c r="F562" s="84" t="b">
        <v>0</v>
      </c>
      <c r="G562" s="84" t="b">
        <v>0</v>
      </c>
    </row>
    <row r="563" spans="1:7" ht="15">
      <c r="A563" s="84" t="s">
        <v>3494</v>
      </c>
      <c r="B563" s="84">
        <v>2</v>
      </c>
      <c r="C563" s="118">
        <v>0.003716386271661896</v>
      </c>
      <c r="D563" s="84" t="s">
        <v>2694</v>
      </c>
      <c r="E563" s="84" t="b">
        <v>0</v>
      </c>
      <c r="F563" s="84" t="b">
        <v>0</v>
      </c>
      <c r="G563" s="84" t="b">
        <v>0</v>
      </c>
    </row>
    <row r="564" spans="1:7" ht="15">
      <c r="A564" s="84" t="s">
        <v>3495</v>
      </c>
      <c r="B564" s="84">
        <v>2</v>
      </c>
      <c r="C564" s="118">
        <v>0.003716386271661896</v>
      </c>
      <c r="D564" s="84" t="s">
        <v>2694</v>
      </c>
      <c r="E564" s="84" t="b">
        <v>0</v>
      </c>
      <c r="F564" s="84" t="b">
        <v>0</v>
      </c>
      <c r="G564" s="84" t="b">
        <v>0</v>
      </c>
    </row>
    <row r="565" spans="1:7" ht="15">
      <c r="A565" s="84" t="s">
        <v>385</v>
      </c>
      <c r="B565" s="84">
        <v>4</v>
      </c>
      <c r="C565" s="118">
        <v>0</v>
      </c>
      <c r="D565" s="84" t="s">
        <v>2695</v>
      </c>
      <c r="E565" s="84" t="b">
        <v>0</v>
      </c>
      <c r="F565" s="84" t="b">
        <v>0</v>
      </c>
      <c r="G565" s="84" t="b">
        <v>0</v>
      </c>
    </row>
    <row r="566" spans="1:7" ht="15">
      <c r="A566" s="84" t="s">
        <v>384</v>
      </c>
      <c r="B566" s="84">
        <v>4</v>
      </c>
      <c r="C566" s="118">
        <v>0</v>
      </c>
      <c r="D566" s="84" t="s">
        <v>2695</v>
      </c>
      <c r="E566" s="84" t="b">
        <v>0</v>
      </c>
      <c r="F566" s="84" t="b">
        <v>0</v>
      </c>
      <c r="G566" s="84" t="b">
        <v>0</v>
      </c>
    </row>
    <row r="567" spans="1:7" ht="15">
      <c r="A567" s="84" t="s">
        <v>380</v>
      </c>
      <c r="B567" s="84">
        <v>4</v>
      </c>
      <c r="C567" s="118">
        <v>0</v>
      </c>
      <c r="D567" s="84" t="s">
        <v>2695</v>
      </c>
      <c r="E567" s="84" t="b">
        <v>0</v>
      </c>
      <c r="F567" s="84" t="b">
        <v>0</v>
      </c>
      <c r="G567" s="84" t="b">
        <v>0</v>
      </c>
    </row>
    <row r="568" spans="1:7" ht="15">
      <c r="A568" s="84" t="s">
        <v>379</v>
      </c>
      <c r="B568" s="84">
        <v>4</v>
      </c>
      <c r="C568" s="118">
        <v>0</v>
      </c>
      <c r="D568" s="84" t="s">
        <v>2695</v>
      </c>
      <c r="E568" s="84" t="b">
        <v>0</v>
      </c>
      <c r="F568" s="84" t="b">
        <v>0</v>
      </c>
      <c r="G568" s="84" t="b">
        <v>0</v>
      </c>
    </row>
    <row r="569" spans="1:7" ht="15">
      <c r="A569" s="84" t="s">
        <v>300</v>
      </c>
      <c r="B569" s="84">
        <v>3</v>
      </c>
      <c r="C569" s="118">
        <v>0</v>
      </c>
      <c r="D569" s="84" t="s">
        <v>2695</v>
      </c>
      <c r="E569" s="84" t="b">
        <v>0</v>
      </c>
      <c r="F569" s="84" t="b">
        <v>0</v>
      </c>
      <c r="G569" s="84" t="b">
        <v>0</v>
      </c>
    </row>
    <row r="570" spans="1:7" ht="15">
      <c r="A570" s="84" t="s">
        <v>227</v>
      </c>
      <c r="B570" s="84">
        <v>3</v>
      </c>
      <c r="C570" s="118">
        <v>0</v>
      </c>
      <c r="D570" s="84" t="s">
        <v>2695</v>
      </c>
      <c r="E570" s="84" t="b">
        <v>0</v>
      </c>
      <c r="F570" s="84" t="b">
        <v>0</v>
      </c>
      <c r="G570" s="84" t="b">
        <v>0</v>
      </c>
    </row>
    <row r="571" spans="1:7" ht="15">
      <c r="A571" s="84" t="s">
        <v>383</v>
      </c>
      <c r="B571" s="84">
        <v>3</v>
      </c>
      <c r="C571" s="118">
        <v>0</v>
      </c>
      <c r="D571" s="84" t="s">
        <v>2695</v>
      </c>
      <c r="E571" s="84" t="b">
        <v>0</v>
      </c>
      <c r="F571" s="84" t="b">
        <v>0</v>
      </c>
      <c r="G571" s="84" t="b">
        <v>0</v>
      </c>
    </row>
    <row r="572" spans="1:7" ht="15">
      <c r="A572" s="84" t="s">
        <v>382</v>
      </c>
      <c r="B572" s="84">
        <v>3</v>
      </c>
      <c r="C572" s="118">
        <v>0</v>
      </c>
      <c r="D572" s="84" t="s">
        <v>2695</v>
      </c>
      <c r="E572" s="84" t="b">
        <v>0</v>
      </c>
      <c r="F572" s="84" t="b">
        <v>0</v>
      </c>
      <c r="G572" s="84" t="b">
        <v>0</v>
      </c>
    </row>
    <row r="573" spans="1:7" ht="15">
      <c r="A573" s="84" t="s">
        <v>381</v>
      </c>
      <c r="B573" s="84">
        <v>3</v>
      </c>
      <c r="C573" s="118">
        <v>0</v>
      </c>
      <c r="D573" s="84" t="s">
        <v>2695</v>
      </c>
      <c r="E573" s="84" t="b">
        <v>0</v>
      </c>
      <c r="F573" s="84" t="b">
        <v>0</v>
      </c>
      <c r="G573" s="84" t="b">
        <v>0</v>
      </c>
    </row>
    <row r="574" spans="1:7" ht="15">
      <c r="A574" s="84" t="s">
        <v>378</v>
      </c>
      <c r="B574" s="84">
        <v>3</v>
      </c>
      <c r="C574" s="118">
        <v>0</v>
      </c>
      <c r="D574" s="84" t="s">
        <v>2695</v>
      </c>
      <c r="E574" s="84" t="b">
        <v>0</v>
      </c>
      <c r="F574" s="84" t="b">
        <v>0</v>
      </c>
      <c r="G574" s="84" t="b">
        <v>0</v>
      </c>
    </row>
    <row r="575" spans="1:7" ht="15">
      <c r="A575" s="84" t="s">
        <v>225</v>
      </c>
      <c r="B575" s="84">
        <v>2</v>
      </c>
      <c r="C575" s="118">
        <v>0.005502851845490039</v>
      </c>
      <c r="D575" s="84" t="s">
        <v>2695</v>
      </c>
      <c r="E575" s="84" t="b">
        <v>0</v>
      </c>
      <c r="F575" s="84" t="b">
        <v>0</v>
      </c>
      <c r="G575" s="84" t="b">
        <v>0</v>
      </c>
    </row>
    <row r="576" spans="1:7" ht="15">
      <c r="A576" s="84" t="s">
        <v>3532</v>
      </c>
      <c r="B576" s="84">
        <v>2</v>
      </c>
      <c r="C576" s="118">
        <v>0.005502851845490039</v>
      </c>
      <c r="D576" s="84" t="s">
        <v>2695</v>
      </c>
      <c r="E576" s="84" t="b">
        <v>0</v>
      </c>
      <c r="F576" s="84" t="b">
        <v>0</v>
      </c>
      <c r="G576" s="84" t="b">
        <v>0</v>
      </c>
    </row>
    <row r="577" spans="1:7" ht="15">
      <c r="A577" s="84" t="s">
        <v>300</v>
      </c>
      <c r="B577" s="84">
        <v>17</v>
      </c>
      <c r="C577" s="118">
        <v>0.011206190651014714</v>
      </c>
      <c r="D577" s="84" t="s">
        <v>2696</v>
      </c>
      <c r="E577" s="84" t="b">
        <v>0</v>
      </c>
      <c r="F577" s="84" t="b">
        <v>0</v>
      </c>
      <c r="G577" s="84" t="b">
        <v>0</v>
      </c>
    </row>
    <row r="578" spans="1:7" ht="15">
      <c r="A578" s="84" t="s">
        <v>298</v>
      </c>
      <c r="B578" s="84">
        <v>14</v>
      </c>
      <c r="C578" s="118">
        <v>0.011929983200904102</v>
      </c>
      <c r="D578" s="84" t="s">
        <v>2696</v>
      </c>
      <c r="E578" s="84" t="b">
        <v>0</v>
      </c>
      <c r="F578" s="84" t="b">
        <v>0</v>
      </c>
      <c r="G578" s="84" t="b">
        <v>0</v>
      </c>
    </row>
    <row r="579" spans="1:7" ht="15">
      <c r="A579" s="84" t="s">
        <v>1142</v>
      </c>
      <c r="B579" s="84">
        <v>11</v>
      </c>
      <c r="C579" s="118">
        <v>0.01863613177216632</v>
      </c>
      <c r="D579" s="84" t="s">
        <v>2696</v>
      </c>
      <c r="E579" s="84" t="b">
        <v>0</v>
      </c>
      <c r="F579" s="84" t="b">
        <v>0</v>
      </c>
      <c r="G579" s="84" t="b">
        <v>0</v>
      </c>
    </row>
    <row r="580" spans="1:7" ht="15">
      <c r="A580" s="84" t="s">
        <v>2834</v>
      </c>
      <c r="B580" s="84">
        <v>10</v>
      </c>
      <c r="C580" s="118">
        <v>0.012912389712552918</v>
      </c>
      <c r="D580" s="84" t="s">
        <v>2696</v>
      </c>
      <c r="E580" s="84" t="b">
        <v>0</v>
      </c>
      <c r="F580" s="84" t="b">
        <v>0</v>
      </c>
      <c r="G580" s="84" t="b">
        <v>0</v>
      </c>
    </row>
    <row r="581" spans="1:7" ht="15">
      <c r="A581" s="84" t="s">
        <v>2845</v>
      </c>
      <c r="B581" s="84">
        <v>10</v>
      </c>
      <c r="C581" s="118">
        <v>0.011865307548693076</v>
      </c>
      <c r="D581" s="84" t="s">
        <v>2696</v>
      </c>
      <c r="E581" s="84" t="b">
        <v>0</v>
      </c>
      <c r="F581" s="84" t="b">
        <v>0</v>
      </c>
      <c r="G581" s="84" t="b">
        <v>0</v>
      </c>
    </row>
    <row r="582" spans="1:7" ht="15">
      <c r="A582" s="84" t="s">
        <v>2833</v>
      </c>
      <c r="B582" s="84">
        <v>8</v>
      </c>
      <c r="C582" s="118">
        <v>0.012327979860203765</v>
      </c>
      <c r="D582" s="84" t="s">
        <v>2696</v>
      </c>
      <c r="E582" s="84" t="b">
        <v>0</v>
      </c>
      <c r="F582" s="84" t="b">
        <v>0</v>
      </c>
      <c r="G582" s="84" t="b">
        <v>0</v>
      </c>
    </row>
    <row r="583" spans="1:7" ht="15">
      <c r="A583" s="84" t="s">
        <v>291</v>
      </c>
      <c r="B583" s="84">
        <v>7</v>
      </c>
      <c r="C583" s="118">
        <v>0.010786982377678295</v>
      </c>
      <c r="D583" s="84" t="s">
        <v>2696</v>
      </c>
      <c r="E583" s="84" t="b">
        <v>0</v>
      </c>
      <c r="F583" s="84" t="b">
        <v>0</v>
      </c>
      <c r="G583" s="84" t="b">
        <v>0</v>
      </c>
    </row>
    <row r="584" spans="1:7" ht="15">
      <c r="A584" s="84" t="s">
        <v>2846</v>
      </c>
      <c r="B584" s="84">
        <v>7</v>
      </c>
      <c r="C584" s="118">
        <v>0.010786982377678295</v>
      </c>
      <c r="D584" s="84" t="s">
        <v>2696</v>
      </c>
      <c r="E584" s="84" t="b">
        <v>0</v>
      </c>
      <c r="F584" s="84" t="b">
        <v>0</v>
      </c>
      <c r="G584" s="84" t="b">
        <v>0</v>
      </c>
    </row>
    <row r="585" spans="1:7" ht="15">
      <c r="A585" s="84" t="s">
        <v>2835</v>
      </c>
      <c r="B585" s="84">
        <v>7</v>
      </c>
      <c r="C585" s="118">
        <v>0.010786982377678295</v>
      </c>
      <c r="D585" s="84" t="s">
        <v>2696</v>
      </c>
      <c r="E585" s="84" t="b">
        <v>0</v>
      </c>
      <c r="F585" s="84" t="b">
        <v>0</v>
      </c>
      <c r="G585" s="84" t="b">
        <v>0</v>
      </c>
    </row>
    <row r="586" spans="1:7" ht="15">
      <c r="A586" s="84" t="s">
        <v>2840</v>
      </c>
      <c r="B586" s="84">
        <v>6</v>
      </c>
      <c r="C586" s="118">
        <v>0.010165162784817994</v>
      </c>
      <c r="D586" s="84" t="s">
        <v>2696</v>
      </c>
      <c r="E586" s="84" t="b">
        <v>0</v>
      </c>
      <c r="F586" s="84" t="b">
        <v>0</v>
      </c>
      <c r="G586" s="84" t="b">
        <v>0</v>
      </c>
    </row>
    <row r="587" spans="1:7" ht="15">
      <c r="A587" s="84" t="s">
        <v>3302</v>
      </c>
      <c r="B587" s="84">
        <v>6</v>
      </c>
      <c r="C587" s="118">
        <v>0.010165162784817994</v>
      </c>
      <c r="D587" s="84" t="s">
        <v>2696</v>
      </c>
      <c r="E587" s="84" t="b">
        <v>0</v>
      </c>
      <c r="F587" s="84" t="b">
        <v>0</v>
      </c>
      <c r="G587" s="84" t="b">
        <v>0</v>
      </c>
    </row>
    <row r="588" spans="1:7" ht="15">
      <c r="A588" s="84" t="s">
        <v>3315</v>
      </c>
      <c r="B588" s="84">
        <v>6</v>
      </c>
      <c r="C588" s="118">
        <v>0.010165162784817994</v>
      </c>
      <c r="D588" s="84" t="s">
        <v>2696</v>
      </c>
      <c r="E588" s="84" t="b">
        <v>0</v>
      </c>
      <c r="F588" s="84" t="b">
        <v>0</v>
      </c>
      <c r="G588" s="84" t="b">
        <v>0</v>
      </c>
    </row>
    <row r="589" spans="1:7" ht="15">
      <c r="A589" s="84" t="s">
        <v>3335</v>
      </c>
      <c r="B589" s="84">
        <v>6</v>
      </c>
      <c r="C589" s="118">
        <v>0.010165162784817994</v>
      </c>
      <c r="D589" s="84" t="s">
        <v>2696</v>
      </c>
      <c r="E589" s="84" t="b">
        <v>0</v>
      </c>
      <c r="F589" s="84" t="b">
        <v>0</v>
      </c>
      <c r="G589" s="84" t="b">
        <v>0</v>
      </c>
    </row>
    <row r="590" spans="1:7" ht="15">
      <c r="A590" s="84" t="s">
        <v>290</v>
      </c>
      <c r="B590" s="84">
        <v>6</v>
      </c>
      <c r="C590" s="118">
        <v>0.010165162784817994</v>
      </c>
      <c r="D590" s="84" t="s">
        <v>2696</v>
      </c>
      <c r="E590" s="84" t="b">
        <v>0</v>
      </c>
      <c r="F590" s="84" t="b">
        <v>0</v>
      </c>
      <c r="G590" s="84" t="b">
        <v>0</v>
      </c>
    </row>
    <row r="591" spans="1:7" ht="15">
      <c r="A591" s="84" t="s">
        <v>308</v>
      </c>
      <c r="B591" s="84">
        <v>5</v>
      </c>
      <c r="C591" s="118">
        <v>0.009376932900936712</v>
      </c>
      <c r="D591" s="84" t="s">
        <v>2696</v>
      </c>
      <c r="E591" s="84" t="b">
        <v>0</v>
      </c>
      <c r="F591" s="84" t="b">
        <v>0</v>
      </c>
      <c r="G591" s="84" t="b">
        <v>0</v>
      </c>
    </row>
    <row r="592" spans="1:7" ht="15">
      <c r="A592" s="84" t="s">
        <v>3322</v>
      </c>
      <c r="B592" s="84">
        <v>5</v>
      </c>
      <c r="C592" s="118">
        <v>0.009376932900936712</v>
      </c>
      <c r="D592" s="84" t="s">
        <v>2696</v>
      </c>
      <c r="E592" s="84" t="b">
        <v>0</v>
      </c>
      <c r="F592" s="84" t="b">
        <v>0</v>
      </c>
      <c r="G592" s="84" t="b">
        <v>0</v>
      </c>
    </row>
    <row r="593" spans="1:7" ht="15">
      <c r="A593" s="84" t="s">
        <v>3300</v>
      </c>
      <c r="B593" s="84">
        <v>5</v>
      </c>
      <c r="C593" s="118">
        <v>0.009376932900936712</v>
      </c>
      <c r="D593" s="84" t="s">
        <v>2696</v>
      </c>
      <c r="E593" s="84" t="b">
        <v>0</v>
      </c>
      <c r="F593" s="84" t="b">
        <v>0</v>
      </c>
      <c r="G593" s="84" t="b">
        <v>0</v>
      </c>
    </row>
    <row r="594" spans="1:7" ht="15">
      <c r="A594" s="84" t="s">
        <v>3323</v>
      </c>
      <c r="B594" s="84">
        <v>5</v>
      </c>
      <c r="C594" s="118">
        <v>0.009376932900936712</v>
      </c>
      <c r="D594" s="84" t="s">
        <v>2696</v>
      </c>
      <c r="E594" s="84" t="b">
        <v>0</v>
      </c>
      <c r="F594" s="84" t="b">
        <v>0</v>
      </c>
      <c r="G594" s="84" t="b">
        <v>0</v>
      </c>
    </row>
    <row r="595" spans="1:7" ht="15">
      <c r="A595" s="84" t="s">
        <v>3301</v>
      </c>
      <c r="B595" s="84">
        <v>5</v>
      </c>
      <c r="C595" s="118">
        <v>0.009376932900936712</v>
      </c>
      <c r="D595" s="84" t="s">
        <v>2696</v>
      </c>
      <c r="E595" s="84" t="b">
        <v>0</v>
      </c>
      <c r="F595" s="84" t="b">
        <v>0</v>
      </c>
      <c r="G595" s="84" t="b">
        <v>0</v>
      </c>
    </row>
    <row r="596" spans="1:7" ht="15">
      <c r="A596" s="84" t="s">
        <v>3324</v>
      </c>
      <c r="B596" s="84">
        <v>5</v>
      </c>
      <c r="C596" s="118">
        <v>0.009376932900936712</v>
      </c>
      <c r="D596" s="84" t="s">
        <v>2696</v>
      </c>
      <c r="E596" s="84" t="b">
        <v>0</v>
      </c>
      <c r="F596" s="84" t="b">
        <v>0</v>
      </c>
      <c r="G596" s="84" t="b">
        <v>0</v>
      </c>
    </row>
    <row r="597" spans="1:7" ht="15">
      <c r="A597" s="84" t="s">
        <v>3325</v>
      </c>
      <c r="B597" s="84">
        <v>5</v>
      </c>
      <c r="C597" s="118">
        <v>0.009376932900936712</v>
      </c>
      <c r="D597" s="84" t="s">
        <v>2696</v>
      </c>
      <c r="E597" s="84" t="b">
        <v>0</v>
      </c>
      <c r="F597" s="84" t="b">
        <v>0</v>
      </c>
      <c r="G597" s="84" t="b">
        <v>0</v>
      </c>
    </row>
    <row r="598" spans="1:7" ht="15">
      <c r="A598" s="84" t="s">
        <v>3326</v>
      </c>
      <c r="B598" s="84">
        <v>5</v>
      </c>
      <c r="C598" s="118">
        <v>0.009376932900936712</v>
      </c>
      <c r="D598" s="84" t="s">
        <v>2696</v>
      </c>
      <c r="E598" s="84" t="b">
        <v>0</v>
      </c>
      <c r="F598" s="84" t="b">
        <v>0</v>
      </c>
      <c r="G598" s="84" t="b">
        <v>0</v>
      </c>
    </row>
    <row r="599" spans="1:7" ht="15">
      <c r="A599" s="84" t="s">
        <v>3327</v>
      </c>
      <c r="B599" s="84">
        <v>5</v>
      </c>
      <c r="C599" s="118">
        <v>0.009376932900936712</v>
      </c>
      <c r="D599" s="84" t="s">
        <v>2696</v>
      </c>
      <c r="E599" s="84" t="b">
        <v>0</v>
      </c>
      <c r="F599" s="84" t="b">
        <v>0</v>
      </c>
      <c r="G599" s="84" t="b">
        <v>0</v>
      </c>
    </row>
    <row r="600" spans="1:7" ht="15">
      <c r="A600" s="84" t="s">
        <v>3328</v>
      </c>
      <c r="B600" s="84">
        <v>5</v>
      </c>
      <c r="C600" s="118">
        <v>0.009376932900936712</v>
      </c>
      <c r="D600" s="84" t="s">
        <v>2696</v>
      </c>
      <c r="E600" s="84" t="b">
        <v>0</v>
      </c>
      <c r="F600" s="84" t="b">
        <v>0</v>
      </c>
      <c r="G600" s="84" t="b">
        <v>0</v>
      </c>
    </row>
    <row r="601" spans="1:7" ht="15">
      <c r="A601" s="84" t="s">
        <v>3329</v>
      </c>
      <c r="B601" s="84">
        <v>5</v>
      </c>
      <c r="C601" s="118">
        <v>0.009376932900936712</v>
      </c>
      <c r="D601" s="84" t="s">
        <v>2696</v>
      </c>
      <c r="E601" s="84" t="b">
        <v>0</v>
      </c>
      <c r="F601" s="84" t="b">
        <v>0</v>
      </c>
      <c r="G601" s="84" t="b">
        <v>0</v>
      </c>
    </row>
    <row r="602" spans="1:7" ht="15">
      <c r="A602" s="84" t="s">
        <v>3313</v>
      </c>
      <c r="B602" s="84">
        <v>5</v>
      </c>
      <c r="C602" s="118">
        <v>0.009376932900936712</v>
      </c>
      <c r="D602" s="84" t="s">
        <v>2696</v>
      </c>
      <c r="E602" s="84" t="b">
        <v>0</v>
      </c>
      <c r="F602" s="84" t="b">
        <v>0</v>
      </c>
      <c r="G602" s="84" t="b">
        <v>0</v>
      </c>
    </row>
    <row r="603" spans="1:7" ht="15">
      <c r="A603" s="84" t="s">
        <v>3330</v>
      </c>
      <c r="B603" s="84">
        <v>5</v>
      </c>
      <c r="C603" s="118">
        <v>0.009376932900936712</v>
      </c>
      <c r="D603" s="84" t="s">
        <v>2696</v>
      </c>
      <c r="E603" s="84" t="b">
        <v>0</v>
      </c>
      <c r="F603" s="84" t="b">
        <v>0</v>
      </c>
      <c r="G603" s="84" t="b">
        <v>0</v>
      </c>
    </row>
    <row r="604" spans="1:7" ht="15">
      <c r="A604" s="84" t="s">
        <v>3314</v>
      </c>
      <c r="B604" s="84">
        <v>5</v>
      </c>
      <c r="C604" s="118">
        <v>0.009376932900936712</v>
      </c>
      <c r="D604" s="84" t="s">
        <v>2696</v>
      </c>
      <c r="E604" s="84" t="b">
        <v>0</v>
      </c>
      <c r="F604" s="84" t="b">
        <v>0</v>
      </c>
      <c r="G604" s="84" t="b">
        <v>0</v>
      </c>
    </row>
    <row r="605" spans="1:7" ht="15">
      <c r="A605" s="84" t="s">
        <v>3331</v>
      </c>
      <c r="B605" s="84">
        <v>5</v>
      </c>
      <c r="C605" s="118">
        <v>0.009376932900936712</v>
      </c>
      <c r="D605" s="84" t="s">
        <v>2696</v>
      </c>
      <c r="E605" s="84" t="b">
        <v>0</v>
      </c>
      <c r="F605" s="84" t="b">
        <v>0</v>
      </c>
      <c r="G605" s="84" t="b">
        <v>0</v>
      </c>
    </row>
    <row r="606" spans="1:7" ht="15">
      <c r="A606" s="84" t="s">
        <v>3303</v>
      </c>
      <c r="B606" s="84">
        <v>5</v>
      </c>
      <c r="C606" s="118">
        <v>0.009376932900936712</v>
      </c>
      <c r="D606" s="84" t="s">
        <v>2696</v>
      </c>
      <c r="E606" s="84" t="b">
        <v>0</v>
      </c>
      <c r="F606" s="84" t="b">
        <v>0</v>
      </c>
      <c r="G606" s="84" t="b">
        <v>0</v>
      </c>
    </row>
    <row r="607" spans="1:7" ht="15">
      <c r="A607" s="84" t="s">
        <v>3332</v>
      </c>
      <c r="B607" s="84">
        <v>5</v>
      </c>
      <c r="C607" s="118">
        <v>0.009376932900936712</v>
      </c>
      <c r="D607" s="84" t="s">
        <v>2696</v>
      </c>
      <c r="E607" s="84" t="b">
        <v>0</v>
      </c>
      <c r="F607" s="84" t="b">
        <v>0</v>
      </c>
      <c r="G607" s="84" t="b">
        <v>0</v>
      </c>
    </row>
    <row r="608" spans="1:7" ht="15">
      <c r="A608" s="84" t="s">
        <v>3334</v>
      </c>
      <c r="B608" s="84">
        <v>5</v>
      </c>
      <c r="C608" s="118">
        <v>0.009376932900936712</v>
      </c>
      <c r="D608" s="84" t="s">
        <v>2696</v>
      </c>
      <c r="E608" s="84" t="b">
        <v>0</v>
      </c>
      <c r="F608" s="84" t="b">
        <v>0</v>
      </c>
      <c r="G608" s="84" t="b">
        <v>0</v>
      </c>
    </row>
    <row r="609" spans="1:7" ht="15">
      <c r="A609" s="84" t="s">
        <v>3286</v>
      </c>
      <c r="B609" s="84">
        <v>4</v>
      </c>
      <c r="C609" s="118">
        <v>0.011144017796008295</v>
      </c>
      <c r="D609" s="84" t="s">
        <v>2696</v>
      </c>
      <c r="E609" s="84" t="b">
        <v>0</v>
      </c>
      <c r="F609" s="84" t="b">
        <v>0</v>
      </c>
      <c r="G609" s="84" t="b">
        <v>0</v>
      </c>
    </row>
    <row r="610" spans="1:7" ht="15">
      <c r="A610" s="84" t="s">
        <v>3355</v>
      </c>
      <c r="B610" s="84">
        <v>4</v>
      </c>
      <c r="C610" s="118">
        <v>0.008388594494736158</v>
      </c>
      <c r="D610" s="84" t="s">
        <v>2696</v>
      </c>
      <c r="E610" s="84" t="b">
        <v>0</v>
      </c>
      <c r="F610" s="84" t="b">
        <v>0</v>
      </c>
      <c r="G610" s="84" t="b">
        <v>0</v>
      </c>
    </row>
    <row r="611" spans="1:7" ht="15">
      <c r="A611" s="84" t="s">
        <v>3284</v>
      </c>
      <c r="B611" s="84">
        <v>4</v>
      </c>
      <c r="C611" s="118">
        <v>0.008388594494736158</v>
      </c>
      <c r="D611" s="84" t="s">
        <v>2696</v>
      </c>
      <c r="E611" s="84" t="b">
        <v>0</v>
      </c>
      <c r="F611" s="84" t="b">
        <v>0</v>
      </c>
      <c r="G611" s="84" t="b">
        <v>0</v>
      </c>
    </row>
    <row r="612" spans="1:7" ht="15">
      <c r="A612" s="84" t="s">
        <v>3363</v>
      </c>
      <c r="B612" s="84">
        <v>4</v>
      </c>
      <c r="C612" s="118">
        <v>0.008388594494736158</v>
      </c>
      <c r="D612" s="84" t="s">
        <v>2696</v>
      </c>
      <c r="E612" s="84" t="b">
        <v>0</v>
      </c>
      <c r="F612" s="84" t="b">
        <v>0</v>
      </c>
      <c r="G612" s="84" t="b">
        <v>0</v>
      </c>
    </row>
    <row r="613" spans="1:7" ht="15">
      <c r="A613" s="84" t="s">
        <v>3364</v>
      </c>
      <c r="B613" s="84">
        <v>4</v>
      </c>
      <c r="C613" s="118">
        <v>0.008388594494736158</v>
      </c>
      <c r="D613" s="84" t="s">
        <v>2696</v>
      </c>
      <c r="E613" s="84" t="b">
        <v>0</v>
      </c>
      <c r="F613" s="84" t="b">
        <v>0</v>
      </c>
      <c r="G613" s="84" t="b">
        <v>0</v>
      </c>
    </row>
    <row r="614" spans="1:7" ht="15">
      <c r="A614" s="84" t="s">
        <v>3381</v>
      </c>
      <c r="B614" s="84">
        <v>4</v>
      </c>
      <c r="C614" s="118">
        <v>0.008388594494736158</v>
      </c>
      <c r="D614" s="84" t="s">
        <v>2696</v>
      </c>
      <c r="E614" s="84" t="b">
        <v>0</v>
      </c>
      <c r="F614" s="84" t="b">
        <v>0</v>
      </c>
      <c r="G614" s="84" t="b">
        <v>0</v>
      </c>
    </row>
    <row r="615" spans="1:7" ht="15">
      <c r="A615" s="84" t="s">
        <v>3382</v>
      </c>
      <c r="B615" s="84">
        <v>4</v>
      </c>
      <c r="C615" s="118">
        <v>0.008388594494736158</v>
      </c>
      <c r="D615" s="84" t="s">
        <v>2696</v>
      </c>
      <c r="E615" s="84" t="b">
        <v>0</v>
      </c>
      <c r="F615" s="84" t="b">
        <v>0</v>
      </c>
      <c r="G615" s="84" t="b">
        <v>0</v>
      </c>
    </row>
    <row r="616" spans="1:7" ht="15">
      <c r="A616" s="84" t="s">
        <v>3348</v>
      </c>
      <c r="B616" s="84">
        <v>4</v>
      </c>
      <c r="C616" s="118">
        <v>0.008388594494736158</v>
      </c>
      <c r="D616" s="84" t="s">
        <v>2696</v>
      </c>
      <c r="E616" s="84" t="b">
        <v>0</v>
      </c>
      <c r="F616" s="84" t="b">
        <v>0</v>
      </c>
      <c r="G616" s="84" t="b">
        <v>0</v>
      </c>
    </row>
    <row r="617" spans="1:7" ht="15">
      <c r="A617" s="84" t="s">
        <v>3349</v>
      </c>
      <c r="B617" s="84">
        <v>4</v>
      </c>
      <c r="C617" s="118">
        <v>0.008388594494736158</v>
      </c>
      <c r="D617" s="84" t="s">
        <v>2696</v>
      </c>
      <c r="E617" s="84" t="b">
        <v>0</v>
      </c>
      <c r="F617" s="84" t="b">
        <v>0</v>
      </c>
      <c r="G617" s="84" t="b">
        <v>0</v>
      </c>
    </row>
    <row r="618" spans="1:7" ht="15">
      <c r="A618" s="84" t="s">
        <v>3383</v>
      </c>
      <c r="B618" s="84">
        <v>4</v>
      </c>
      <c r="C618" s="118">
        <v>0.008388594494736158</v>
      </c>
      <c r="D618" s="84" t="s">
        <v>2696</v>
      </c>
      <c r="E618" s="84" t="b">
        <v>0</v>
      </c>
      <c r="F618" s="84" t="b">
        <v>0</v>
      </c>
      <c r="G618" s="84" t="b">
        <v>0</v>
      </c>
    </row>
    <row r="619" spans="1:7" ht="15">
      <c r="A619" s="84" t="s">
        <v>397</v>
      </c>
      <c r="B619" s="84">
        <v>4</v>
      </c>
      <c r="C619" s="118">
        <v>0.008388594494736158</v>
      </c>
      <c r="D619" s="84" t="s">
        <v>2696</v>
      </c>
      <c r="E619" s="84" t="b">
        <v>0</v>
      </c>
      <c r="F619" s="84" t="b">
        <v>0</v>
      </c>
      <c r="G619" s="84" t="b">
        <v>0</v>
      </c>
    </row>
    <row r="620" spans="1:7" ht="15">
      <c r="A620" s="84" t="s">
        <v>3384</v>
      </c>
      <c r="B620" s="84">
        <v>4</v>
      </c>
      <c r="C620" s="118">
        <v>0.008388594494736158</v>
      </c>
      <c r="D620" s="84" t="s">
        <v>2696</v>
      </c>
      <c r="E620" s="84" t="b">
        <v>0</v>
      </c>
      <c r="F620" s="84" t="b">
        <v>0</v>
      </c>
      <c r="G620" s="84" t="b">
        <v>0</v>
      </c>
    </row>
    <row r="621" spans="1:7" ht="15">
      <c r="A621" s="84" t="s">
        <v>3317</v>
      </c>
      <c r="B621" s="84">
        <v>4</v>
      </c>
      <c r="C621" s="118">
        <v>0.008388594494736158</v>
      </c>
      <c r="D621" s="84" t="s">
        <v>2696</v>
      </c>
      <c r="E621" s="84" t="b">
        <v>0</v>
      </c>
      <c r="F621" s="84" t="b">
        <v>0</v>
      </c>
      <c r="G621" s="84" t="b">
        <v>0</v>
      </c>
    </row>
    <row r="622" spans="1:7" ht="15">
      <c r="A622" s="84" t="s">
        <v>3385</v>
      </c>
      <c r="B622" s="84">
        <v>4</v>
      </c>
      <c r="C622" s="118">
        <v>0.008388594494736158</v>
      </c>
      <c r="D622" s="84" t="s">
        <v>2696</v>
      </c>
      <c r="E622" s="84" t="b">
        <v>0</v>
      </c>
      <c r="F622" s="84" t="b">
        <v>0</v>
      </c>
      <c r="G622" s="84" t="b">
        <v>0</v>
      </c>
    </row>
    <row r="623" spans="1:7" ht="15">
      <c r="A623" s="84" t="s">
        <v>3386</v>
      </c>
      <c r="B623" s="84">
        <v>4</v>
      </c>
      <c r="C623" s="118">
        <v>0.008388594494736158</v>
      </c>
      <c r="D623" s="84" t="s">
        <v>2696</v>
      </c>
      <c r="E623" s="84" t="b">
        <v>0</v>
      </c>
      <c r="F623" s="84" t="b">
        <v>0</v>
      </c>
      <c r="G623" s="84" t="b">
        <v>0</v>
      </c>
    </row>
    <row r="624" spans="1:7" ht="15">
      <c r="A624" s="84" t="s">
        <v>3291</v>
      </c>
      <c r="B624" s="84">
        <v>3</v>
      </c>
      <c r="C624" s="118">
        <v>0.007149148868363101</v>
      </c>
      <c r="D624" s="84" t="s">
        <v>2696</v>
      </c>
      <c r="E624" s="84" t="b">
        <v>0</v>
      </c>
      <c r="F624" s="84" t="b">
        <v>0</v>
      </c>
      <c r="G624" s="84" t="b">
        <v>0</v>
      </c>
    </row>
    <row r="625" spans="1:7" ht="15">
      <c r="A625" s="84" t="s">
        <v>3296</v>
      </c>
      <c r="B625" s="84">
        <v>3</v>
      </c>
      <c r="C625" s="118">
        <v>0.007149148868363101</v>
      </c>
      <c r="D625" s="84" t="s">
        <v>2696</v>
      </c>
      <c r="E625" s="84" t="b">
        <v>0</v>
      </c>
      <c r="F625" s="84" t="b">
        <v>0</v>
      </c>
      <c r="G625" s="84" t="b">
        <v>0</v>
      </c>
    </row>
    <row r="626" spans="1:7" ht="15">
      <c r="A626" s="84" t="s">
        <v>3320</v>
      </c>
      <c r="B626" s="84">
        <v>3</v>
      </c>
      <c r="C626" s="118">
        <v>0.007149148868363101</v>
      </c>
      <c r="D626" s="84" t="s">
        <v>2696</v>
      </c>
      <c r="E626" s="84" t="b">
        <v>0</v>
      </c>
      <c r="F626" s="84" t="b">
        <v>0</v>
      </c>
      <c r="G626" s="84" t="b">
        <v>0</v>
      </c>
    </row>
    <row r="627" spans="1:7" ht="15">
      <c r="A627" s="84" t="s">
        <v>3395</v>
      </c>
      <c r="B627" s="84">
        <v>3</v>
      </c>
      <c r="C627" s="118">
        <v>0.007149148868363101</v>
      </c>
      <c r="D627" s="84" t="s">
        <v>2696</v>
      </c>
      <c r="E627" s="84" t="b">
        <v>0</v>
      </c>
      <c r="F627" s="84" t="b">
        <v>0</v>
      </c>
      <c r="G627" s="84" t="b">
        <v>0</v>
      </c>
    </row>
    <row r="628" spans="1:7" ht="15">
      <c r="A628" s="84" t="s">
        <v>3353</v>
      </c>
      <c r="B628" s="84">
        <v>3</v>
      </c>
      <c r="C628" s="118">
        <v>0.007149148868363101</v>
      </c>
      <c r="D628" s="84" t="s">
        <v>2696</v>
      </c>
      <c r="E628" s="84" t="b">
        <v>0</v>
      </c>
      <c r="F628" s="84" t="b">
        <v>0</v>
      </c>
      <c r="G628" s="84" t="b">
        <v>0</v>
      </c>
    </row>
    <row r="629" spans="1:7" ht="15">
      <c r="A629" s="84" t="s">
        <v>3354</v>
      </c>
      <c r="B629" s="84">
        <v>3</v>
      </c>
      <c r="C629" s="118">
        <v>0.007149148868363101</v>
      </c>
      <c r="D629" s="84" t="s">
        <v>2696</v>
      </c>
      <c r="E629" s="84" t="b">
        <v>0</v>
      </c>
      <c r="F629" s="84" t="b">
        <v>0</v>
      </c>
      <c r="G629" s="84" t="b">
        <v>0</v>
      </c>
    </row>
    <row r="630" spans="1:7" ht="15">
      <c r="A630" s="84" t="s">
        <v>3396</v>
      </c>
      <c r="B630" s="84">
        <v>3</v>
      </c>
      <c r="C630" s="118">
        <v>0.007149148868363101</v>
      </c>
      <c r="D630" s="84" t="s">
        <v>2696</v>
      </c>
      <c r="E630" s="84" t="b">
        <v>1</v>
      </c>
      <c r="F630" s="84" t="b">
        <v>0</v>
      </c>
      <c r="G630" s="84" t="b">
        <v>0</v>
      </c>
    </row>
    <row r="631" spans="1:7" ht="15">
      <c r="A631" s="84" t="s">
        <v>418</v>
      </c>
      <c r="B631" s="84">
        <v>3</v>
      </c>
      <c r="C631" s="118">
        <v>0.007149148868363101</v>
      </c>
      <c r="D631" s="84" t="s">
        <v>2696</v>
      </c>
      <c r="E631" s="84" t="b">
        <v>0</v>
      </c>
      <c r="F631" s="84" t="b">
        <v>0</v>
      </c>
      <c r="G631" s="84" t="b">
        <v>0</v>
      </c>
    </row>
    <row r="632" spans="1:7" ht="15">
      <c r="A632" s="84" t="s">
        <v>3397</v>
      </c>
      <c r="B632" s="84">
        <v>3</v>
      </c>
      <c r="C632" s="118">
        <v>0.007149148868363101</v>
      </c>
      <c r="D632" s="84" t="s">
        <v>2696</v>
      </c>
      <c r="E632" s="84" t="b">
        <v>0</v>
      </c>
      <c r="F632" s="84" t="b">
        <v>0</v>
      </c>
      <c r="G632" s="84" t="b">
        <v>0</v>
      </c>
    </row>
    <row r="633" spans="1:7" ht="15">
      <c r="A633" s="84" t="s">
        <v>3287</v>
      </c>
      <c r="B633" s="84">
        <v>3</v>
      </c>
      <c r="C633" s="118">
        <v>0.007149148868363101</v>
      </c>
      <c r="D633" s="84" t="s">
        <v>2696</v>
      </c>
      <c r="E633" s="84" t="b">
        <v>0</v>
      </c>
      <c r="F633" s="84" t="b">
        <v>0</v>
      </c>
      <c r="G633" s="84" t="b">
        <v>0</v>
      </c>
    </row>
    <row r="634" spans="1:7" ht="15">
      <c r="A634" s="84" t="s">
        <v>3400</v>
      </c>
      <c r="B634" s="84">
        <v>3</v>
      </c>
      <c r="C634" s="118">
        <v>0.007149148868363101</v>
      </c>
      <c r="D634" s="84" t="s">
        <v>2696</v>
      </c>
      <c r="E634" s="84" t="b">
        <v>0</v>
      </c>
      <c r="F634" s="84" t="b">
        <v>0</v>
      </c>
      <c r="G634" s="84" t="b">
        <v>0</v>
      </c>
    </row>
    <row r="635" spans="1:7" ht="15">
      <c r="A635" s="84" t="s">
        <v>412</v>
      </c>
      <c r="B635" s="84">
        <v>3</v>
      </c>
      <c r="C635" s="118">
        <v>0.007149148868363101</v>
      </c>
      <c r="D635" s="84" t="s">
        <v>2696</v>
      </c>
      <c r="E635" s="84" t="b">
        <v>0</v>
      </c>
      <c r="F635" s="84" t="b">
        <v>0</v>
      </c>
      <c r="G635" s="84" t="b">
        <v>0</v>
      </c>
    </row>
    <row r="636" spans="1:7" ht="15">
      <c r="A636" s="84" t="s">
        <v>3404</v>
      </c>
      <c r="B636" s="84">
        <v>3</v>
      </c>
      <c r="C636" s="118">
        <v>0.007149148868363101</v>
      </c>
      <c r="D636" s="84" t="s">
        <v>2696</v>
      </c>
      <c r="E636" s="84" t="b">
        <v>0</v>
      </c>
      <c r="F636" s="84" t="b">
        <v>0</v>
      </c>
      <c r="G636" s="84" t="b">
        <v>0</v>
      </c>
    </row>
    <row r="637" spans="1:7" ht="15">
      <c r="A637" s="84" t="s">
        <v>249</v>
      </c>
      <c r="B637" s="84">
        <v>3</v>
      </c>
      <c r="C637" s="118">
        <v>0.007149148868363101</v>
      </c>
      <c r="D637" s="84" t="s">
        <v>2696</v>
      </c>
      <c r="E637" s="84" t="b">
        <v>0</v>
      </c>
      <c r="F637" s="84" t="b">
        <v>0</v>
      </c>
      <c r="G637" s="84" t="b">
        <v>0</v>
      </c>
    </row>
    <row r="638" spans="1:7" ht="15">
      <c r="A638" s="84" t="s">
        <v>3318</v>
      </c>
      <c r="B638" s="84">
        <v>2</v>
      </c>
      <c r="C638" s="118">
        <v>0.006949720548640218</v>
      </c>
      <c r="D638" s="84" t="s">
        <v>2696</v>
      </c>
      <c r="E638" s="84" t="b">
        <v>0</v>
      </c>
      <c r="F638" s="84" t="b">
        <v>0</v>
      </c>
      <c r="G638" s="84" t="b">
        <v>0</v>
      </c>
    </row>
    <row r="639" spans="1:7" ht="15">
      <c r="A639" s="84" t="s">
        <v>3305</v>
      </c>
      <c r="B639" s="84">
        <v>2</v>
      </c>
      <c r="C639" s="118">
        <v>0.006949720548640218</v>
      </c>
      <c r="D639" s="84" t="s">
        <v>2696</v>
      </c>
      <c r="E639" s="84" t="b">
        <v>1</v>
      </c>
      <c r="F639" s="84" t="b">
        <v>0</v>
      </c>
      <c r="G639" s="84" t="b">
        <v>0</v>
      </c>
    </row>
    <row r="640" spans="1:7" ht="15">
      <c r="A640" s="84" t="s">
        <v>3356</v>
      </c>
      <c r="B640" s="84">
        <v>2</v>
      </c>
      <c r="C640" s="118">
        <v>0.005572008898004147</v>
      </c>
      <c r="D640" s="84" t="s">
        <v>2696</v>
      </c>
      <c r="E640" s="84" t="b">
        <v>0</v>
      </c>
      <c r="F640" s="84" t="b">
        <v>0</v>
      </c>
      <c r="G640" s="84" t="b">
        <v>0</v>
      </c>
    </row>
    <row r="641" spans="1:7" ht="15">
      <c r="A641" s="84" t="s">
        <v>3357</v>
      </c>
      <c r="B641" s="84">
        <v>2</v>
      </c>
      <c r="C641" s="118">
        <v>0.005572008898004147</v>
      </c>
      <c r="D641" s="84" t="s">
        <v>2696</v>
      </c>
      <c r="E641" s="84" t="b">
        <v>0</v>
      </c>
      <c r="F641" s="84" t="b">
        <v>0</v>
      </c>
      <c r="G641" s="84" t="b">
        <v>0</v>
      </c>
    </row>
    <row r="642" spans="1:7" ht="15">
      <c r="A642" s="84" t="s">
        <v>3321</v>
      </c>
      <c r="B642" s="84">
        <v>2</v>
      </c>
      <c r="C642" s="118">
        <v>0.005572008898004147</v>
      </c>
      <c r="D642" s="84" t="s">
        <v>2696</v>
      </c>
      <c r="E642" s="84" t="b">
        <v>0</v>
      </c>
      <c r="F642" s="84" t="b">
        <v>0</v>
      </c>
      <c r="G642" s="84" t="b">
        <v>0</v>
      </c>
    </row>
    <row r="643" spans="1:7" ht="15">
      <c r="A643" s="84" t="s">
        <v>3358</v>
      </c>
      <c r="B643" s="84">
        <v>2</v>
      </c>
      <c r="C643" s="118">
        <v>0.005572008898004147</v>
      </c>
      <c r="D643" s="84" t="s">
        <v>2696</v>
      </c>
      <c r="E643" s="84" t="b">
        <v>0</v>
      </c>
      <c r="F643" s="84" t="b">
        <v>0</v>
      </c>
      <c r="G643" s="84" t="b">
        <v>0</v>
      </c>
    </row>
    <row r="644" spans="1:7" ht="15">
      <c r="A644" s="84" t="s">
        <v>3297</v>
      </c>
      <c r="B644" s="84">
        <v>2</v>
      </c>
      <c r="C644" s="118">
        <v>0.005572008898004147</v>
      </c>
      <c r="D644" s="84" t="s">
        <v>2696</v>
      </c>
      <c r="E644" s="84" t="b">
        <v>0</v>
      </c>
      <c r="F644" s="84" t="b">
        <v>0</v>
      </c>
      <c r="G644" s="84" t="b">
        <v>0</v>
      </c>
    </row>
    <row r="645" spans="1:7" ht="15">
      <c r="A645" s="84" t="s">
        <v>3310</v>
      </c>
      <c r="B645" s="84">
        <v>2</v>
      </c>
      <c r="C645" s="118">
        <v>0.005572008898004147</v>
      </c>
      <c r="D645" s="84" t="s">
        <v>2696</v>
      </c>
      <c r="E645" s="84" t="b">
        <v>0</v>
      </c>
      <c r="F645" s="84" t="b">
        <v>0</v>
      </c>
      <c r="G645" s="84" t="b">
        <v>0</v>
      </c>
    </row>
    <row r="646" spans="1:7" ht="15">
      <c r="A646" s="84" t="s">
        <v>3311</v>
      </c>
      <c r="B646" s="84">
        <v>2</v>
      </c>
      <c r="C646" s="118">
        <v>0.005572008898004147</v>
      </c>
      <c r="D646" s="84" t="s">
        <v>2696</v>
      </c>
      <c r="E646" s="84" t="b">
        <v>0</v>
      </c>
      <c r="F646" s="84" t="b">
        <v>0</v>
      </c>
      <c r="G646" s="84" t="b">
        <v>0</v>
      </c>
    </row>
    <row r="647" spans="1:7" ht="15">
      <c r="A647" s="84" t="s">
        <v>3312</v>
      </c>
      <c r="B647" s="84">
        <v>2</v>
      </c>
      <c r="C647" s="118">
        <v>0.005572008898004147</v>
      </c>
      <c r="D647" s="84" t="s">
        <v>2696</v>
      </c>
      <c r="E647" s="84" t="b">
        <v>0</v>
      </c>
      <c r="F647" s="84" t="b">
        <v>0</v>
      </c>
      <c r="G647" s="84" t="b">
        <v>0</v>
      </c>
    </row>
    <row r="648" spans="1:7" ht="15">
      <c r="A648" s="84" t="s">
        <v>297</v>
      </c>
      <c r="B648" s="84">
        <v>2</v>
      </c>
      <c r="C648" s="118">
        <v>0.005572008898004147</v>
      </c>
      <c r="D648" s="84" t="s">
        <v>2696</v>
      </c>
      <c r="E648" s="84" t="b">
        <v>0</v>
      </c>
      <c r="F648" s="84" t="b">
        <v>0</v>
      </c>
      <c r="G648" s="84" t="b">
        <v>0</v>
      </c>
    </row>
    <row r="649" spans="1:7" ht="15">
      <c r="A649" s="84" t="s">
        <v>3458</v>
      </c>
      <c r="B649" s="84">
        <v>2</v>
      </c>
      <c r="C649" s="118">
        <v>0.005572008898004147</v>
      </c>
      <c r="D649" s="84" t="s">
        <v>2696</v>
      </c>
      <c r="E649" s="84" t="b">
        <v>0</v>
      </c>
      <c r="F649" s="84" t="b">
        <v>0</v>
      </c>
      <c r="G649" s="84" t="b">
        <v>0</v>
      </c>
    </row>
    <row r="650" spans="1:7" ht="15">
      <c r="A650" s="84" t="s">
        <v>3461</v>
      </c>
      <c r="B650" s="84">
        <v>2</v>
      </c>
      <c r="C650" s="118">
        <v>0.005572008898004147</v>
      </c>
      <c r="D650" s="84" t="s">
        <v>2696</v>
      </c>
      <c r="E650" s="84" t="b">
        <v>0</v>
      </c>
      <c r="F650" s="84" t="b">
        <v>0</v>
      </c>
      <c r="G650" s="84" t="b">
        <v>0</v>
      </c>
    </row>
    <row r="651" spans="1:7" ht="15">
      <c r="A651" s="84" t="s">
        <v>3462</v>
      </c>
      <c r="B651" s="84">
        <v>2</v>
      </c>
      <c r="C651" s="118">
        <v>0.005572008898004147</v>
      </c>
      <c r="D651" s="84" t="s">
        <v>2696</v>
      </c>
      <c r="E651" s="84" t="b">
        <v>0</v>
      </c>
      <c r="F651" s="84" t="b">
        <v>0</v>
      </c>
      <c r="G651" s="84" t="b">
        <v>0</v>
      </c>
    </row>
    <row r="652" spans="1:7" ht="15">
      <c r="A652" s="84" t="s">
        <v>3463</v>
      </c>
      <c r="B652" s="84">
        <v>2</v>
      </c>
      <c r="C652" s="118">
        <v>0.005572008898004147</v>
      </c>
      <c r="D652" s="84" t="s">
        <v>2696</v>
      </c>
      <c r="E652" s="84" t="b">
        <v>0</v>
      </c>
      <c r="F652" s="84" t="b">
        <v>0</v>
      </c>
      <c r="G652" s="84" t="b">
        <v>0</v>
      </c>
    </row>
    <row r="653" spans="1:7" ht="15">
      <c r="A653" s="84" t="s">
        <v>3439</v>
      </c>
      <c r="B653" s="84">
        <v>2</v>
      </c>
      <c r="C653" s="118">
        <v>0.006949720548640218</v>
      </c>
      <c r="D653" s="84" t="s">
        <v>2696</v>
      </c>
      <c r="E653" s="84" t="b">
        <v>0</v>
      </c>
      <c r="F653" s="84" t="b">
        <v>0</v>
      </c>
      <c r="G653" s="84" t="b">
        <v>0</v>
      </c>
    </row>
    <row r="654" spans="1:7" ht="15">
      <c r="A654" s="84" t="s">
        <v>3398</v>
      </c>
      <c r="B654" s="84">
        <v>2</v>
      </c>
      <c r="C654" s="118">
        <v>0.005572008898004147</v>
      </c>
      <c r="D654" s="84" t="s">
        <v>2696</v>
      </c>
      <c r="E654" s="84" t="b">
        <v>1</v>
      </c>
      <c r="F654" s="84" t="b">
        <v>0</v>
      </c>
      <c r="G654" s="84" t="b">
        <v>0</v>
      </c>
    </row>
    <row r="655" spans="1:7" ht="15">
      <c r="A655" s="84" t="s">
        <v>3402</v>
      </c>
      <c r="B655" s="84">
        <v>2</v>
      </c>
      <c r="C655" s="118">
        <v>0.005572008898004147</v>
      </c>
      <c r="D655" s="84" t="s">
        <v>2696</v>
      </c>
      <c r="E655" s="84" t="b">
        <v>0</v>
      </c>
      <c r="F655" s="84" t="b">
        <v>0</v>
      </c>
      <c r="G655" s="84" t="b">
        <v>0</v>
      </c>
    </row>
    <row r="656" spans="1:7" ht="15">
      <c r="A656" s="84" t="s">
        <v>3403</v>
      </c>
      <c r="B656" s="84">
        <v>2</v>
      </c>
      <c r="C656" s="118">
        <v>0.005572008898004147</v>
      </c>
      <c r="D656" s="84" t="s">
        <v>2696</v>
      </c>
      <c r="E656" s="84" t="b">
        <v>0</v>
      </c>
      <c r="F656" s="84" t="b">
        <v>0</v>
      </c>
      <c r="G656" s="84" t="b">
        <v>0</v>
      </c>
    </row>
    <row r="657" spans="1:7" ht="15">
      <c r="A657" s="84" t="s">
        <v>2842</v>
      </c>
      <c r="B657" s="84">
        <v>2</v>
      </c>
      <c r="C657" s="118">
        <v>0.005572008898004147</v>
      </c>
      <c r="D657" s="84" t="s">
        <v>2696</v>
      </c>
      <c r="E657" s="84" t="b">
        <v>0</v>
      </c>
      <c r="F657" s="84" t="b">
        <v>0</v>
      </c>
      <c r="G657" s="84" t="b">
        <v>0</v>
      </c>
    </row>
    <row r="658" spans="1:7" ht="15">
      <c r="A658" s="84" t="s">
        <v>3365</v>
      </c>
      <c r="B658" s="84">
        <v>2</v>
      </c>
      <c r="C658" s="118">
        <v>0.005572008898004147</v>
      </c>
      <c r="D658" s="84" t="s">
        <v>2696</v>
      </c>
      <c r="E658" s="84" t="b">
        <v>0</v>
      </c>
      <c r="F658" s="84" t="b">
        <v>0</v>
      </c>
      <c r="G658" s="84" t="b">
        <v>0</v>
      </c>
    </row>
    <row r="659" spans="1:7" ht="15">
      <c r="A659" s="84" t="s">
        <v>3467</v>
      </c>
      <c r="B659" s="84">
        <v>2</v>
      </c>
      <c r="C659" s="118">
        <v>0.005572008898004147</v>
      </c>
      <c r="D659" s="84" t="s">
        <v>2696</v>
      </c>
      <c r="E659" s="84" t="b">
        <v>0</v>
      </c>
      <c r="F659" s="84" t="b">
        <v>0</v>
      </c>
      <c r="G659" s="84" t="b">
        <v>0</v>
      </c>
    </row>
    <row r="660" spans="1:7" ht="15">
      <c r="A660" s="84" t="s">
        <v>3405</v>
      </c>
      <c r="B660" s="84">
        <v>2</v>
      </c>
      <c r="C660" s="118">
        <v>0.006949720548640218</v>
      </c>
      <c r="D660" s="84" t="s">
        <v>2696</v>
      </c>
      <c r="E660" s="84" t="b">
        <v>0</v>
      </c>
      <c r="F660" s="84" t="b">
        <v>0</v>
      </c>
      <c r="G660" s="84" t="b">
        <v>0</v>
      </c>
    </row>
    <row r="661" spans="1:7" ht="15">
      <c r="A661" s="84" t="s">
        <v>2848</v>
      </c>
      <c r="B661" s="84">
        <v>16</v>
      </c>
      <c r="C661" s="118">
        <v>0.0014885619065639095</v>
      </c>
      <c r="D661" s="84" t="s">
        <v>2697</v>
      </c>
      <c r="E661" s="84" t="b">
        <v>1</v>
      </c>
      <c r="F661" s="84" t="b">
        <v>0</v>
      </c>
      <c r="G661" s="84" t="b">
        <v>0</v>
      </c>
    </row>
    <row r="662" spans="1:7" ht="15">
      <c r="A662" s="84" t="s">
        <v>2800</v>
      </c>
      <c r="B662" s="84">
        <v>16</v>
      </c>
      <c r="C662" s="118">
        <v>0.0014885619065639095</v>
      </c>
      <c r="D662" s="84" t="s">
        <v>2697</v>
      </c>
      <c r="E662" s="84" t="b">
        <v>0</v>
      </c>
      <c r="F662" s="84" t="b">
        <v>0</v>
      </c>
      <c r="G662" s="84" t="b">
        <v>0</v>
      </c>
    </row>
    <row r="663" spans="1:7" ht="15">
      <c r="A663" s="84" t="s">
        <v>2849</v>
      </c>
      <c r="B663" s="84">
        <v>14</v>
      </c>
      <c r="C663" s="118">
        <v>0.0041713512360441775</v>
      </c>
      <c r="D663" s="84" t="s">
        <v>2697</v>
      </c>
      <c r="E663" s="84" t="b">
        <v>0</v>
      </c>
      <c r="F663" s="84" t="b">
        <v>0</v>
      </c>
      <c r="G663" s="84" t="b">
        <v>0</v>
      </c>
    </row>
    <row r="664" spans="1:7" ht="15">
      <c r="A664" s="84" t="s">
        <v>2833</v>
      </c>
      <c r="B664" s="84">
        <v>14</v>
      </c>
      <c r="C664" s="118">
        <v>0.0041713512360441775</v>
      </c>
      <c r="D664" s="84" t="s">
        <v>2697</v>
      </c>
      <c r="E664" s="84" t="b">
        <v>0</v>
      </c>
      <c r="F664" s="84" t="b">
        <v>0</v>
      </c>
      <c r="G664" s="84" t="b">
        <v>0</v>
      </c>
    </row>
    <row r="665" spans="1:7" ht="15">
      <c r="A665" s="84" t="s">
        <v>277</v>
      </c>
      <c r="B665" s="84">
        <v>13</v>
      </c>
      <c r="C665" s="118">
        <v>0.005351845929076619</v>
      </c>
      <c r="D665" s="84" t="s">
        <v>2697</v>
      </c>
      <c r="E665" s="84" t="b">
        <v>0</v>
      </c>
      <c r="F665" s="84" t="b">
        <v>0</v>
      </c>
      <c r="G665" s="84" t="b">
        <v>0</v>
      </c>
    </row>
    <row r="666" spans="1:7" ht="15">
      <c r="A666" s="84" t="s">
        <v>2801</v>
      </c>
      <c r="B666" s="84">
        <v>13</v>
      </c>
      <c r="C666" s="118">
        <v>0.005351845929076619</v>
      </c>
      <c r="D666" s="84" t="s">
        <v>2697</v>
      </c>
      <c r="E666" s="84" t="b">
        <v>0</v>
      </c>
      <c r="F666" s="84" t="b">
        <v>0</v>
      </c>
      <c r="G666" s="84" t="b">
        <v>0</v>
      </c>
    </row>
    <row r="667" spans="1:7" ht="15">
      <c r="A667" s="84" t="s">
        <v>2850</v>
      </c>
      <c r="B667" s="84">
        <v>13</v>
      </c>
      <c r="C667" s="118">
        <v>0.005351845929076619</v>
      </c>
      <c r="D667" s="84" t="s">
        <v>2697</v>
      </c>
      <c r="E667" s="84" t="b">
        <v>0</v>
      </c>
      <c r="F667" s="84" t="b">
        <v>0</v>
      </c>
      <c r="G667" s="84" t="b">
        <v>0</v>
      </c>
    </row>
    <row r="668" spans="1:7" ht="15">
      <c r="A668" s="84" t="s">
        <v>2851</v>
      </c>
      <c r="B668" s="84">
        <v>13</v>
      </c>
      <c r="C668" s="118">
        <v>0.005351845929076619</v>
      </c>
      <c r="D668" s="84" t="s">
        <v>2697</v>
      </c>
      <c r="E668" s="84" t="b">
        <v>0</v>
      </c>
      <c r="F668" s="84" t="b">
        <v>0</v>
      </c>
      <c r="G668" s="84" t="b">
        <v>0</v>
      </c>
    </row>
    <row r="669" spans="1:7" ht="15">
      <c r="A669" s="84" t="s">
        <v>2852</v>
      </c>
      <c r="B669" s="84">
        <v>13</v>
      </c>
      <c r="C669" s="118">
        <v>0.005351845929076619</v>
      </c>
      <c r="D669" s="84" t="s">
        <v>2697</v>
      </c>
      <c r="E669" s="84" t="b">
        <v>0</v>
      </c>
      <c r="F669" s="84" t="b">
        <v>0</v>
      </c>
      <c r="G669" s="84" t="b">
        <v>0</v>
      </c>
    </row>
    <row r="670" spans="1:7" ht="15">
      <c r="A670" s="84" t="s">
        <v>2853</v>
      </c>
      <c r="B670" s="84">
        <v>12</v>
      </c>
      <c r="C670" s="118">
        <v>0.0064141770458225784</v>
      </c>
      <c r="D670" s="84" t="s">
        <v>2697</v>
      </c>
      <c r="E670" s="84" t="b">
        <v>0</v>
      </c>
      <c r="F670" s="84" t="b">
        <v>0</v>
      </c>
      <c r="G670" s="84" t="b">
        <v>0</v>
      </c>
    </row>
    <row r="671" spans="1:7" ht="15">
      <c r="A671" s="84" t="s">
        <v>3292</v>
      </c>
      <c r="B671" s="84">
        <v>10</v>
      </c>
      <c r="C671" s="118">
        <v>0.008143071426794131</v>
      </c>
      <c r="D671" s="84" t="s">
        <v>2697</v>
      </c>
      <c r="E671" s="84" t="b">
        <v>0</v>
      </c>
      <c r="F671" s="84" t="b">
        <v>1</v>
      </c>
      <c r="G671" s="84" t="b">
        <v>0</v>
      </c>
    </row>
    <row r="672" spans="1:7" ht="15">
      <c r="A672" s="84" t="s">
        <v>3284</v>
      </c>
      <c r="B672" s="84">
        <v>10</v>
      </c>
      <c r="C672" s="118">
        <v>0.008143071426794131</v>
      </c>
      <c r="D672" s="84" t="s">
        <v>2697</v>
      </c>
      <c r="E672" s="84" t="b">
        <v>0</v>
      </c>
      <c r="F672" s="84" t="b">
        <v>0</v>
      </c>
      <c r="G672" s="84" t="b">
        <v>0</v>
      </c>
    </row>
    <row r="673" spans="1:7" ht="15">
      <c r="A673" s="84" t="s">
        <v>3293</v>
      </c>
      <c r="B673" s="84">
        <v>10</v>
      </c>
      <c r="C673" s="118">
        <v>0.008143071426794131</v>
      </c>
      <c r="D673" s="84" t="s">
        <v>2697</v>
      </c>
      <c r="E673" s="84" t="b">
        <v>0</v>
      </c>
      <c r="F673" s="84" t="b">
        <v>0</v>
      </c>
      <c r="G673" s="84" t="b">
        <v>0</v>
      </c>
    </row>
    <row r="674" spans="1:7" ht="15">
      <c r="A674" s="84" t="s">
        <v>3294</v>
      </c>
      <c r="B674" s="84">
        <v>10</v>
      </c>
      <c r="C674" s="118">
        <v>0.008143071426794131</v>
      </c>
      <c r="D674" s="84" t="s">
        <v>2697</v>
      </c>
      <c r="E674" s="84" t="b">
        <v>0</v>
      </c>
      <c r="F674" s="84" t="b">
        <v>0</v>
      </c>
      <c r="G674" s="84" t="b">
        <v>0</v>
      </c>
    </row>
    <row r="675" spans="1:7" ht="15">
      <c r="A675" s="84" t="s">
        <v>3289</v>
      </c>
      <c r="B675" s="84">
        <v>10</v>
      </c>
      <c r="C675" s="118">
        <v>0.008143071426794131</v>
      </c>
      <c r="D675" s="84" t="s">
        <v>2697</v>
      </c>
      <c r="E675" s="84" t="b">
        <v>0</v>
      </c>
      <c r="F675" s="84" t="b">
        <v>0</v>
      </c>
      <c r="G675" s="84" t="b">
        <v>0</v>
      </c>
    </row>
    <row r="676" spans="1:7" ht="15">
      <c r="A676" s="84" t="s">
        <v>3290</v>
      </c>
      <c r="B676" s="84">
        <v>10</v>
      </c>
      <c r="C676" s="118">
        <v>0.008143071426794131</v>
      </c>
      <c r="D676" s="84" t="s">
        <v>2697</v>
      </c>
      <c r="E676" s="84" t="b">
        <v>0</v>
      </c>
      <c r="F676" s="84" t="b">
        <v>0</v>
      </c>
      <c r="G676" s="84" t="b">
        <v>0</v>
      </c>
    </row>
    <row r="677" spans="1:7" ht="15">
      <c r="A677" s="84" t="s">
        <v>3285</v>
      </c>
      <c r="B677" s="84">
        <v>10</v>
      </c>
      <c r="C677" s="118">
        <v>0.008143071426794131</v>
      </c>
      <c r="D677" s="84" t="s">
        <v>2697</v>
      </c>
      <c r="E677" s="84" t="b">
        <v>0</v>
      </c>
      <c r="F677" s="84" t="b">
        <v>0</v>
      </c>
      <c r="G677" s="84" t="b">
        <v>0</v>
      </c>
    </row>
    <row r="678" spans="1:7" ht="15">
      <c r="A678" s="84" t="s">
        <v>275</v>
      </c>
      <c r="B678" s="84">
        <v>9</v>
      </c>
      <c r="C678" s="118">
        <v>0.008783949496291665</v>
      </c>
      <c r="D678" s="84" t="s">
        <v>2697</v>
      </c>
      <c r="E678" s="84" t="b">
        <v>0</v>
      </c>
      <c r="F678" s="84" t="b">
        <v>0</v>
      </c>
      <c r="G678" s="84" t="b">
        <v>0</v>
      </c>
    </row>
    <row r="679" spans="1:7" ht="15">
      <c r="A679" s="84" t="s">
        <v>3298</v>
      </c>
      <c r="B679" s="84">
        <v>9</v>
      </c>
      <c r="C679" s="118">
        <v>0.008783949496291665</v>
      </c>
      <c r="D679" s="84" t="s">
        <v>2697</v>
      </c>
      <c r="E679" s="84" t="b">
        <v>0</v>
      </c>
      <c r="F679" s="84" t="b">
        <v>0</v>
      </c>
      <c r="G679" s="84" t="b">
        <v>0</v>
      </c>
    </row>
    <row r="680" spans="1:7" ht="15">
      <c r="A680" s="84" t="s">
        <v>300</v>
      </c>
      <c r="B680" s="84">
        <v>7</v>
      </c>
      <c r="C680" s="118">
        <v>0.009531647242219504</v>
      </c>
      <c r="D680" s="84" t="s">
        <v>2697</v>
      </c>
      <c r="E680" s="84" t="b">
        <v>0</v>
      </c>
      <c r="F680" s="84" t="b">
        <v>0</v>
      </c>
      <c r="G680" s="84" t="b">
        <v>0</v>
      </c>
    </row>
    <row r="681" spans="1:7" ht="15">
      <c r="A681" s="84" t="s">
        <v>3288</v>
      </c>
      <c r="B681" s="84">
        <v>6</v>
      </c>
      <c r="C681" s="118">
        <v>0.009589349915080501</v>
      </c>
      <c r="D681" s="84" t="s">
        <v>2697</v>
      </c>
      <c r="E681" s="84" t="b">
        <v>0</v>
      </c>
      <c r="F681" s="84" t="b">
        <v>0</v>
      </c>
      <c r="G681" s="84" t="b">
        <v>0</v>
      </c>
    </row>
    <row r="682" spans="1:7" ht="15">
      <c r="A682" s="84" t="s">
        <v>3367</v>
      </c>
      <c r="B682" s="84">
        <v>4</v>
      </c>
      <c r="C682" s="118">
        <v>0.008881822332866593</v>
      </c>
      <c r="D682" s="84" t="s">
        <v>2697</v>
      </c>
      <c r="E682" s="84" t="b">
        <v>0</v>
      </c>
      <c r="F682" s="84" t="b">
        <v>0</v>
      </c>
      <c r="G682" s="84" t="b">
        <v>0</v>
      </c>
    </row>
    <row r="683" spans="1:7" ht="15">
      <c r="A683" s="84" t="s">
        <v>3368</v>
      </c>
      <c r="B683" s="84">
        <v>4</v>
      </c>
      <c r="C683" s="118">
        <v>0.008881822332866593</v>
      </c>
      <c r="D683" s="84" t="s">
        <v>2697</v>
      </c>
      <c r="E683" s="84" t="b">
        <v>0</v>
      </c>
      <c r="F683" s="84" t="b">
        <v>0</v>
      </c>
      <c r="G683" s="84" t="b">
        <v>0</v>
      </c>
    </row>
    <row r="684" spans="1:7" ht="15">
      <c r="A684" s="84" t="s">
        <v>2834</v>
      </c>
      <c r="B684" s="84">
        <v>4</v>
      </c>
      <c r="C684" s="118">
        <v>0.008881822332866593</v>
      </c>
      <c r="D684" s="84" t="s">
        <v>2697</v>
      </c>
      <c r="E684" s="84" t="b">
        <v>0</v>
      </c>
      <c r="F684" s="84" t="b">
        <v>0</v>
      </c>
      <c r="G684" s="84" t="b">
        <v>0</v>
      </c>
    </row>
    <row r="685" spans="1:7" ht="15">
      <c r="A685" s="84" t="s">
        <v>3369</v>
      </c>
      <c r="B685" s="84">
        <v>4</v>
      </c>
      <c r="C685" s="118">
        <v>0.008881822332866593</v>
      </c>
      <c r="D685" s="84" t="s">
        <v>2697</v>
      </c>
      <c r="E685" s="84" t="b">
        <v>0</v>
      </c>
      <c r="F685" s="84" t="b">
        <v>0</v>
      </c>
      <c r="G685" s="84" t="b">
        <v>0</v>
      </c>
    </row>
    <row r="686" spans="1:7" ht="15">
      <c r="A686" s="84" t="s">
        <v>3370</v>
      </c>
      <c r="B686" s="84">
        <v>4</v>
      </c>
      <c r="C686" s="118">
        <v>0.008881822332866593</v>
      </c>
      <c r="D686" s="84" t="s">
        <v>2697</v>
      </c>
      <c r="E686" s="84" t="b">
        <v>1</v>
      </c>
      <c r="F686" s="84" t="b">
        <v>0</v>
      </c>
      <c r="G686" s="84" t="b">
        <v>0</v>
      </c>
    </row>
    <row r="687" spans="1:7" ht="15">
      <c r="A687" s="84" t="s">
        <v>3371</v>
      </c>
      <c r="B687" s="84">
        <v>4</v>
      </c>
      <c r="C687" s="118">
        <v>0.008881822332866593</v>
      </c>
      <c r="D687" s="84" t="s">
        <v>2697</v>
      </c>
      <c r="E687" s="84" t="b">
        <v>0</v>
      </c>
      <c r="F687" s="84" t="b">
        <v>0</v>
      </c>
      <c r="G687" s="84" t="b">
        <v>0</v>
      </c>
    </row>
    <row r="688" spans="1:7" ht="15">
      <c r="A688" s="84" t="s">
        <v>3372</v>
      </c>
      <c r="B688" s="84">
        <v>4</v>
      </c>
      <c r="C688" s="118">
        <v>0.008881822332866593</v>
      </c>
      <c r="D688" s="84" t="s">
        <v>2697</v>
      </c>
      <c r="E688" s="84" t="b">
        <v>0</v>
      </c>
      <c r="F688" s="84" t="b">
        <v>0</v>
      </c>
      <c r="G688" s="84" t="b">
        <v>0</v>
      </c>
    </row>
    <row r="689" spans="1:7" ht="15">
      <c r="A689" s="84" t="s">
        <v>3412</v>
      </c>
      <c r="B689" s="84">
        <v>2</v>
      </c>
      <c r="C689" s="118">
        <v>0.006568331630489701</v>
      </c>
      <c r="D689" s="84" t="s">
        <v>2697</v>
      </c>
      <c r="E689" s="84" t="b">
        <v>0</v>
      </c>
      <c r="F689" s="84" t="b">
        <v>0</v>
      </c>
      <c r="G689" s="84" t="b">
        <v>0</v>
      </c>
    </row>
    <row r="690" spans="1:7" ht="15">
      <c r="A690" s="84" t="s">
        <v>3473</v>
      </c>
      <c r="B690" s="84">
        <v>2</v>
      </c>
      <c r="C690" s="118">
        <v>0.006568331630489701</v>
      </c>
      <c r="D690" s="84" t="s">
        <v>2697</v>
      </c>
      <c r="E690" s="84" t="b">
        <v>0</v>
      </c>
      <c r="F690" s="84" t="b">
        <v>0</v>
      </c>
      <c r="G690" s="84" t="b">
        <v>0</v>
      </c>
    </row>
    <row r="691" spans="1:7" ht="15">
      <c r="A691" s="84" t="s">
        <v>300</v>
      </c>
      <c r="B691" s="84">
        <v>8</v>
      </c>
      <c r="C691" s="118">
        <v>0</v>
      </c>
      <c r="D691" s="84" t="s">
        <v>2698</v>
      </c>
      <c r="E691" s="84" t="b">
        <v>0</v>
      </c>
      <c r="F691" s="84" t="b">
        <v>0</v>
      </c>
      <c r="G691" s="84" t="b">
        <v>0</v>
      </c>
    </row>
    <row r="692" spans="1:7" ht="15">
      <c r="A692" s="84" t="s">
        <v>306</v>
      </c>
      <c r="B692" s="84">
        <v>6</v>
      </c>
      <c r="C692" s="118">
        <v>0.00614452802991639</v>
      </c>
      <c r="D692" s="84" t="s">
        <v>2698</v>
      </c>
      <c r="E692" s="84" t="b">
        <v>0</v>
      </c>
      <c r="F692" s="84" t="b">
        <v>0</v>
      </c>
      <c r="G692" s="84" t="b">
        <v>0</v>
      </c>
    </row>
    <row r="693" spans="1:7" ht="15">
      <c r="A693" s="84" t="s">
        <v>2855</v>
      </c>
      <c r="B693" s="84">
        <v>5</v>
      </c>
      <c r="C693" s="118">
        <v>0.008365573059669049</v>
      </c>
      <c r="D693" s="84" t="s">
        <v>2698</v>
      </c>
      <c r="E693" s="84" t="b">
        <v>0</v>
      </c>
      <c r="F693" s="84" t="b">
        <v>0</v>
      </c>
      <c r="G693" s="84" t="b">
        <v>0</v>
      </c>
    </row>
    <row r="694" spans="1:7" ht="15">
      <c r="A694" s="84" t="s">
        <v>2856</v>
      </c>
      <c r="B694" s="84">
        <v>5</v>
      </c>
      <c r="C694" s="118">
        <v>0.012337294904261524</v>
      </c>
      <c r="D694" s="84" t="s">
        <v>2698</v>
      </c>
      <c r="E694" s="84" t="b">
        <v>0</v>
      </c>
      <c r="F694" s="84" t="b">
        <v>0</v>
      </c>
      <c r="G694" s="84" t="b">
        <v>0</v>
      </c>
    </row>
    <row r="695" spans="1:7" ht="15">
      <c r="A695" s="84" t="s">
        <v>2857</v>
      </c>
      <c r="B695" s="84">
        <v>4</v>
      </c>
      <c r="C695" s="118">
        <v>0.00986983592340922</v>
      </c>
      <c r="D695" s="84" t="s">
        <v>2698</v>
      </c>
      <c r="E695" s="84" t="b">
        <v>0</v>
      </c>
      <c r="F695" s="84" t="b">
        <v>0</v>
      </c>
      <c r="G695" s="84" t="b">
        <v>0</v>
      </c>
    </row>
    <row r="696" spans="1:7" ht="15">
      <c r="A696" s="84" t="s">
        <v>2834</v>
      </c>
      <c r="B696" s="84">
        <v>4</v>
      </c>
      <c r="C696" s="118">
        <v>0.00986983592340922</v>
      </c>
      <c r="D696" s="84" t="s">
        <v>2698</v>
      </c>
      <c r="E696" s="84" t="b">
        <v>0</v>
      </c>
      <c r="F696" s="84" t="b">
        <v>0</v>
      </c>
      <c r="G696" s="84" t="b">
        <v>0</v>
      </c>
    </row>
    <row r="697" spans="1:7" ht="15">
      <c r="A697" s="84" t="s">
        <v>417</v>
      </c>
      <c r="B697" s="84">
        <v>3</v>
      </c>
      <c r="C697" s="118">
        <v>0.01047464095751511</v>
      </c>
      <c r="D697" s="84" t="s">
        <v>2698</v>
      </c>
      <c r="E697" s="84" t="b">
        <v>0</v>
      </c>
      <c r="F697" s="84" t="b">
        <v>0</v>
      </c>
      <c r="G697" s="84" t="b">
        <v>0</v>
      </c>
    </row>
    <row r="698" spans="1:7" ht="15">
      <c r="A698" s="84" t="s">
        <v>416</v>
      </c>
      <c r="B698" s="84">
        <v>3</v>
      </c>
      <c r="C698" s="118">
        <v>0.01047464095751511</v>
      </c>
      <c r="D698" s="84" t="s">
        <v>2698</v>
      </c>
      <c r="E698" s="84" t="b">
        <v>0</v>
      </c>
      <c r="F698" s="84" t="b">
        <v>0</v>
      </c>
      <c r="G698" s="84" t="b">
        <v>0</v>
      </c>
    </row>
    <row r="699" spans="1:7" ht="15">
      <c r="A699" s="84" t="s">
        <v>294</v>
      </c>
      <c r="B699" s="84">
        <v>3</v>
      </c>
      <c r="C699" s="118">
        <v>0.01047464095751511</v>
      </c>
      <c r="D699" s="84" t="s">
        <v>2698</v>
      </c>
      <c r="E699" s="84" t="b">
        <v>0</v>
      </c>
      <c r="F699" s="84" t="b">
        <v>0</v>
      </c>
      <c r="G699" s="84" t="b">
        <v>0</v>
      </c>
    </row>
    <row r="700" spans="1:7" ht="15">
      <c r="A700" s="84" t="s">
        <v>415</v>
      </c>
      <c r="B700" s="84">
        <v>3</v>
      </c>
      <c r="C700" s="118">
        <v>0.01047464095751511</v>
      </c>
      <c r="D700" s="84" t="s">
        <v>2698</v>
      </c>
      <c r="E700" s="84" t="b">
        <v>0</v>
      </c>
      <c r="F700" s="84" t="b">
        <v>0</v>
      </c>
      <c r="G700" s="84" t="b">
        <v>0</v>
      </c>
    </row>
    <row r="701" spans="1:7" ht="15">
      <c r="A701" s="84" t="s">
        <v>414</v>
      </c>
      <c r="B701" s="84">
        <v>3</v>
      </c>
      <c r="C701" s="118">
        <v>0.01047464095751511</v>
      </c>
      <c r="D701" s="84" t="s">
        <v>2698</v>
      </c>
      <c r="E701" s="84" t="b">
        <v>0</v>
      </c>
      <c r="F701" s="84" t="b">
        <v>0</v>
      </c>
      <c r="G701" s="84" t="b">
        <v>0</v>
      </c>
    </row>
    <row r="702" spans="1:7" ht="15">
      <c r="A702" s="84" t="s">
        <v>413</v>
      </c>
      <c r="B702" s="84">
        <v>3</v>
      </c>
      <c r="C702" s="118">
        <v>0.01047464095751511</v>
      </c>
      <c r="D702" s="84" t="s">
        <v>2698</v>
      </c>
      <c r="E702" s="84" t="b">
        <v>0</v>
      </c>
      <c r="F702" s="84" t="b">
        <v>0</v>
      </c>
      <c r="G702" s="84" t="b">
        <v>0</v>
      </c>
    </row>
    <row r="703" spans="1:7" ht="15">
      <c r="A703" s="84" t="s">
        <v>3359</v>
      </c>
      <c r="B703" s="84">
        <v>3</v>
      </c>
      <c r="C703" s="118">
        <v>0.01047464095751511</v>
      </c>
      <c r="D703" s="84" t="s">
        <v>2698</v>
      </c>
      <c r="E703" s="84" t="b">
        <v>1</v>
      </c>
      <c r="F703" s="84" t="b">
        <v>0</v>
      </c>
      <c r="G703" s="84" t="b">
        <v>0</v>
      </c>
    </row>
    <row r="704" spans="1:7" ht="15">
      <c r="A704" s="84" t="s">
        <v>3360</v>
      </c>
      <c r="B704" s="84">
        <v>3</v>
      </c>
      <c r="C704" s="118">
        <v>0.01047464095751511</v>
      </c>
      <c r="D704" s="84" t="s">
        <v>2698</v>
      </c>
      <c r="E704" s="84" t="b">
        <v>0</v>
      </c>
      <c r="F704" s="84" t="b">
        <v>0</v>
      </c>
      <c r="G704" s="84" t="b">
        <v>0</v>
      </c>
    </row>
    <row r="705" spans="1:7" ht="15">
      <c r="A705" s="84" t="s">
        <v>3361</v>
      </c>
      <c r="B705" s="84">
        <v>3</v>
      </c>
      <c r="C705" s="118">
        <v>0.01047464095751511</v>
      </c>
      <c r="D705" s="84" t="s">
        <v>2698</v>
      </c>
      <c r="E705" s="84" t="b">
        <v>0</v>
      </c>
      <c r="F705" s="84" t="b">
        <v>0</v>
      </c>
      <c r="G705" s="84" t="b">
        <v>0</v>
      </c>
    </row>
    <row r="706" spans="1:7" ht="15">
      <c r="A706" s="84" t="s">
        <v>3288</v>
      </c>
      <c r="B706" s="84">
        <v>3</v>
      </c>
      <c r="C706" s="118">
        <v>0.01047464095751511</v>
      </c>
      <c r="D706" s="84" t="s">
        <v>2698</v>
      </c>
      <c r="E706" s="84" t="b">
        <v>0</v>
      </c>
      <c r="F706" s="84" t="b">
        <v>0</v>
      </c>
      <c r="G706" s="84" t="b">
        <v>0</v>
      </c>
    </row>
    <row r="707" spans="1:7" ht="15">
      <c r="A707" s="84" t="s">
        <v>3333</v>
      </c>
      <c r="B707" s="84">
        <v>3</v>
      </c>
      <c r="C707" s="118">
        <v>0.01047464095751511</v>
      </c>
      <c r="D707" s="84" t="s">
        <v>2698</v>
      </c>
      <c r="E707" s="84" t="b">
        <v>0</v>
      </c>
      <c r="F707" s="84" t="b">
        <v>0</v>
      </c>
      <c r="G707" s="84" t="b">
        <v>0</v>
      </c>
    </row>
    <row r="708" spans="1:7" ht="15">
      <c r="A708" s="84" t="s">
        <v>3284</v>
      </c>
      <c r="B708" s="84">
        <v>3</v>
      </c>
      <c r="C708" s="118">
        <v>0.01047464095751511</v>
      </c>
      <c r="D708" s="84" t="s">
        <v>2698</v>
      </c>
      <c r="E708" s="84" t="b">
        <v>0</v>
      </c>
      <c r="F708" s="84" t="b">
        <v>0</v>
      </c>
      <c r="G708" s="84" t="b">
        <v>0</v>
      </c>
    </row>
    <row r="709" spans="1:7" ht="15">
      <c r="A709" s="84" t="s">
        <v>3362</v>
      </c>
      <c r="B709" s="84">
        <v>3</v>
      </c>
      <c r="C709" s="118">
        <v>0.01047464095751511</v>
      </c>
      <c r="D709" s="84" t="s">
        <v>2698</v>
      </c>
      <c r="E709" s="84" t="b">
        <v>0</v>
      </c>
      <c r="F709" s="84" t="b">
        <v>0</v>
      </c>
      <c r="G709" s="84" t="b">
        <v>0</v>
      </c>
    </row>
    <row r="710" spans="1:7" ht="15">
      <c r="A710" s="84" t="s">
        <v>3341</v>
      </c>
      <c r="B710" s="84">
        <v>3</v>
      </c>
      <c r="C710" s="118">
        <v>0.01047464095751511</v>
      </c>
      <c r="D710" s="84" t="s">
        <v>2698</v>
      </c>
      <c r="E710" s="84" t="b">
        <v>1</v>
      </c>
      <c r="F710" s="84" t="b">
        <v>0</v>
      </c>
      <c r="G710" s="84" t="b">
        <v>0</v>
      </c>
    </row>
    <row r="711" spans="1:7" ht="15">
      <c r="A711" s="84" t="s">
        <v>293</v>
      </c>
      <c r="B711" s="84">
        <v>3</v>
      </c>
      <c r="C711" s="118">
        <v>0.01047464095751511</v>
      </c>
      <c r="D711" s="84" t="s">
        <v>2698</v>
      </c>
      <c r="E711" s="84" t="b">
        <v>0</v>
      </c>
      <c r="F711" s="84" t="b">
        <v>0</v>
      </c>
      <c r="G711" s="84" t="b">
        <v>0</v>
      </c>
    </row>
    <row r="712" spans="1:7" ht="15">
      <c r="A712" s="84" t="s">
        <v>3438</v>
      </c>
      <c r="B712" s="84">
        <v>3</v>
      </c>
      <c r="C712" s="118">
        <v>0.01047464095751511</v>
      </c>
      <c r="D712" s="84" t="s">
        <v>2698</v>
      </c>
      <c r="E712" s="84" t="b">
        <v>0</v>
      </c>
      <c r="F712" s="84" t="b">
        <v>0</v>
      </c>
      <c r="G712" s="84" t="b">
        <v>0</v>
      </c>
    </row>
    <row r="713" spans="1:7" ht="15">
      <c r="A713" s="84" t="s">
        <v>3399</v>
      </c>
      <c r="B713" s="84">
        <v>2</v>
      </c>
      <c r="C713" s="118">
        <v>0.00986983592340922</v>
      </c>
      <c r="D713" s="84" t="s">
        <v>2698</v>
      </c>
      <c r="E713" s="84" t="b">
        <v>0</v>
      </c>
      <c r="F713" s="84" t="b">
        <v>0</v>
      </c>
      <c r="G713" s="84" t="b">
        <v>0</v>
      </c>
    </row>
    <row r="714" spans="1:7" ht="15">
      <c r="A714" s="84" t="s">
        <v>3525</v>
      </c>
      <c r="B714" s="84">
        <v>2</v>
      </c>
      <c r="C714" s="118">
        <v>0.00986983592340922</v>
      </c>
      <c r="D714" s="84" t="s">
        <v>2698</v>
      </c>
      <c r="E714" s="84" t="b">
        <v>1</v>
      </c>
      <c r="F714" s="84" t="b">
        <v>0</v>
      </c>
      <c r="G714" s="84" t="b">
        <v>0</v>
      </c>
    </row>
    <row r="715" spans="1:7" ht="15">
      <c r="A715" s="84" t="s">
        <v>3387</v>
      </c>
      <c r="B715" s="84">
        <v>2</v>
      </c>
      <c r="C715" s="118">
        <v>0.00986983592340922</v>
      </c>
      <c r="D715" s="84" t="s">
        <v>2698</v>
      </c>
      <c r="E715" s="84" t="b">
        <v>0</v>
      </c>
      <c r="F715" s="84" t="b">
        <v>0</v>
      </c>
      <c r="G715" s="84" t="b">
        <v>0</v>
      </c>
    </row>
    <row r="716" spans="1:7" ht="15">
      <c r="A716" s="84" t="s">
        <v>3424</v>
      </c>
      <c r="B716" s="84">
        <v>2</v>
      </c>
      <c r="C716" s="118">
        <v>0.00986983592340922</v>
      </c>
      <c r="D716" s="84" t="s">
        <v>2698</v>
      </c>
      <c r="E716" s="84" t="b">
        <v>0</v>
      </c>
      <c r="F716" s="84" t="b">
        <v>0</v>
      </c>
      <c r="G716" s="84" t="b">
        <v>0</v>
      </c>
    </row>
    <row r="717" spans="1:7" ht="15">
      <c r="A717" s="84" t="s">
        <v>3390</v>
      </c>
      <c r="B717" s="84">
        <v>2</v>
      </c>
      <c r="C717" s="118">
        <v>0.00986983592340922</v>
      </c>
      <c r="D717" s="84" t="s">
        <v>2698</v>
      </c>
      <c r="E717" s="84" t="b">
        <v>0</v>
      </c>
      <c r="F717" s="84" t="b">
        <v>0</v>
      </c>
      <c r="G717" s="84" t="b">
        <v>0</v>
      </c>
    </row>
    <row r="718" spans="1:7" ht="15">
      <c r="A718" s="84" t="s">
        <v>2838</v>
      </c>
      <c r="B718" s="84">
        <v>2</v>
      </c>
      <c r="C718" s="118">
        <v>0.00986983592340922</v>
      </c>
      <c r="D718" s="84" t="s">
        <v>2698</v>
      </c>
      <c r="E718" s="84" t="b">
        <v>0</v>
      </c>
      <c r="F718" s="84" t="b">
        <v>0</v>
      </c>
      <c r="G718" s="84" t="b">
        <v>0</v>
      </c>
    </row>
    <row r="719" spans="1:7" ht="15">
      <c r="A719" s="84" t="s">
        <v>3303</v>
      </c>
      <c r="B719" s="84">
        <v>2</v>
      </c>
      <c r="C719" s="118">
        <v>0.00986983592340922</v>
      </c>
      <c r="D719" s="84" t="s">
        <v>2698</v>
      </c>
      <c r="E719" s="84" t="b">
        <v>0</v>
      </c>
      <c r="F719" s="84" t="b">
        <v>0</v>
      </c>
      <c r="G719" s="84" t="b">
        <v>0</v>
      </c>
    </row>
    <row r="720" spans="1:7" ht="15">
      <c r="A720" s="84" t="s">
        <v>2859</v>
      </c>
      <c r="B720" s="84">
        <v>6</v>
      </c>
      <c r="C720" s="118">
        <v>0.011447458020108854</v>
      </c>
      <c r="D720" s="84" t="s">
        <v>2699</v>
      </c>
      <c r="E720" s="84" t="b">
        <v>0</v>
      </c>
      <c r="F720" s="84" t="b">
        <v>0</v>
      </c>
      <c r="G720" s="84" t="b">
        <v>0</v>
      </c>
    </row>
    <row r="721" spans="1:7" ht="15">
      <c r="A721" s="84" t="s">
        <v>2860</v>
      </c>
      <c r="B721" s="84">
        <v>4</v>
      </c>
      <c r="C721" s="118">
        <v>0.01163371274951987</v>
      </c>
      <c r="D721" s="84" t="s">
        <v>2699</v>
      </c>
      <c r="E721" s="84" t="b">
        <v>0</v>
      </c>
      <c r="F721" s="84" t="b">
        <v>0</v>
      </c>
      <c r="G721" s="84" t="b">
        <v>0</v>
      </c>
    </row>
    <row r="722" spans="1:7" ht="15">
      <c r="A722" s="84" t="s">
        <v>2861</v>
      </c>
      <c r="B722" s="84">
        <v>4</v>
      </c>
      <c r="C722" s="118">
        <v>0.01163371274951987</v>
      </c>
      <c r="D722" s="84" t="s">
        <v>2699</v>
      </c>
      <c r="E722" s="84" t="b">
        <v>0</v>
      </c>
      <c r="F722" s="84" t="b">
        <v>0</v>
      </c>
      <c r="G722" s="84" t="b">
        <v>0</v>
      </c>
    </row>
    <row r="723" spans="1:7" ht="15">
      <c r="A723" s="84" t="s">
        <v>2833</v>
      </c>
      <c r="B723" s="84">
        <v>4</v>
      </c>
      <c r="C723" s="118">
        <v>0.0144732294906176</v>
      </c>
      <c r="D723" s="84" t="s">
        <v>2699</v>
      </c>
      <c r="E723" s="84" t="b">
        <v>0</v>
      </c>
      <c r="F723" s="84" t="b">
        <v>0</v>
      </c>
      <c r="G723" s="84" t="b">
        <v>0</v>
      </c>
    </row>
    <row r="724" spans="1:7" ht="15">
      <c r="A724" s="84" t="s">
        <v>2862</v>
      </c>
      <c r="B724" s="84">
        <v>3</v>
      </c>
      <c r="C724" s="118">
        <v>0.018987670777957443</v>
      </c>
      <c r="D724" s="84" t="s">
        <v>2699</v>
      </c>
      <c r="E724" s="84" t="b">
        <v>0</v>
      </c>
      <c r="F724" s="84" t="b">
        <v>0</v>
      </c>
      <c r="G724" s="84" t="b">
        <v>0</v>
      </c>
    </row>
    <row r="725" spans="1:7" ht="15">
      <c r="A725" s="84" t="s">
        <v>2863</v>
      </c>
      <c r="B725" s="84">
        <v>2</v>
      </c>
      <c r="C725" s="118">
        <v>0.00923765178003245</v>
      </c>
      <c r="D725" s="84" t="s">
        <v>2699</v>
      </c>
      <c r="E725" s="84" t="b">
        <v>0</v>
      </c>
      <c r="F725" s="84" t="b">
        <v>0</v>
      </c>
      <c r="G725" s="84" t="b">
        <v>0</v>
      </c>
    </row>
    <row r="726" spans="1:7" ht="15">
      <c r="A726" s="84" t="s">
        <v>2864</v>
      </c>
      <c r="B726" s="84">
        <v>2</v>
      </c>
      <c r="C726" s="118">
        <v>0.00923765178003245</v>
      </c>
      <c r="D726" s="84" t="s">
        <v>2699</v>
      </c>
      <c r="E726" s="84" t="b">
        <v>0</v>
      </c>
      <c r="F726" s="84" t="b">
        <v>0</v>
      </c>
      <c r="G726" s="84" t="b">
        <v>0</v>
      </c>
    </row>
    <row r="727" spans="1:7" ht="15">
      <c r="A727" s="84" t="s">
        <v>2865</v>
      </c>
      <c r="B727" s="84">
        <v>2</v>
      </c>
      <c r="C727" s="118">
        <v>0.00923765178003245</v>
      </c>
      <c r="D727" s="84" t="s">
        <v>2699</v>
      </c>
      <c r="E727" s="84" t="b">
        <v>0</v>
      </c>
      <c r="F727" s="84" t="b">
        <v>0</v>
      </c>
      <c r="G727" s="84" t="b">
        <v>0</v>
      </c>
    </row>
    <row r="728" spans="1:7" ht="15">
      <c r="A728" s="84" t="s">
        <v>2866</v>
      </c>
      <c r="B728" s="84">
        <v>2</v>
      </c>
      <c r="C728" s="118">
        <v>0.00923765178003245</v>
      </c>
      <c r="D728" s="84" t="s">
        <v>2699</v>
      </c>
      <c r="E728" s="84" t="b">
        <v>0</v>
      </c>
      <c r="F728" s="84" t="b">
        <v>0</v>
      </c>
      <c r="G728" s="84" t="b">
        <v>0</v>
      </c>
    </row>
    <row r="729" spans="1:7" ht="15">
      <c r="A729" s="84" t="s">
        <v>2867</v>
      </c>
      <c r="B729" s="84">
        <v>2</v>
      </c>
      <c r="C729" s="118">
        <v>0.00923765178003245</v>
      </c>
      <c r="D729" s="84" t="s">
        <v>2699</v>
      </c>
      <c r="E729" s="84" t="b">
        <v>0</v>
      </c>
      <c r="F729" s="84" t="b">
        <v>0</v>
      </c>
      <c r="G729" s="84" t="b">
        <v>0</v>
      </c>
    </row>
    <row r="730" spans="1:7" ht="15">
      <c r="A730" s="84" t="s">
        <v>3514</v>
      </c>
      <c r="B730" s="84">
        <v>2</v>
      </c>
      <c r="C730" s="118">
        <v>0.00923765178003245</v>
      </c>
      <c r="D730" s="84" t="s">
        <v>2699</v>
      </c>
      <c r="E730" s="84" t="b">
        <v>0</v>
      </c>
      <c r="F730" s="84" t="b">
        <v>0</v>
      </c>
      <c r="G730" s="84" t="b">
        <v>0</v>
      </c>
    </row>
    <row r="731" spans="1:7" ht="15">
      <c r="A731" s="84" t="s">
        <v>3515</v>
      </c>
      <c r="B731" s="84">
        <v>2</v>
      </c>
      <c r="C731" s="118">
        <v>0.00923765178003245</v>
      </c>
      <c r="D731" s="84" t="s">
        <v>2699</v>
      </c>
      <c r="E731" s="84" t="b">
        <v>0</v>
      </c>
      <c r="F731" s="84" t="b">
        <v>0</v>
      </c>
      <c r="G731" s="84" t="b">
        <v>0</v>
      </c>
    </row>
    <row r="732" spans="1:7" ht="15">
      <c r="A732" s="84" t="s">
        <v>2810</v>
      </c>
      <c r="B732" s="84">
        <v>2</v>
      </c>
      <c r="C732" s="118">
        <v>0.00923765178003245</v>
      </c>
      <c r="D732" s="84" t="s">
        <v>2699</v>
      </c>
      <c r="E732" s="84" t="b">
        <v>0</v>
      </c>
      <c r="F732" s="84" t="b">
        <v>0</v>
      </c>
      <c r="G732" s="84" t="b">
        <v>0</v>
      </c>
    </row>
    <row r="733" spans="1:7" ht="15">
      <c r="A733" s="84" t="s">
        <v>3512</v>
      </c>
      <c r="B733" s="84">
        <v>2</v>
      </c>
      <c r="C733" s="118">
        <v>0.00923765178003245</v>
      </c>
      <c r="D733" s="84" t="s">
        <v>2699</v>
      </c>
      <c r="E733" s="84" t="b">
        <v>0</v>
      </c>
      <c r="F733" s="84" t="b">
        <v>0</v>
      </c>
      <c r="G733" s="84" t="b">
        <v>0</v>
      </c>
    </row>
    <row r="734" spans="1:7" ht="15">
      <c r="A734" s="84" t="s">
        <v>3511</v>
      </c>
      <c r="B734" s="84">
        <v>2</v>
      </c>
      <c r="C734" s="118">
        <v>0.00923765178003245</v>
      </c>
      <c r="D734" s="84" t="s">
        <v>2699</v>
      </c>
      <c r="E734" s="84" t="b">
        <v>0</v>
      </c>
      <c r="F734" s="84" t="b">
        <v>0</v>
      </c>
      <c r="G734" s="84" t="b">
        <v>0</v>
      </c>
    </row>
    <row r="735" spans="1:7" ht="15">
      <c r="A735" s="84" t="s">
        <v>2811</v>
      </c>
      <c r="B735" s="84">
        <v>2</v>
      </c>
      <c r="C735" s="118">
        <v>0.00923765178003245</v>
      </c>
      <c r="D735" s="84" t="s">
        <v>2699</v>
      </c>
      <c r="E735" s="84" t="b">
        <v>0</v>
      </c>
      <c r="F735" s="84" t="b">
        <v>0</v>
      </c>
      <c r="G735" s="84" t="b">
        <v>0</v>
      </c>
    </row>
    <row r="736" spans="1:7" ht="15">
      <c r="A736" s="84" t="s">
        <v>3513</v>
      </c>
      <c r="B736" s="84">
        <v>2</v>
      </c>
      <c r="C736" s="118">
        <v>0.012658447185304964</v>
      </c>
      <c r="D736" s="84" t="s">
        <v>2699</v>
      </c>
      <c r="E736" s="84" t="b">
        <v>0</v>
      </c>
      <c r="F736" s="84" t="b">
        <v>0</v>
      </c>
      <c r="G736" s="84" t="b">
        <v>0</v>
      </c>
    </row>
    <row r="737" spans="1:7" ht="15">
      <c r="A737" s="84" t="s">
        <v>2834</v>
      </c>
      <c r="B737" s="84">
        <v>2</v>
      </c>
      <c r="C737" s="118">
        <v>0.012658447185304964</v>
      </c>
      <c r="D737" s="84" t="s">
        <v>2699</v>
      </c>
      <c r="E737" s="84" t="b">
        <v>0</v>
      </c>
      <c r="F737" s="84" t="b">
        <v>0</v>
      </c>
      <c r="G737" s="84" t="b">
        <v>0</v>
      </c>
    </row>
    <row r="738" spans="1:7" ht="15">
      <c r="A738" s="84" t="s">
        <v>3508</v>
      </c>
      <c r="B738" s="84">
        <v>2</v>
      </c>
      <c r="C738" s="118">
        <v>0.00923765178003245</v>
      </c>
      <c r="D738" s="84" t="s">
        <v>2699</v>
      </c>
      <c r="E738" s="84" t="b">
        <v>0</v>
      </c>
      <c r="F738" s="84" t="b">
        <v>0</v>
      </c>
      <c r="G738" s="84" t="b">
        <v>0</v>
      </c>
    </row>
    <row r="739" spans="1:7" ht="15">
      <c r="A739" s="84" t="s">
        <v>3433</v>
      </c>
      <c r="B739" s="84">
        <v>2</v>
      </c>
      <c r="C739" s="118">
        <v>0.012658447185304964</v>
      </c>
      <c r="D739" s="84" t="s">
        <v>2699</v>
      </c>
      <c r="E739" s="84" t="b">
        <v>0</v>
      </c>
      <c r="F739" s="84" t="b">
        <v>0</v>
      </c>
      <c r="G739" s="84" t="b">
        <v>0</v>
      </c>
    </row>
    <row r="740" spans="1:7" ht="15">
      <c r="A740" s="84" t="s">
        <v>3509</v>
      </c>
      <c r="B740" s="84">
        <v>2</v>
      </c>
      <c r="C740" s="118">
        <v>0.012658447185304964</v>
      </c>
      <c r="D740" s="84" t="s">
        <v>2699</v>
      </c>
      <c r="E740" s="84" t="b">
        <v>0</v>
      </c>
      <c r="F740" s="84" t="b">
        <v>0</v>
      </c>
      <c r="G740" s="84" t="b">
        <v>0</v>
      </c>
    </row>
    <row r="741" spans="1:7" ht="15">
      <c r="A741" s="84" t="s">
        <v>3285</v>
      </c>
      <c r="B741" s="84">
        <v>2</v>
      </c>
      <c r="C741" s="118">
        <v>0.00923765178003245</v>
      </c>
      <c r="D741" s="84" t="s">
        <v>2699</v>
      </c>
      <c r="E741" s="84" t="b">
        <v>0</v>
      </c>
      <c r="F741" s="84" t="b">
        <v>0</v>
      </c>
      <c r="G741" s="84" t="b">
        <v>0</v>
      </c>
    </row>
    <row r="742" spans="1:7" ht="15">
      <c r="A742" s="84" t="s">
        <v>412</v>
      </c>
      <c r="B742" s="84">
        <v>2</v>
      </c>
      <c r="C742" s="118">
        <v>0.012658447185304964</v>
      </c>
      <c r="D742" s="84" t="s">
        <v>2699</v>
      </c>
      <c r="E742" s="84" t="b">
        <v>0</v>
      </c>
      <c r="F742" s="84" t="b">
        <v>0</v>
      </c>
      <c r="G742" s="84" t="b">
        <v>0</v>
      </c>
    </row>
    <row r="743" spans="1:7" ht="15">
      <c r="A743" s="84" t="s">
        <v>3474</v>
      </c>
      <c r="B743" s="84">
        <v>2</v>
      </c>
      <c r="C743" s="118">
        <v>0.00923765178003245</v>
      </c>
      <c r="D743" s="84" t="s">
        <v>2699</v>
      </c>
      <c r="E743" s="84" t="b">
        <v>0</v>
      </c>
      <c r="F743" s="84" t="b">
        <v>0</v>
      </c>
      <c r="G743" s="84" t="b">
        <v>0</v>
      </c>
    </row>
    <row r="744" spans="1:7" ht="15">
      <c r="A744" s="84" t="s">
        <v>426</v>
      </c>
      <c r="B744" s="84">
        <v>2</v>
      </c>
      <c r="C744" s="118">
        <v>0</v>
      </c>
      <c r="D744" s="84" t="s">
        <v>2700</v>
      </c>
      <c r="E744" s="84" t="b">
        <v>0</v>
      </c>
      <c r="F744" s="84" t="b">
        <v>0</v>
      </c>
      <c r="G744" s="84" t="b">
        <v>0</v>
      </c>
    </row>
    <row r="745" spans="1:7" ht="15">
      <c r="A745" s="84" t="s">
        <v>425</v>
      </c>
      <c r="B745" s="84">
        <v>2</v>
      </c>
      <c r="C745" s="118">
        <v>0</v>
      </c>
      <c r="D745" s="84" t="s">
        <v>2700</v>
      </c>
      <c r="E745" s="84" t="b">
        <v>0</v>
      </c>
      <c r="F745" s="84" t="b">
        <v>0</v>
      </c>
      <c r="G745" s="84" t="b">
        <v>0</v>
      </c>
    </row>
    <row r="746" spans="1:7" ht="15">
      <c r="A746" s="84" t="s">
        <v>424</v>
      </c>
      <c r="B746" s="84">
        <v>2</v>
      </c>
      <c r="C746" s="118">
        <v>0</v>
      </c>
      <c r="D746" s="84" t="s">
        <v>2700</v>
      </c>
      <c r="E746" s="84" t="b">
        <v>0</v>
      </c>
      <c r="F746" s="84" t="b">
        <v>0</v>
      </c>
      <c r="G746" s="84" t="b">
        <v>0</v>
      </c>
    </row>
    <row r="747" spans="1:7" ht="15">
      <c r="A747" s="84" t="s">
        <v>423</v>
      </c>
      <c r="B747" s="84">
        <v>2</v>
      </c>
      <c r="C747" s="118">
        <v>0</v>
      </c>
      <c r="D747" s="84" t="s">
        <v>2700</v>
      </c>
      <c r="E747" s="84" t="b">
        <v>0</v>
      </c>
      <c r="F747" s="84" t="b">
        <v>0</v>
      </c>
      <c r="G747" s="84" t="b">
        <v>0</v>
      </c>
    </row>
    <row r="748" spans="1:7" ht="15">
      <c r="A748" s="84" t="s">
        <v>2869</v>
      </c>
      <c r="B748" s="84">
        <v>2</v>
      </c>
      <c r="C748" s="118">
        <v>0</v>
      </c>
      <c r="D748" s="84" t="s">
        <v>2700</v>
      </c>
      <c r="E748" s="84" t="b">
        <v>0</v>
      </c>
      <c r="F748" s="84" t="b">
        <v>0</v>
      </c>
      <c r="G748" s="84" t="b">
        <v>0</v>
      </c>
    </row>
    <row r="749" spans="1:7" ht="15">
      <c r="A749" s="84" t="s">
        <v>312</v>
      </c>
      <c r="B749" s="84">
        <v>2</v>
      </c>
      <c r="C749" s="118">
        <v>0</v>
      </c>
      <c r="D749" s="84" t="s">
        <v>2700</v>
      </c>
      <c r="E749" s="84" t="b">
        <v>0</v>
      </c>
      <c r="F749" s="84" t="b">
        <v>0</v>
      </c>
      <c r="G749" s="84" t="b">
        <v>0</v>
      </c>
    </row>
    <row r="750" spans="1:7" ht="15">
      <c r="A750" s="84" t="s">
        <v>422</v>
      </c>
      <c r="B750" s="84">
        <v>2</v>
      </c>
      <c r="C750" s="118">
        <v>0</v>
      </c>
      <c r="D750" s="84" t="s">
        <v>2700</v>
      </c>
      <c r="E750" s="84" t="b">
        <v>0</v>
      </c>
      <c r="F750" s="84" t="b">
        <v>0</v>
      </c>
      <c r="G750" s="84" t="b">
        <v>0</v>
      </c>
    </row>
    <row r="751" spans="1:7" ht="15">
      <c r="A751" s="84" t="s">
        <v>2870</v>
      </c>
      <c r="B751" s="84">
        <v>2</v>
      </c>
      <c r="C751" s="118">
        <v>0</v>
      </c>
      <c r="D751" s="84" t="s">
        <v>2700</v>
      </c>
      <c r="E751" s="84" t="b">
        <v>0</v>
      </c>
      <c r="F751" s="84" t="b">
        <v>0</v>
      </c>
      <c r="G751" s="84" t="b">
        <v>0</v>
      </c>
    </row>
    <row r="752" spans="1:7" ht="15">
      <c r="A752" s="84" t="s">
        <v>2872</v>
      </c>
      <c r="B752" s="84">
        <v>7</v>
      </c>
      <c r="C752" s="118">
        <v>0</v>
      </c>
      <c r="D752" s="84" t="s">
        <v>2701</v>
      </c>
      <c r="E752" s="84" t="b">
        <v>0</v>
      </c>
      <c r="F752" s="84" t="b">
        <v>0</v>
      </c>
      <c r="G752" s="84" t="b">
        <v>0</v>
      </c>
    </row>
    <row r="753" spans="1:7" ht="15">
      <c r="A753" s="84" t="s">
        <v>2873</v>
      </c>
      <c r="B753" s="84">
        <v>7</v>
      </c>
      <c r="C753" s="118">
        <v>0</v>
      </c>
      <c r="D753" s="84" t="s">
        <v>2701</v>
      </c>
      <c r="E753" s="84" t="b">
        <v>0</v>
      </c>
      <c r="F753" s="84" t="b">
        <v>0</v>
      </c>
      <c r="G753" s="84" t="b">
        <v>0</v>
      </c>
    </row>
    <row r="754" spans="1:7" ht="15">
      <c r="A754" s="84" t="s">
        <v>2874</v>
      </c>
      <c r="B754" s="84">
        <v>7</v>
      </c>
      <c r="C754" s="118">
        <v>0</v>
      </c>
      <c r="D754" s="84" t="s">
        <v>2701</v>
      </c>
      <c r="E754" s="84" t="b">
        <v>0</v>
      </c>
      <c r="F754" s="84" t="b">
        <v>0</v>
      </c>
      <c r="G754" s="84" t="b">
        <v>0</v>
      </c>
    </row>
    <row r="755" spans="1:7" ht="15">
      <c r="A755" s="84" t="s">
        <v>2875</v>
      </c>
      <c r="B755" s="84">
        <v>7</v>
      </c>
      <c r="C755" s="118">
        <v>0</v>
      </c>
      <c r="D755" s="84" t="s">
        <v>2701</v>
      </c>
      <c r="E755" s="84" t="b">
        <v>0</v>
      </c>
      <c r="F755" s="84" t="b">
        <v>0</v>
      </c>
      <c r="G755" s="84" t="b">
        <v>0</v>
      </c>
    </row>
    <row r="756" spans="1:7" ht="15">
      <c r="A756" s="84" t="s">
        <v>2876</v>
      </c>
      <c r="B756" s="84">
        <v>7</v>
      </c>
      <c r="C756" s="118">
        <v>0</v>
      </c>
      <c r="D756" s="84" t="s">
        <v>2701</v>
      </c>
      <c r="E756" s="84" t="b">
        <v>0</v>
      </c>
      <c r="F756" s="84" t="b">
        <v>0</v>
      </c>
      <c r="G756" s="84" t="b">
        <v>0</v>
      </c>
    </row>
    <row r="757" spans="1:7" ht="15">
      <c r="A757" s="84" t="s">
        <v>2877</v>
      </c>
      <c r="B757" s="84">
        <v>7</v>
      </c>
      <c r="C757" s="118">
        <v>0</v>
      </c>
      <c r="D757" s="84" t="s">
        <v>2701</v>
      </c>
      <c r="E757" s="84" t="b">
        <v>0</v>
      </c>
      <c r="F757" s="84" t="b">
        <v>0</v>
      </c>
      <c r="G757" s="84" t="b">
        <v>0</v>
      </c>
    </row>
    <row r="758" spans="1:7" ht="15">
      <c r="A758" s="84" t="s">
        <v>2878</v>
      </c>
      <c r="B758" s="84">
        <v>7</v>
      </c>
      <c r="C758" s="118">
        <v>0</v>
      </c>
      <c r="D758" s="84" t="s">
        <v>2701</v>
      </c>
      <c r="E758" s="84" t="b">
        <v>0</v>
      </c>
      <c r="F758" s="84" t="b">
        <v>0</v>
      </c>
      <c r="G758" s="84" t="b">
        <v>0</v>
      </c>
    </row>
    <row r="759" spans="1:7" ht="15">
      <c r="A759" s="84" t="s">
        <v>2842</v>
      </c>
      <c r="B759" s="84">
        <v>7</v>
      </c>
      <c r="C759" s="118">
        <v>0</v>
      </c>
      <c r="D759" s="84" t="s">
        <v>2701</v>
      </c>
      <c r="E759" s="84" t="b">
        <v>0</v>
      </c>
      <c r="F759" s="84" t="b">
        <v>0</v>
      </c>
      <c r="G759" s="84" t="b">
        <v>0</v>
      </c>
    </row>
    <row r="760" spans="1:7" ht="15">
      <c r="A760" s="84" t="s">
        <v>2879</v>
      </c>
      <c r="B760" s="84">
        <v>7</v>
      </c>
      <c r="C760" s="118">
        <v>0</v>
      </c>
      <c r="D760" s="84" t="s">
        <v>2701</v>
      </c>
      <c r="E760" s="84" t="b">
        <v>0</v>
      </c>
      <c r="F760" s="84" t="b">
        <v>0</v>
      </c>
      <c r="G760" s="84" t="b">
        <v>0</v>
      </c>
    </row>
    <row r="761" spans="1:7" ht="15">
      <c r="A761" s="84" t="s">
        <v>2880</v>
      </c>
      <c r="B761" s="84">
        <v>7</v>
      </c>
      <c r="C761" s="118">
        <v>0</v>
      </c>
      <c r="D761" s="84" t="s">
        <v>2701</v>
      </c>
      <c r="E761" s="84" t="b">
        <v>0</v>
      </c>
      <c r="F761" s="84" t="b">
        <v>0</v>
      </c>
      <c r="G761" s="84" t="b">
        <v>0</v>
      </c>
    </row>
    <row r="762" spans="1:7" ht="15">
      <c r="A762" s="84" t="s">
        <v>229</v>
      </c>
      <c r="B762" s="84">
        <v>5</v>
      </c>
      <c r="C762" s="118">
        <v>0.008698097361799882</v>
      </c>
      <c r="D762" s="84" t="s">
        <v>2701</v>
      </c>
      <c r="E762" s="84" t="b">
        <v>0</v>
      </c>
      <c r="F762" s="84" t="b">
        <v>0</v>
      </c>
      <c r="G762" s="84" t="b">
        <v>0</v>
      </c>
    </row>
    <row r="763" spans="1:7" ht="15">
      <c r="A763" s="84" t="s">
        <v>3350</v>
      </c>
      <c r="B763" s="84">
        <v>5</v>
      </c>
      <c r="C763" s="118">
        <v>0.008698097361799882</v>
      </c>
      <c r="D763" s="84" t="s">
        <v>2701</v>
      </c>
      <c r="E763" s="84" t="b">
        <v>0</v>
      </c>
      <c r="F763" s="84" t="b">
        <v>0</v>
      </c>
      <c r="G763" s="84" t="b">
        <v>0</v>
      </c>
    </row>
    <row r="764" spans="1:7" ht="15">
      <c r="A764" s="84" t="s">
        <v>3347</v>
      </c>
      <c r="B764" s="84">
        <v>2</v>
      </c>
      <c r="C764" s="118">
        <v>0.012954001055958944</v>
      </c>
      <c r="D764" s="84" t="s">
        <v>2701</v>
      </c>
      <c r="E764" s="84" t="b">
        <v>0</v>
      </c>
      <c r="F764" s="84" t="b">
        <v>0</v>
      </c>
      <c r="G764" s="84" t="b">
        <v>0</v>
      </c>
    </row>
    <row r="765" spans="1:7" ht="15">
      <c r="A765" s="84" t="s">
        <v>3527</v>
      </c>
      <c r="B765" s="84">
        <v>2</v>
      </c>
      <c r="C765" s="118">
        <v>0.012954001055958944</v>
      </c>
      <c r="D765" s="84" t="s">
        <v>2701</v>
      </c>
      <c r="E765" s="84" t="b">
        <v>0</v>
      </c>
      <c r="F765" s="84" t="b">
        <v>0</v>
      </c>
      <c r="G765" s="84" t="b">
        <v>0</v>
      </c>
    </row>
    <row r="766" spans="1:7" ht="15">
      <c r="A766" s="84" t="s">
        <v>2882</v>
      </c>
      <c r="B766" s="84">
        <v>3</v>
      </c>
      <c r="C766" s="118">
        <v>0</v>
      </c>
      <c r="D766" s="84" t="s">
        <v>2702</v>
      </c>
      <c r="E766" s="84" t="b">
        <v>0</v>
      </c>
      <c r="F766" s="84" t="b">
        <v>0</v>
      </c>
      <c r="G766" s="84" t="b">
        <v>0</v>
      </c>
    </row>
    <row r="767" spans="1:7" ht="15">
      <c r="A767" s="84" t="s">
        <v>2883</v>
      </c>
      <c r="B767" s="84">
        <v>3</v>
      </c>
      <c r="C767" s="118">
        <v>0</v>
      </c>
      <c r="D767" s="84" t="s">
        <v>2702</v>
      </c>
      <c r="E767" s="84" t="b">
        <v>0</v>
      </c>
      <c r="F767" s="84" t="b">
        <v>0</v>
      </c>
      <c r="G767" s="84" t="b">
        <v>0</v>
      </c>
    </row>
    <row r="768" spans="1:7" ht="15">
      <c r="A768" s="84" t="s">
        <v>2884</v>
      </c>
      <c r="B768" s="84">
        <v>3</v>
      </c>
      <c r="C768" s="118">
        <v>0</v>
      </c>
      <c r="D768" s="84" t="s">
        <v>2702</v>
      </c>
      <c r="E768" s="84" t="b">
        <v>0</v>
      </c>
      <c r="F768" s="84" t="b">
        <v>0</v>
      </c>
      <c r="G768" s="84" t="b">
        <v>0</v>
      </c>
    </row>
    <row r="769" spans="1:7" ht="15">
      <c r="A769" s="84" t="s">
        <v>2885</v>
      </c>
      <c r="B769" s="84">
        <v>3</v>
      </c>
      <c r="C769" s="118">
        <v>0</v>
      </c>
      <c r="D769" s="84" t="s">
        <v>2702</v>
      </c>
      <c r="E769" s="84" t="b">
        <v>0</v>
      </c>
      <c r="F769" s="84" t="b">
        <v>1</v>
      </c>
      <c r="G769" s="84" t="b">
        <v>0</v>
      </c>
    </row>
    <row r="770" spans="1:7" ht="15">
      <c r="A770" s="84" t="s">
        <v>2886</v>
      </c>
      <c r="B770" s="84">
        <v>3</v>
      </c>
      <c r="C770" s="118">
        <v>0</v>
      </c>
      <c r="D770" s="84" t="s">
        <v>2702</v>
      </c>
      <c r="E770" s="84" t="b">
        <v>1</v>
      </c>
      <c r="F770" s="84" t="b">
        <v>0</v>
      </c>
      <c r="G770" s="84" t="b">
        <v>0</v>
      </c>
    </row>
    <row r="771" spans="1:7" ht="15">
      <c r="A771" s="84" t="s">
        <v>2887</v>
      </c>
      <c r="B771" s="84">
        <v>3</v>
      </c>
      <c r="C771" s="118">
        <v>0</v>
      </c>
      <c r="D771" s="84" t="s">
        <v>2702</v>
      </c>
      <c r="E771" s="84" t="b">
        <v>1</v>
      </c>
      <c r="F771" s="84" t="b">
        <v>0</v>
      </c>
      <c r="G771" s="84" t="b">
        <v>0</v>
      </c>
    </row>
    <row r="772" spans="1:7" ht="15">
      <c r="A772" s="84" t="s">
        <v>2888</v>
      </c>
      <c r="B772" s="84">
        <v>3</v>
      </c>
      <c r="C772" s="118">
        <v>0</v>
      </c>
      <c r="D772" s="84" t="s">
        <v>2702</v>
      </c>
      <c r="E772" s="84" t="b">
        <v>0</v>
      </c>
      <c r="F772" s="84" t="b">
        <v>0</v>
      </c>
      <c r="G772" s="84" t="b">
        <v>0</v>
      </c>
    </row>
    <row r="773" spans="1:7" ht="15">
      <c r="A773" s="84" t="s">
        <v>2821</v>
      </c>
      <c r="B773" s="84">
        <v>3</v>
      </c>
      <c r="C773" s="118">
        <v>0</v>
      </c>
      <c r="D773" s="84" t="s">
        <v>2702</v>
      </c>
      <c r="E773" s="84" t="b">
        <v>0</v>
      </c>
      <c r="F773" s="84" t="b">
        <v>0</v>
      </c>
      <c r="G773" s="84" t="b">
        <v>0</v>
      </c>
    </row>
    <row r="774" spans="1:7" ht="15">
      <c r="A774" s="84" t="s">
        <v>2889</v>
      </c>
      <c r="B774" s="84">
        <v>3</v>
      </c>
      <c r="C774" s="118">
        <v>0</v>
      </c>
      <c r="D774" s="84" t="s">
        <v>2702</v>
      </c>
      <c r="E774" s="84" t="b">
        <v>1</v>
      </c>
      <c r="F774" s="84" t="b">
        <v>0</v>
      </c>
      <c r="G774" s="84" t="b">
        <v>0</v>
      </c>
    </row>
    <row r="775" spans="1:7" ht="15">
      <c r="A775" s="84" t="s">
        <v>2890</v>
      </c>
      <c r="B775" s="84">
        <v>3</v>
      </c>
      <c r="C775" s="118">
        <v>0</v>
      </c>
      <c r="D775" s="84" t="s">
        <v>2702</v>
      </c>
      <c r="E775" s="84" t="b">
        <v>0</v>
      </c>
      <c r="F775" s="84" t="b">
        <v>0</v>
      </c>
      <c r="G775" s="84" t="b">
        <v>0</v>
      </c>
    </row>
    <row r="776" spans="1:7" ht="15">
      <c r="A776" s="84" t="s">
        <v>281</v>
      </c>
      <c r="B776" s="84">
        <v>2</v>
      </c>
      <c r="C776" s="118">
        <v>0.008804562952784062</v>
      </c>
      <c r="D776" s="84" t="s">
        <v>2702</v>
      </c>
      <c r="E776" s="84" t="b">
        <v>0</v>
      </c>
      <c r="F776" s="84" t="b">
        <v>0</v>
      </c>
      <c r="G776" s="84" t="b">
        <v>0</v>
      </c>
    </row>
    <row r="777" spans="1:7" ht="15">
      <c r="A777" s="84" t="s">
        <v>3375</v>
      </c>
      <c r="B777" s="84">
        <v>4</v>
      </c>
      <c r="C777" s="118">
        <v>0</v>
      </c>
      <c r="D777" s="84" t="s">
        <v>2703</v>
      </c>
      <c r="E777" s="84" t="b">
        <v>0</v>
      </c>
      <c r="F777" s="84" t="b">
        <v>0</v>
      </c>
      <c r="G777" s="84" t="b">
        <v>0</v>
      </c>
    </row>
    <row r="778" spans="1:7" ht="15">
      <c r="A778" s="84" t="s">
        <v>3344</v>
      </c>
      <c r="B778" s="84">
        <v>4</v>
      </c>
      <c r="C778" s="118">
        <v>0</v>
      </c>
      <c r="D778" s="84" t="s">
        <v>2703</v>
      </c>
      <c r="E778" s="84" t="b">
        <v>0</v>
      </c>
      <c r="F778" s="84" t="b">
        <v>0</v>
      </c>
      <c r="G778" s="84" t="b">
        <v>0</v>
      </c>
    </row>
    <row r="779" spans="1:7" ht="15">
      <c r="A779" s="84" t="s">
        <v>2859</v>
      </c>
      <c r="B779" s="84">
        <v>4</v>
      </c>
      <c r="C779" s="118">
        <v>0</v>
      </c>
      <c r="D779" s="84" t="s">
        <v>2703</v>
      </c>
      <c r="E779" s="84" t="b">
        <v>0</v>
      </c>
      <c r="F779" s="84" t="b">
        <v>0</v>
      </c>
      <c r="G779" s="84" t="b">
        <v>0</v>
      </c>
    </row>
    <row r="780" spans="1:7" ht="15">
      <c r="A780" s="84" t="s">
        <v>3376</v>
      </c>
      <c r="B780" s="84">
        <v>4</v>
      </c>
      <c r="C780" s="118">
        <v>0</v>
      </c>
      <c r="D780" s="84" t="s">
        <v>2703</v>
      </c>
      <c r="E780" s="84" t="b">
        <v>0</v>
      </c>
      <c r="F780" s="84" t="b">
        <v>0</v>
      </c>
      <c r="G780" s="84" t="b">
        <v>0</v>
      </c>
    </row>
    <row r="781" spans="1:7" ht="15">
      <c r="A781" s="84" t="s">
        <v>261</v>
      </c>
      <c r="B781" s="84">
        <v>4</v>
      </c>
      <c r="C781" s="118">
        <v>0</v>
      </c>
      <c r="D781" s="84" t="s">
        <v>2703</v>
      </c>
      <c r="E781" s="84" t="b">
        <v>0</v>
      </c>
      <c r="F781" s="84" t="b">
        <v>0</v>
      </c>
      <c r="G781" s="84" t="b">
        <v>0</v>
      </c>
    </row>
    <row r="782" spans="1:7" ht="15">
      <c r="A782" s="84" t="s">
        <v>260</v>
      </c>
      <c r="B782" s="84">
        <v>3</v>
      </c>
      <c r="C782" s="118">
        <v>0.016296356948908686</v>
      </c>
      <c r="D782" s="84" t="s">
        <v>2703</v>
      </c>
      <c r="E782" s="84" t="b">
        <v>0</v>
      </c>
      <c r="F782" s="84" t="b">
        <v>0</v>
      </c>
      <c r="G782" s="84" t="b">
        <v>0</v>
      </c>
    </row>
    <row r="783" spans="1:7" ht="15">
      <c r="A783" s="84" t="s">
        <v>394</v>
      </c>
      <c r="B783" s="84">
        <v>2</v>
      </c>
      <c r="C783" s="118">
        <v>0</v>
      </c>
      <c r="D783" s="84" t="s">
        <v>2704</v>
      </c>
      <c r="E783" s="84" t="b">
        <v>0</v>
      </c>
      <c r="F783" s="84" t="b">
        <v>0</v>
      </c>
      <c r="G783" s="84" t="b">
        <v>0</v>
      </c>
    </row>
    <row r="784" spans="1:7" ht="15">
      <c r="A784" s="84" t="s">
        <v>2835</v>
      </c>
      <c r="B784" s="84">
        <v>2</v>
      </c>
      <c r="C784" s="118">
        <v>0</v>
      </c>
      <c r="D784" s="84" t="s">
        <v>2704</v>
      </c>
      <c r="E784" s="84" t="b">
        <v>0</v>
      </c>
      <c r="F784" s="84" t="b">
        <v>0</v>
      </c>
      <c r="G784" s="84" t="b">
        <v>0</v>
      </c>
    </row>
    <row r="785" spans="1:7" ht="15">
      <c r="A785" s="84" t="s">
        <v>3516</v>
      </c>
      <c r="B785" s="84">
        <v>2</v>
      </c>
      <c r="C785" s="118">
        <v>0</v>
      </c>
      <c r="D785" s="84" t="s">
        <v>2704</v>
      </c>
      <c r="E785" s="84" t="b">
        <v>0</v>
      </c>
      <c r="F785" s="84" t="b">
        <v>0</v>
      </c>
      <c r="G785" s="84" t="b">
        <v>0</v>
      </c>
    </row>
    <row r="786" spans="1:7" ht="15">
      <c r="A786" s="84" t="s">
        <v>3287</v>
      </c>
      <c r="B786" s="84">
        <v>2</v>
      </c>
      <c r="C786" s="118">
        <v>0</v>
      </c>
      <c r="D786" s="84" t="s">
        <v>2704</v>
      </c>
      <c r="E786" s="84" t="b">
        <v>0</v>
      </c>
      <c r="F786" s="84" t="b">
        <v>0</v>
      </c>
      <c r="G786" s="84" t="b">
        <v>0</v>
      </c>
    </row>
    <row r="787" spans="1:7" ht="15">
      <c r="A787" s="84" t="s">
        <v>3517</v>
      </c>
      <c r="B787" s="84">
        <v>2</v>
      </c>
      <c r="C787" s="118">
        <v>0</v>
      </c>
      <c r="D787" s="84" t="s">
        <v>2704</v>
      </c>
      <c r="E787" s="84" t="b">
        <v>0</v>
      </c>
      <c r="F787" s="84" t="b">
        <v>0</v>
      </c>
      <c r="G787" s="84" t="b">
        <v>0</v>
      </c>
    </row>
    <row r="788" spans="1:7" ht="15">
      <c r="A788" s="84" t="s">
        <v>3321</v>
      </c>
      <c r="B788" s="84">
        <v>2</v>
      </c>
      <c r="C788" s="118">
        <v>0</v>
      </c>
      <c r="D788" s="84" t="s">
        <v>2704</v>
      </c>
      <c r="E788" s="84" t="b">
        <v>0</v>
      </c>
      <c r="F788" s="84" t="b">
        <v>0</v>
      </c>
      <c r="G788" s="84" t="b">
        <v>0</v>
      </c>
    </row>
    <row r="789" spans="1:7" ht="15">
      <c r="A789" s="84" t="s">
        <v>3342</v>
      </c>
      <c r="B789" s="84">
        <v>2</v>
      </c>
      <c r="C789" s="118">
        <v>0</v>
      </c>
      <c r="D789" s="84" t="s">
        <v>2704</v>
      </c>
      <c r="E789" s="84" t="b">
        <v>0</v>
      </c>
      <c r="F789" s="84" t="b">
        <v>0</v>
      </c>
      <c r="G789" s="84" t="b">
        <v>0</v>
      </c>
    </row>
    <row r="790" spans="1:7" ht="15">
      <c r="A790" s="84" t="s">
        <v>3518</v>
      </c>
      <c r="B790" s="84">
        <v>2</v>
      </c>
      <c r="C790" s="118">
        <v>0</v>
      </c>
      <c r="D790" s="84" t="s">
        <v>2704</v>
      </c>
      <c r="E790" s="84" t="b">
        <v>0</v>
      </c>
      <c r="F790" s="84" t="b">
        <v>0</v>
      </c>
      <c r="G790" s="84" t="b">
        <v>0</v>
      </c>
    </row>
    <row r="791" spans="1:7" ht="15">
      <c r="A791" s="84" t="s">
        <v>3519</v>
      </c>
      <c r="B791" s="84">
        <v>2</v>
      </c>
      <c r="C791" s="118">
        <v>0</v>
      </c>
      <c r="D791" s="84" t="s">
        <v>2704</v>
      </c>
      <c r="E791" s="84" t="b">
        <v>0</v>
      </c>
      <c r="F791" s="84" t="b">
        <v>0</v>
      </c>
      <c r="G791" s="84" t="b">
        <v>0</v>
      </c>
    </row>
    <row r="792" spans="1:7" ht="15">
      <c r="A792" s="84" t="s">
        <v>2846</v>
      </c>
      <c r="B792" s="84">
        <v>2</v>
      </c>
      <c r="C792" s="118">
        <v>0</v>
      </c>
      <c r="D792" s="84" t="s">
        <v>2704</v>
      </c>
      <c r="E792" s="84" t="b">
        <v>0</v>
      </c>
      <c r="F792" s="84" t="b">
        <v>0</v>
      </c>
      <c r="G792" s="84" t="b">
        <v>0</v>
      </c>
    </row>
    <row r="793" spans="1:7" ht="15">
      <c r="A793" s="84" t="s">
        <v>3520</v>
      </c>
      <c r="B793" s="84">
        <v>2</v>
      </c>
      <c r="C793" s="118">
        <v>0</v>
      </c>
      <c r="D793" s="84" t="s">
        <v>2704</v>
      </c>
      <c r="E793" s="84" t="b">
        <v>1</v>
      </c>
      <c r="F793" s="84" t="b">
        <v>0</v>
      </c>
      <c r="G793" s="84" t="b">
        <v>0</v>
      </c>
    </row>
    <row r="794" spans="1:7" ht="15">
      <c r="A794" s="84" t="s">
        <v>3521</v>
      </c>
      <c r="B794" s="84">
        <v>2</v>
      </c>
      <c r="C794" s="118">
        <v>0</v>
      </c>
      <c r="D794" s="84" t="s">
        <v>2704</v>
      </c>
      <c r="E794" s="84" t="b">
        <v>0</v>
      </c>
      <c r="F794" s="84" t="b">
        <v>0</v>
      </c>
      <c r="G794" s="84" t="b">
        <v>0</v>
      </c>
    </row>
    <row r="795" spans="1:7" ht="15">
      <c r="A795" s="84" t="s">
        <v>3522</v>
      </c>
      <c r="B795" s="84">
        <v>2</v>
      </c>
      <c r="C795" s="118">
        <v>0</v>
      </c>
      <c r="D795" s="84" t="s">
        <v>2704</v>
      </c>
      <c r="E795" s="84" t="b">
        <v>0</v>
      </c>
      <c r="F795" s="84" t="b">
        <v>0</v>
      </c>
      <c r="G795" s="84" t="b">
        <v>0</v>
      </c>
    </row>
    <row r="796" spans="1:7" ht="15">
      <c r="A796" s="84" t="s">
        <v>3523</v>
      </c>
      <c r="B796" s="84">
        <v>2</v>
      </c>
      <c r="C796" s="118">
        <v>0</v>
      </c>
      <c r="D796" s="84" t="s">
        <v>2704</v>
      </c>
      <c r="E796" s="84" t="b">
        <v>0</v>
      </c>
      <c r="F796" s="84" t="b">
        <v>0</v>
      </c>
      <c r="G796" s="84" t="b">
        <v>0</v>
      </c>
    </row>
    <row r="797" spans="1:7" ht="15">
      <c r="A797" s="84" t="s">
        <v>2904</v>
      </c>
      <c r="B797" s="84">
        <v>2</v>
      </c>
      <c r="C797" s="118">
        <v>0</v>
      </c>
      <c r="D797" s="84" t="s">
        <v>2705</v>
      </c>
      <c r="E797" s="84" t="b">
        <v>0</v>
      </c>
      <c r="F797" s="84" t="b">
        <v>0</v>
      </c>
      <c r="G797" s="84" t="b">
        <v>0</v>
      </c>
    </row>
    <row r="798" spans="1:7" ht="15">
      <c r="A798" s="84" t="s">
        <v>310</v>
      </c>
      <c r="B798" s="84">
        <v>2</v>
      </c>
      <c r="C798" s="118">
        <v>0</v>
      </c>
      <c r="D798" s="84" t="s">
        <v>2706</v>
      </c>
      <c r="E798" s="84" t="b">
        <v>0</v>
      </c>
      <c r="F798" s="84" t="b">
        <v>0</v>
      </c>
      <c r="G798" s="84" t="b">
        <v>0</v>
      </c>
    </row>
    <row r="799" spans="1:7" ht="15">
      <c r="A799" s="84" t="s">
        <v>3442</v>
      </c>
      <c r="B799" s="84">
        <v>2</v>
      </c>
      <c r="C799" s="118">
        <v>0</v>
      </c>
      <c r="D799" s="84" t="s">
        <v>2706</v>
      </c>
      <c r="E799" s="84" t="b">
        <v>0</v>
      </c>
      <c r="F799" s="84" t="b">
        <v>0</v>
      </c>
      <c r="G799" s="84" t="b">
        <v>0</v>
      </c>
    </row>
    <row r="800" spans="1:7" ht="15">
      <c r="A800" s="84" t="s">
        <v>3443</v>
      </c>
      <c r="B800" s="84">
        <v>2</v>
      </c>
      <c r="C800" s="118">
        <v>0</v>
      </c>
      <c r="D800" s="84" t="s">
        <v>2706</v>
      </c>
      <c r="E800" s="84" t="b">
        <v>0</v>
      </c>
      <c r="F800" s="84" t="b">
        <v>0</v>
      </c>
      <c r="G800" s="84" t="b">
        <v>0</v>
      </c>
    </row>
    <row r="801" spans="1:7" ht="15">
      <c r="A801" s="84" t="s">
        <v>3444</v>
      </c>
      <c r="B801" s="84">
        <v>2</v>
      </c>
      <c r="C801" s="118">
        <v>0</v>
      </c>
      <c r="D801" s="84" t="s">
        <v>2706</v>
      </c>
      <c r="E801" s="84" t="b">
        <v>0</v>
      </c>
      <c r="F801" s="84" t="b">
        <v>0</v>
      </c>
      <c r="G801" s="84" t="b">
        <v>0</v>
      </c>
    </row>
    <row r="802" spans="1:7" ht="15">
      <c r="A802" s="84" t="s">
        <v>3445</v>
      </c>
      <c r="B802" s="84">
        <v>2</v>
      </c>
      <c r="C802" s="118">
        <v>0</v>
      </c>
      <c r="D802" s="84" t="s">
        <v>2706</v>
      </c>
      <c r="E802" s="84" t="b">
        <v>0</v>
      </c>
      <c r="F802" s="84" t="b">
        <v>0</v>
      </c>
      <c r="G802" s="84" t="b">
        <v>0</v>
      </c>
    </row>
    <row r="803" spans="1:7" ht="15">
      <c r="A803" s="84" t="s">
        <v>3446</v>
      </c>
      <c r="B803" s="84">
        <v>2</v>
      </c>
      <c r="C803" s="118">
        <v>0</v>
      </c>
      <c r="D803" s="84" t="s">
        <v>2706</v>
      </c>
      <c r="E803" s="84" t="b">
        <v>0</v>
      </c>
      <c r="F803" s="84" t="b">
        <v>0</v>
      </c>
      <c r="G803" s="84" t="b">
        <v>0</v>
      </c>
    </row>
    <row r="804" spans="1:7" ht="15">
      <c r="A804" s="84" t="s">
        <v>3447</v>
      </c>
      <c r="B804" s="84">
        <v>2</v>
      </c>
      <c r="C804" s="118">
        <v>0</v>
      </c>
      <c r="D804" s="84" t="s">
        <v>2706</v>
      </c>
      <c r="E804" s="84" t="b">
        <v>0</v>
      </c>
      <c r="F804" s="84" t="b">
        <v>0</v>
      </c>
      <c r="G804" s="84" t="b">
        <v>0</v>
      </c>
    </row>
    <row r="805" spans="1:7" ht="15">
      <c r="A805" s="84" t="s">
        <v>2846</v>
      </c>
      <c r="B805" s="84">
        <v>2</v>
      </c>
      <c r="C805" s="118">
        <v>0</v>
      </c>
      <c r="D805" s="84" t="s">
        <v>2706</v>
      </c>
      <c r="E805" s="84" t="b">
        <v>0</v>
      </c>
      <c r="F805" s="84" t="b">
        <v>0</v>
      </c>
      <c r="G805" s="84" t="b">
        <v>0</v>
      </c>
    </row>
    <row r="806" spans="1:7" ht="15">
      <c r="A806" s="84" t="s">
        <v>3448</v>
      </c>
      <c r="B806" s="84">
        <v>2</v>
      </c>
      <c r="C806" s="118">
        <v>0</v>
      </c>
      <c r="D806" s="84" t="s">
        <v>2706</v>
      </c>
      <c r="E806" s="84" t="b">
        <v>0</v>
      </c>
      <c r="F806" s="84" t="b">
        <v>0</v>
      </c>
      <c r="G806" s="84" t="b">
        <v>0</v>
      </c>
    </row>
    <row r="807" spans="1:7" ht="15">
      <c r="A807" s="84" t="s">
        <v>3449</v>
      </c>
      <c r="B807" s="84">
        <v>2</v>
      </c>
      <c r="C807" s="118">
        <v>0</v>
      </c>
      <c r="D807" s="84" t="s">
        <v>2706</v>
      </c>
      <c r="E807" s="84" t="b">
        <v>0</v>
      </c>
      <c r="F807" s="84" t="b">
        <v>0</v>
      </c>
      <c r="G807" s="84" t="b">
        <v>0</v>
      </c>
    </row>
    <row r="808" spans="1:7" ht="15">
      <c r="A808" s="84" t="s">
        <v>2906</v>
      </c>
      <c r="B808" s="84">
        <v>2</v>
      </c>
      <c r="C808" s="118">
        <v>0</v>
      </c>
      <c r="D808" s="84" t="s">
        <v>2707</v>
      </c>
      <c r="E808" s="84" t="b">
        <v>0</v>
      </c>
      <c r="F808" s="84" t="b">
        <v>0</v>
      </c>
      <c r="G8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2019-10-18T12:07:33Z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