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<sst xmlns="http://schemas.openxmlformats.org/spreadsheetml/2006/main" count="10553" uniqueCount="1997">
  <si>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</si>
  <si>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</si>
  <si>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</si>
  <si>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</si>
  <si>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</si>
  <si>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</si>
  <si>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</si>
  <si>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</si>
  <si>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</si>
  <si>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</si>
  <si>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</si>
  <si>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</si>
  <si>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</si>
  <si>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</si>
  <si>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</si>
  <si>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</si>
  <si>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</si>
  <si>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</si>
  <si>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</si>
  <si>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</si>
  <si>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</si>
  <si>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</si>
  <si>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</si>
  <si>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</si>
  <si>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</si>
  <si>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</si>
  <si>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</si>
  <si>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</si>
  <si>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</si>
  <si>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</si>
  <si>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</si>
  <si>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</si>
  <si>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</si>
  <si>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</si>
  <si>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</si>
  <si>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</si>
  <si>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</si>
  <si>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</si>
  <si>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</si>
  <si>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</si>
  <si>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</si>
  <si>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</si>
  <si>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</si>
  <si>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</si>
  <si>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</si>
  <si>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</si>
  <si>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</si>
  <si>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</si>
  <si>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</si>
  <si>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</si>
  <si>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</si>
  <si>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</si>
  <si>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</si>
  <si>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</si>
  <si>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</si>
  <si>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</si>
  <si>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</si>
  <si>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</si>
  <si>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</si>
  <si>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</si>
  <si>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</si>
  <si>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</si>
  <si>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</si>
  <si>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</si>
  <si>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</si>
  <si>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</si>
  <si>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</si>
  <si>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</si>
  <si>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</si>
  <si>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</si>
  <si>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</si>
  <si>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</si>
  <si>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</si>
  <si>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</si>
  <si>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</si>
  <si>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</si>
  <si>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</si>
  <si>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</si>
  <si>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</si>
  <si>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</si>
  <si>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</si>
  <si>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</si>
  <si>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</si>
  <si>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</si>
  <si>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</si>
  <si>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</si>
  <si>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</si>
  <si>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</si>
  <si>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</si>
  <si>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</si>
  <si>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</si>
  <si>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</si>
  <si>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</si>
  <si>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</si>
  <si>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</si>
  <si>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</si>
  <si>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</si>
  <si>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</si>
  <si>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</si>
  <si>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</si>
  <si>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</si>
  <si>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</si>
  <si>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</si>
  <si>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</si>
  <si>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</si>
  <si>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</si>
  <si>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</si>
  <si>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</si>
  <si>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</si>
  <si>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</si>
  <si>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</si>
  <si>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</si>
  <si>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</si>
  <si>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</si>
  <si>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</si>
  <si>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</si>
  <si>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</si>
  <si>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</si>
  <si>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</si>
  <si>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</si>
  <si>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</si>
  <si>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</si>
  <si>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</si>
  <si>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</si>
  <si>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</si>
  <si>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</si>
  <si>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</si>
  <si>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</si>
  <si>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</si>
  <si>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</si>
  <si>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</si>
  <si>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</si>
  <si>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</si>
  <si>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</si>
  <si>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</si>
  <si>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</si>
  <si>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</si>
  <si>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</si>
  <si>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</si>
  <si>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</si>
  <si>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</si>
  <si>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</si>
  <si>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</si>
  <si>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</si>
  <si>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</si>
  <si>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</si>
  <si>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</si>
  <si>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</si>
  <si>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</si>
  <si>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</si>
  <si>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</si>
  <si>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</si>
  <si>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</si>
  <si>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</si>
  <si>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</si>
  <si>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</si>
  <si>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</si>
  <si>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</si>
  <si>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</si>
  <si>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</si>
  <si>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</si>
  <si>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</si>
  <si>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</si>
  <si>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</si>
  <si>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</si>
  <si>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</si>
  <si>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</si>
  <si>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</si>
  <si>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</si>
  <si>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</si>
  <si>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</si>
  <si>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</si>
  <si>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</si>
  <si>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</si>
  <si>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</si>
  <si>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</si>
  <si>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</si>
  <si>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</si>
  <si>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</si>
  <si>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</si>
  <si>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</si>
  <si>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</si>
  <si>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</si>
  <si>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</si>
  <si>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</si>
  <si>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</si>
  <si>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</si>
  <si>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</si>
  <si>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</si>
  <si>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</si>
  <si>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</si>
  <si>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</si>
  <si>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</si>
  <si>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</si>
  <si>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</si>
  <si>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</si>
  <si>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</si>
  <si>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</si>
  <si>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</si>
  <si>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</si>
  <si>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</si>
  <si>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</si>
  <si>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</si>
  <si>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</si>
  <si>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</si>
  <si>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</si>
  <si>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</si>
  <si>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</si>
  <si>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</si>
  <si>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</si>
  <si>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</si>
  <si>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</si>
  <si>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</si>
  <si>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</si>
  <si>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</si>
  <si>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</si>
  <si>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</si>
  <si>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</si>
  <si>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</si>
  <si>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</si>
  <si>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</si>
  <si>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</si>
  <si>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</si>
  <si>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</si>
  <si>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</si>
  <si>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</si>
  <si>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</si>
  <si>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</si>
  <si>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</si>
  <si>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</si>
  <si>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</si>
  <si>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</si>
  <si>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</si>
  <si>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</si>
  <si>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</si>
  <si>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</si>
  <si>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</si>
  <si>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</si>
  <si>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</si>
  <si>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</si>
  <si>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</si>
  <si>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</si>
  <si>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</si>
  <si>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</si>
  <si>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</si>
  <si>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</si>
  <si>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</si>
  <si>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</si>
  <si>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</si>
  <si>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</si>
  <si>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</si>
  <si>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</si>
  <si>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</si>
  <si>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</si>
  <si>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</si>
  <si>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</si>
  <si>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</si>
  <si>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</si>
  <si>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</si>
  <si>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</si>
  <si>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</si>
  <si>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</si>
  <si>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</si>
  <si>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</si>
  <si>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</si>
  <si>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</si>
  <si>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</si>
  <si>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</si>
  <si>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</si>
  <si>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</si>
  <si>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</si>
  <si>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</si>
  <si>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</si>
  <si>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</si>
  <si>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</si>
  <si>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</si>
  <si>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</si>
  <si>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</si>
  <si>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</si>
  <si>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</si>
  <si>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</si>
  <si>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</si>
  <si>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</si>
  <si>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</si>
  <si>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</si>
  <si>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</si>
  <si>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</si>
  <si>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</si>
  <si>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</si>
  <si>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</si>
  <si>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</si>
  <si>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</si>
  <si>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</si>
  <si>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</si>
  <si>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</si>
  <si>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</si>
  <si>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</si>
  <si>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</si>
  <si>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</si>
  <si>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</si>
  <si>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</si>
  <si>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</si>
  <si>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</si>
  <si>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</si>
  <si>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</si>
  <si>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</si>
  <si>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</si>
  <si>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</si>
  <si>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</si>
  <si>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</si>
  <si>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</si>
  <si>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</si>
  <si>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</si>
  <si>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</si>
  <si>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</si>
  <si>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</si>
  <si>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</si>
  <si>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</si>
  <si>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</si>
  <si>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</si>
  <si>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</si>
  <si>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</si>
  <si>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</si>
  <si>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</si>
  <si>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</si>
  <si>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</si>
  <si>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</si>
  <si>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</si>
  <si>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</si>
  <si>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</si>
  <si>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</si>
  <si>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</si>
  <si>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</si>
  <si>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</si>
  <si>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</si>
  <si>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</si>
  <si>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</si>
  <si>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</si>
  <si>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</si>
  <si>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</si>
  <si>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</si>
  <si>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</si>
  <si>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</si>
  <si>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</si>
  <si>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</si>
  <si>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</si>
  <si>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</si>
  <si>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</si>
  <si>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</si>
  <si>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</si>
  <si>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</si>
  <si>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</si>
  <si>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</si>
  <si>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</si>
  <si>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</si>
  <si>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</si>
  <si>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</si>
  <si>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</si>
  <si>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</si>
  <si>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</si>
  <si>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</si>
  <si>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</si>
  <si>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</si>
  <si>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</si>
  <si>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</si>
  <si>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</si>
  <si>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</si>
  <si>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</si>
  <si>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</si>
  <si>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</si>
  <si>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</si>
  <si>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</si>
  <si>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</si>
  <si>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</si>
  <si>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</si>
  <si>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</si>
  <si>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</si>
  <si>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</si>
  <si>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</si>
  <si>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</si>
  <si>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</si>
  <si>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</si>
  <si>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</si>
  <si>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</si>
  <si>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</si>
  <si>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</si>
  <si>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</si>
  <si>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</si>
  <si>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</si>
  <si>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</si>
  <si>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</si>
  <si>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</si>
  <si>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</si>
  <si>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</si>
  <si>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</si>
  <si>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</si>
  <si>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</si>
  <si>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</si>
  <si>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</si>
  <si>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</si>
  <si>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</si>
  <si>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</si>
  <si>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</si>
  <si>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</si>
  <si>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</si>
  <si>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</si>
  <si>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</si>
  <si>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</si>
  <si>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</si>
  <si>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</si>
  <si>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</si>
  <si>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</si>
  <si>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</si>
  <si>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</si>
  <si>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</si>
  <si>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</si>
  <si>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</si>
  <si>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</si>
  <si>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</si>
  <si>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</si>
  <si>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</si>
  <si>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</si>
  <si>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</si>
  <si>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</si>
  <si>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</si>
  <si>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</si>
  <si>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</si>
  <si>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</si>
  <si>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</si>
  <si>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</si>
  <si>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</si>
  <si>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</si>
  <si>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</si>
  <si>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</si>
  <si>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</si>
  <si>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</si>
  <si>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</si>
  <si>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</si>
  <si>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</si>
  <si>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</si>
  <si>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</si>
  <si>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</si>
  <si>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</si>
  <si>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</si>
  <si>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</si>
  <si>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</si>
  <si>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</si>
  <si>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</si>
  <si>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</si>
  <si>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</si>
  <si>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</si>
  <si>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</si>
  <si>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</si>
  <si>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</si>
  <si>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</si>
  <si>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</si>
  <si>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</si>
  <si>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</si>
  <si>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</si>
  <si>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</si>
  <si>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</si>
  <si>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</si>
  <si>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</si>
  <si>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</si>
  <si>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</si>
  <si>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</si>
  <si>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</si>
  <si>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</si>
  <si>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</si>
  <si>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</si>
  <si>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</si>
  <si>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</si>
  <si>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</si>
  <si>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</si>
  <si>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</si>
  <si>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</si>
  <si>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</si>
  <si>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</si>
  <si>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</si>
  <si>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</si>
  <si>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</si>
  <si>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</si>
  <si>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</si>
  <si>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</si>
  <si>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</si>
  <si>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</si>
  <si>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</si>
  <si>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</si>
  <si>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</si>
  <si>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</si>
  <si>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</si>
  <si>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</si>
  <si>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</si>
  <si>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</si>
  <si>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</si>
  <si>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</si>
  <si>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</si>
  <si>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</si>
  <si>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</si>
  <si>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</si>
  <si>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</si>
  <si>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</si>
  <si>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</si>
  <si>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</si>
  <si>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</si>
  <si>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</si>
  <si>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</si>
  <si>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</si>
  <si>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</si>
  <si>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</si>
  <si>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</si>
  <si>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</si>
  <si>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</si>
  <si>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</si>
  <si>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</si>
  <si>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</si>
  <si>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</si>
  <si>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</si>
  <si>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</si>
  <si>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</si>
  <si>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</si>
  <si>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</si>
  <si>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</si>
  <si>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</si>
  <si>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</si>
  <si>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</si>
  <si>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</si>
  <si>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</si>
  <si>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</si>
  <si>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</si>
  <si>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</si>
  <si>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</si>
  <si>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</si>
  <si>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</si>
  <si>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</si>
  <si>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</si>
  <si>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</si>
  <si>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</si>
  <si>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</si>
  <si>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</si>
  <si>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</si>
  <si>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</si>
  <si>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</si>
  <si>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</si>
  <si>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</si>
  <si>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</si>
  <si>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</si>
  <si>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</si>
  <si>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</si>
  <si>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</si>
  <si>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</si>
  <si>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</si>
  <si>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</si>
  <si>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</si>
  <si>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</si>
  <si>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</si>
  <si>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</si>
  <si>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</si>
  <si>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</si>
  <si>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</si>
  <si>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</si>
  <si>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</si>
  <si>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</si>
  <si>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</si>
  <si>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</si>
  <si>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</si>
  <si>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</si>
  <si>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</si>
  <si>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</si>
  <si>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</si>
  <si>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</si>
  <si>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</si>
  <si>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</si>
  <si>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</si>
  <si>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</si>
  <si>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</si>
  <si>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</si>
  <si>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</si>
  <si>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</si>
  <si>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</si>
  <si>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</si>
  <si>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</si>
  <si>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</si>
  <si>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</si>
  <si>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</si>
  <si>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</si>
  <si>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</si>
  <si>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</si>
  <si>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</si>
  <si>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</si>
  <si>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</si>
  <si>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</si>
  <si>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</si>
  <si>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</si>
  <si>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</si>
  <si>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</si>
  <si>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</si>
  <si>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</si>
  <si>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</si>
  <si>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</si>
  <si>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</si>
  <si>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</si>
  <si>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</si>
  <si>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</si>
  <si>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</si>
  <si>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</si>
  <si>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</si>
  <si>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</si>
  <si>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</si>
  <si>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</si>
  <si>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</si>
  <si>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</si>
  <si>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</si>
  <si>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</si>
  <si>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</si>
  <si>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</si>
  <si>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</si>
  <si>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</si>
  <si>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</si>
  <si>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</si>
  <si>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</si>
  <si>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</si>
  <si>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</si>
  <si>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</si>
  <si>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</si>
  <si>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</si>
  <si>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</si>
  <si>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</si>
  <si>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</si>
  <si>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</si>
  <si>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</si>
  <si>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</si>
  <si>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</si>
  <si>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</si>
  <si>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</si>
  <si>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</si>
  <si>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</si>
  <si>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</si>
  <si>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</si>
  <si>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</si>
  <si>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</si>
  <si>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</si>
  <si>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</si>
  <si>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</si>
  <si>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</si>
  <si>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</si>
  <si>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</si>
  <si>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</si>
  <si>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</si>
  <si>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</si>
  <si>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</si>
  <si>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</si>
  <si>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</si>
  <si>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</si>
  <si>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</si>
  <si>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</si>
  <si>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</si>
  <si>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</si>
  <si>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</si>
  <si>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</si>
  <si>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</si>
  <si>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</si>
  <si>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</si>
  <si>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</si>
  <si>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</si>
  <si>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</si>
  <si>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</si>
  <si>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</si>
  <si>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</si>
  <si>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</si>
  <si>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</si>
  <si>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</si>
  <si>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</si>
  <si>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</si>
  <si>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</si>
  <si>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</si>
  <si>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</si>
  <si>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</si>
  <si>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</si>
  <si>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</si>
  <si>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</si>
  <si>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</si>
  <si>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</si>
  <si>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</si>
  <si>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</si>
  <si>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</si>
  <si>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</si>
  <si>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</si>
  <si>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http://abs.twimg.com/images/themes/theme10/bg.gif</t>
  </si>
  <si>
    <t>http://abs.twimg.com/images/themes/theme9/bg.gif</t>
  </si>
  <si>
    <t>http://abs.twimg.com/images/themes/theme6/bg.gif</t>
  </si>
  <si>
    <t>Replies to</t>
  </si>
  <si>
    <t>twitter.com</t>
  </si>
  <si>
    <t>instagram.com</t>
  </si>
  <si>
    <t>nytimes.com</t>
  </si>
  <si>
    <t>17:08:36</t>
  </si>
  <si>
    <t>15:45:07</t>
  </si>
  <si>
    <t>19:34:55</t>
  </si>
  <si>
    <t>en</t>
  </si>
  <si>
    <t>Twitter for Android</t>
  </si>
  <si>
    <t>Hootsuite Inc.</t>
  </si>
  <si>
    <t>Twitter for iPhone</t>
  </si>
  <si>
    <t>Twitter Web Client</t>
  </si>
  <si>
    <t>Washington, DC</t>
  </si>
  <si>
    <t>Redwood City, CA</t>
  </si>
  <si>
    <t>San Francisco, CA</t>
  </si>
  <si>
    <t>http://abs.twimg.com/images/themes/theme13/bg.gif</t>
  </si>
  <si>
    <t>http://abs.twimg.com/images/themes/theme19/bg.gif</t>
  </si>
  <si>
    <t>http://abs.twimg.com/images/themes/theme11/bg.gif</t>
  </si>
  <si>
    <t>http://abs.twimg.com/images/themes/theme4/bg.gif</t>
  </si>
  <si>
    <t>http://abs.twimg.com/images/themes/theme18/bg.gif</t>
  </si>
  <si>
    <t>http://abs.twimg.com/images/themes/theme5/bg.gif</t>
  </si>
  <si>
    <t>http://abs.twimg.com/images/themes/theme17/bg.gif</t>
  </si>
  <si>
    <t>http://abs.twimg.com/images/themes/theme8/bg.gif</t>
  </si>
  <si>
    <t>G2</t>
  </si>
  <si>
    <t>G3</t>
  </si>
  <si>
    <t>G4</t>
  </si>
  <si>
    <t>G5</t>
  </si>
  <si>
    <t>G6</t>
  </si>
  <si>
    <t>0, 136, 227</t>
  </si>
  <si>
    <t>0, 100, 50</t>
  </si>
  <si>
    <t>0, 176, 22</t>
  </si>
  <si>
    <t>191, 0, 0</t>
  </si>
  <si>
    <t>230, 120, 0</t>
  </si>
  <si>
    <t>Not Applicable</t>
  </si>
  <si>
    <t>Top URLs in Tweet in G2</t>
  </si>
  <si>
    <t>Top URLs in Tweet in G3</t>
  </si>
  <si>
    <t>G2 Count</t>
  </si>
  <si>
    <t>Top URLs in Tweet in G4</t>
  </si>
  <si>
    <t>G3 Count</t>
  </si>
  <si>
    <t>Top URLs in Tweet in G5</t>
  </si>
  <si>
    <t>G4 Count</t>
  </si>
  <si>
    <t>Top URLs in Tweet in G6</t>
  </si>
  <si>
    <t>G5 Count</t>
  </si>
  <si>
    <t>G6 Count</t>
  </si>
  <si>
    <t>Top Domains in Tweet in G2</t>
  </si>
  <si>
    <t>Top Domains in Tweet in G3</t>
  </si>
  <si>
    <t>Top Domains in Tweet in G4</t>
  </si>
  <si>
    <t>Top Domains in Tweet in G5</t>
  </si>
  <si>
    <t>Top Domains in Tweet in G6</t>
  </si>
  <si>
    <t>Top Hashtags in Tweet in G2</t>
  </si>
  <si>
    <t>Top Hashtags in Tweet in G3</t>
  </si>
  <si>
    <t>Top Hashtags in Tweet in G4</t>
  </si>
  <si>
    <t>Top Hashtags in Tweet in G5</t>
  </si>
  <si>
    <t>Top Hashtags in Tweet in G6</t>
  </si>
  <si>
    <t>more</t>
  </si>
  <si>
    <t>Top Words in Tweet in G2</t>
  </si>
  <si>
    <t>world</t>
  </si>
  <si>
    <t>Top Words in Tweet in G3</t>
  </si>
  <si>
    <t>talk</t>
  </si>
  <si>
    <t>oct</t>
  </si>
  <si>
    <t>Top Words in Tweet in G4</t>
  </si>
  <si>
    <t>s</t>
  </si>
  <si>
    <t>without</t>
  </si>
  <si>
    <t>tweet</t>
  </si>
  <si>
    <t>hashtags</t>
  </si>
  <si>
    <t>Top Words in Tweet in G5</t>
  </si>
  <si>
    <t>Top Words in Tweet in G6</t>
  </si>
  <si>
    <t>y</t>
  </si>
  <si>
    <t>come</t>
  </si>
  <si>
    <t>people</t>
  </si>
  <si>
    <t>Top Word Pairs in Tweet in G2</t>
  </si>
  <si>
    <t>Top Word Pairs in Tweet in G3</t>
  </si>
  <si>
    <t>Top Word Pairs in Tweet in G4</t>
  </si>
  <si>
    <t>Top Word Pairs in Tweet in G5</t>
  </si>
  <si>
    <t>Top Word Pairs in Tweet in G6</t>
  </si>
  <si>
    <t>Top Replied-To in G2</t>
  </si>
  <si>
    <t>Top Mentioned in G2</t>
  </si>
  <si>
    <t>Top Replied-To in G3</t>
  </si>
  <si>
    <t>Top Mentioned in G3</t>
  </si>
  <si>
    <t>Top Replied-To in G4</t>
  </si>
  <si>
    <t>Top Mentioned in G4</t>
  </si>
  <si>
    <t>Top Replied-To in G5</t>
  </si>
  <si>
    <t>Top Mentioned in G5</t>
  </si>
  <si>
    <t>Top Replied-To in G6</t>
  </si>
  <si>
    <t>Top Mentioned in G6</t>
  </si>
  <si>
    <t>Top Tweeters in G2</t>
  </si>
  <si>
    <t>Top Tweeters in G3</t>
  </si>
  <si>
    <t>Top Tweeters in G4</t>
  </si>
  <si>
    <t>Top Tweeters in G5</t>
  </si>
  <si>
    <t>Top Tweeters in G6</t>
  </si>
  <si>
    <t>out</t>
  </si>
  <si>
    <t>week</t>
  </si>
  <si>
    <t>great</t>
  </si>
  <si>
    <t>awareness</t>
  </si>
  <si>
    <t>help</t>
  </si>
  <si>
    <t>up</t>
  </si>
  <si>
    <t>find</t>
  </si>
  <si>
    <t>here</t>
  </si>
  <si>
    <t>live</t>
  </si>
  <si>
    <t>time</t>
  </si>
  <si>
    <t>place</t>
  </si>
  <si>
    <t>go</t>
  </si>
  <si>
    <t>take</t>
  </si>
  <si>
    <t>social</t>
  </si>
  <si>
    <t>way</t>
  </si>
  <si>
    <t>important</t>
  </si>
  <si>
    <t>now</t>
  </si>
  <si>
    <t>forward</t>
  </si>
  <si>
    <t>know</t>
  </si>
  <si>
    <t>doing</t>
  </si>
  <si>
    <t>students</t>
  </si>
  <si>
    <t>media</t>
  </si>
  <si>
    <t>listen</t>
  </si>
  <si>
    <t>information</t>
  </si>
  <si>
    <t>student</t>
  </si>
  <si>
    <t>working</t>
  </si>
  <si>
    <t>make</t>
  </si>
  <si>
    <t>raise</t>
  </si>
  <si>
    <t>30</t>
  </si>
  <si>
    <t>speak</t>
  </si>
  <si>
    <t>change</t>
  </si>
  <si>
    <t>those</t>
  </si>
  <si>
    <t>ll</t>
  </si>
  <si>
    <t>fr</t>
  </si>
  <si>
    <t>watch</t>
  </si>
  <si>
    <t>things</t>
  </si>
  <si>
    <t>friday</t>
  </si>
  <si>
    <t>speaking</t>
  </si>
  <si>
    <t>18</t>
  </si>
  <si>
    <t>always</t>
  </si>
  <si>
    <t>ideas</t>
  </si>
  <si>
    <t>first</t>
  </si>
  <si>
    <t>industry</t>
  </si>
  <si>
    <t>click</t>
  </si>
  <si>
    <t>public</t>
  </si>
  <si>
    <t>news</t>
  </si>
  <si>
    <t>campus</t>
  </si>
  <si>
    <t>friends</t>
  </si>
  <si>
    <t>human</t>
  </si>
  <si>
    <t>tonight</t>
  </si>
  <si>
    <t>keep</t>
  </si>
  <si>
    <t>step</t>
  </si>
  <si>
    <t>think</t>
  </si>
  <si>
    <t>hard</t>
  </si>
  <si>
    <t>problems</t>
  </si>
  <si>
    <t>top</t>
  </si>
  <si>
    <t>lots</t>
  </si>
  <si>
    <t>power</t>
  </si>
  <si>
    <t>training</t>
  </si>
  <si>
    <t>wrong</t>
  </si>
  <si>
    <t>ability</t>
  </si>
  <si>
    <t>lot</t>
  </si>
  <si>
    <t>civil</t>
  </si>
  <si>
    <t>kind</t>
  </si>
  <si>
    <t>rights</t>
  </si>
  <si>
    <t>open</t>
  </si>
  <si>
    <t>right</t>
  </si>
  <si>
    <t>afternoon</t>
  </si>
  <si>
    <t>physical</t>
  </si>
  <si>
    <t>school</t>
  </si>
  <si>
    <t>ve</t>
  </si>
  <si>
    <t>thread</t>
  </si>
  <si>
    <t>question</t>
  </si>
  <si>
    <t>thoughts</t>
  </si>
  <si>
    <t>retweet</t>
  </si>
  <si>
    <t>high</t>
  </si>
  <si>
    <t>class</t>
  </si>
  <si>
    <t>university</t>
  </si>
  <si>
    <t>mention</t>
  </si>
  <si>
    <t>pressure</t>
  </si>
  <si>
    <t>topic</t>
  </si>
  <si>
    <t>article</t>
  </si>
  <si>
    <t>took</t>
  </si>
  <si>
    <t>engaging</t>
  </si>
  <si>
    <t>stronger</t>
  </si>
  <si>
    <t>twitter</t>
  </si>
  <si>
    <t>heard</t>
  </si>
  <si>
    <t>honor</t>
  </si>
  <si>
    <t>facebook</t>
  </si>
  <si>
    <t>college</t>
  </si>
  <si>
    <t>post</t>
  </si>
  <si>
    <t>haven't</t>
  </si>
  <si>
    <t>persuade</t>
  </si>
  <si>
    <t>appreciate</t>
  </si>
  <si>
    <t>given</t>
  </si>
  <si>
    <t>issue</t>
  </si>
  <si>
    <t>freedom</t>
  </si>
  <si>
    <t>hashtag</t>
  </si>
  <si>
    <t>behind</t>
  </si>
  <si>
    <t>vital</t>
  </si>
  <si>
    <t>language</t>
  </si>
  <si>
    <t>political</t>
  </si>
  <si>
    <t>wanted</t>
  </si>
  <si>
    <t>upon</t>
  </si>
  <si>
    <t>solve</t>
  </si>
  <si>
    <t>dont</t>
  </si>
  <si>
    <t>Graph Gallery URL</t>
  </si>
  <si>
    <t>Graph Source</t>
  </si>
  <si>
    <t>Graph Term</t>
  </si>
  <si>
    <t>Data Import</t>
  </si>
  <si>
    <t>Layout Algorithm</t>
  </si>
  <si>
    <t>Groups</t>
  </si>
  <si>
    <t>Autofill Columns</t>
  </si>
  <si>
    <t>Top Items</t>
  </si>
  <si>
    <t>Network Top Items</t>
  </si>
  <si>
    <t>1.0.1.420</t>
  </si>
  <si>
    <t>20, 118, 0</t>
  </si>
  <si>
    <t>46, 105, 0</t>
  </si>
  <si>
    <t>66, 95, 0</t>
  </si>
  <si>
    <t>coliver405</t>
  </si>
  <si>
    <t>larissagrace</t>
  </si>
  <si>
    <t>peter_pan_js</t>
  </si>
  <si>
    <t>aitchkira</t>
  </si>
  <si>
    <t>mavpuck</t>
  </si>
  <si>
    <t>branderpaul7</t>
  </si>
  <si>
    <t>unomaha</t>
  </si>
  <si>
    <t>thartman2u</t>
  </si>
  <si>
    <t>unosml</t>
  </si>
  <si>
    <t>ccooke6685</t>
  </si>
  <si>
    <t>jack_hova</t>
  </si>
  <si>
    <t>benji_gordon</t>
  </si>
  <si>
    <t>kylie_squiers</t>
  </si>
  <si>
    <t>baadgalab</t>
  </si>
  <si>
    <t>okinatran</t>
  </si>
  <si>
    <t>thekamrinbaker</t>
  </si>
  <si>
    <t>ko_zub</t>
  </si>
  <si>
    <t>ejwolbach1</t>
  </si>
  <si>
    <t>lapainter</t>
  </si>
  <si>
    <t>rmpray42</t>
  </si>
  <si>
    <t>megonz92</t>
  </si>
  <si>
    <t>kassidybrown_</t>
  </si>
  <si>
    <t>mattkirkle</t>
  </si>
  <si>
    <t>sworadio</t>
  </si>
  <si>
    <t>owen_godberson</t>
  </si>
  <si>
    <t>jkies_media</t>
  </si>
  <si>
    <t>osborneinacabin</t>
  </si>
  <si>
    <t>jodeanebrownlee</t>
  </si>
  <si>
    <t>ethan_wolbach</t>
  </si>
  <si>
    <t>techcrunch</t>
  </si>
  <si>
    <t>unothegateway</t>
  </si>
  <si>
    <t>marsnevada</t>
  </si>
  <si>
    <t>mavradiouno</t>
  </si>
  <si>
    <t>nodexl</t>
  </si>
  <si>
    <t>omahahky</t>
  </si>
  <si>
    <t>stephen_lay</t>
  </si>
  <si>
    <t>mariambocari</t>
  </si>
  <si>
    <t>stuckonsw</t>
  </si>
  <si>
    <t>freelanceowl</t>
  </si>
  <si>
    <t>krausesmustache</t>
  </si>
  <si>
    <t>uiowa</t>
  </si>
  <si>
    <t>dennisyu</t>
  </si>
  <si>
    <t>u_nebraska</t>
  </si>
  <si>
    <t>horsedaddy00</t>
  </si>
  <si>
    <t>majestik42</t>
  </si>
  <si>
    <t>obomaha</t>
  </si>
  <si>
    <t>jlsneb</t>
  </si>
  <si>
    <t>nebraskahcc</t>
  </si>
  <si>
    <t>rickylee41</t>
  </si>
  <si>
    <t>findurgeniusne</t>
  </si>
  <si>
    <t>tweetrootapp</t>
  </si>
  <si>
    <t>newseum</t>
  </si>
  <si>
    <t>thehill</t>
  </si>
  <si>
    <t>belforgroup</t>
  </si>
  <si>
    <t>sheldonyellen</t>
  </si>
  <si>
    <t>Me good. Campus Parking bad. #UNO1ForAll https://t.co/IFv5dnfj80</t>
  </si>
  <si>
    <t>YOU have a right to be heard. Find a way to express your thoughts and opinions in some way this week! Use the hashtag #UNO1ForAll and exercise your First Amendment rights! #UNO1ForAll https://t.co/oHtzXJBtjs</t>
  </si>
  <si>
    <t>"Facebook sure does love free $peech." Interesting article on political ads and misinformation on FB. Relevant to Twitter &amp;amp; #UNO1ForAll contest taking place! https://t.co/isaANqGe8F via @techcrunch</t>
  </si>
  <si>
    <t>#UNO1ForAll tweets @unosml @NodeXL https://t.co/2dBjfmZgYT
@jeremyhl
@thartman2u
@unosml
@ethan_wolbach
@jodeanebrownlee
@mavradiouno
@marsnevada
@unomaha
@unothegateway
@kylie_squiers
Top hashtags:
#uno1forall
#journalism
#firstamendment
#newsengagementday
#unojmc404
#unomaha</t>
  </si>
  <si>
    <t>EMBRACE YOUR TRUE COLORS! _xD83C__xDFF3_️‍_xD83C__xDF08_ In honor of #NationalComingOutDay, I wanted to post some of my favorite shots I took of people who inspire me. I cannot imagine the strength and bravery it must’ve took to come out in the dark world we live in. #LoveIsLove #UNO1ForAll https://t.co/YXbqB4yuDu</t>
  </si>
  <si>
    <t>Our first @OmahaHKY game of the season!! GO MAVS!! #UNO1ForAll #MavHockey https://t.co/3ofQz6ID05</t>
  </si>
  <si>
    <t>@unosml via @NodeXL 
https://t.co/OTkTn7zNae
@thartman2u
@jeremyhl
@ccooke6685
@krausesmustache
@freelanceowl
@stuckonsw
@mariambocari
@stephen_lay
@nodexl
Top hashtags:
#newsengagementday
#uno1forall
#ff
#firstamendment
#untnewshounds
#ccsujournalism
#umdjour</t>
  </si>
  <si>
    <t>The @uiowa has it wrong: political speech is at the core of First Amendment protected speech on a public university campus. Time, place and manner restrictions may apply, but not policy that bans all mention. #UNO1ForAll _xD83C__xDDFA__xD83C__xDDF8_ https://t.co/OWR9HkeNmn</t>
  </si>
  <si>
    <t>Do sites like Facebook &amp;amp; Twitter have a responsibility to ensure that content on their platforms is truthful &amp;amp; accurate? CNN pulled the ad, but FB cites free speech. Who is right? #UNO1ForAll https://t.co/3vjUqP64je</t>
  </si>
  <si>
    <t>Thanks to @dennisyu for his engaging talk with our Social Media Measurement &amp;amp; Management class this afternoon!  His expertise has given us lots to think about as the #UNO1ForAll contest moves forward. #unojmc404 #digitalmarketing @JeremyHL @UNOSML</t>
  </si>
  <si>
    <t>Those that voted Public college/university students....you would be CORRECT! Students at public colleges/universities must adhere to campus rules on speech zones HOWEVER they tend to have stronger protections than private colleges and high school students. #UNO1ForAll https://t.co/vMfK8PRgF4 https://t.co/X8Pl5nQGOf</t>
  </si>
  <si>
    <t>What students have stronger First Amendment protection while at school? #UNO1ForAll</t>
  </si>
  <si>
    <t>In a civil society we solve our problems with words, not violence. Open and civil debate acts as a pressure release valve and without it, there is only physical confrontation. #UNO1ForAll https://t.co/b9ngY8YopW</t>
  </si>
  <si>
    <t>Our @unomaha tweets @NodeXL https://t.co/KptpvX7vAG
@unomaha
@findurgeniusne
@rickylee41
@nebraskahcc
@jlsneb
@obomaha
@majestik42
@horsedaddy00
@u_nebraska
@thartman2u
Top hashtags:
#mavspirit
#knowtheo
#meangirlsday
#everyoneforomaha
#uno1forall
#omaha
#journalism / https://t.co/VsS0gYsxOP</t>
  </si>
  <si>
    <t>A @unomaha tweet map @unosml @NodeXL https://t.co/KptpvX7vAG
@unomaha
@findurgeniusne
@rickylee41
@nebraskahcc
@jlsneb
@obomaha
@majestik42
@horsedaddy00
@u_nebraska
@thartman2u
Top hashtags:
#mavspirit
#knowtheo
#meangirlsday
#everyoneforomaha 
#uno1forall _xD83C__xDDFA__xD83C__xDDF8_
#omaha</t>
  </si>
  <si>
    <t>Thank you @dennisyu for lifting up #UNOjmc404 @UNOSML planning for #UNO1ForAll _xD83C__xDDFA__xD83C__xDDF8__xD83D__xDC4F__xD83C__xDFFD_ https://t.co/Udr1XLMHNg</t>
  </si>
  <si>
    <t>The most used words in tweets with #UNO1ForAll — let’s raise First Amendment awareness— @TweetrootApp https://t.co/mfVhcJtL0G</t>
  </si>
  <si>
    <t>Newseum is Closing; First Amendment Mission Goes Forward — ⁦@Newseum⁩ — #UNO1ForAll #FirstAmendment #awareness #engagement  https://t.co/3h4KLyLvHG</t>
  </si>
  <si>
    <t>Step-by-Step Guide: Create Photos and Videos to Captivate your Audience on Instagram — #smmm2020 #smc2018 #smc2021 #UNOjmc404 #UNO1ForAll ✔️ https://t.co/L0LYDo3ync</t>
  </si>
  <si>
    <t>Our First Amendment rights are really being expressed with these Halloween costumes._xD83D__xDE02_ #UNO1ForAll Credit: @thehill https://t.co/3MxQpmIuZ2</t>
  </si>
  <si>
    <t>This CEO, @SheldonYellen,  of @BELFORGroup hand wrote EACH of his 9,200 employees birthday cards expressing his gratitude. Freedom of speech is NOT always expressing our controversial ideas‼️Let other’s know how appreciative you are. #UNO1ForAll 
https://t.co/MAVax8dik9</t>
  </si>
  <si>
    <t>TRICK QUESTION! Obscenity &amp;amp; nudity can fall under the same category. There is widespread debate &amp;amp; controversy with this topic. In simplified terms, overall, the Surpreme Court states “obscenity is NOT within the area of constitutionally protected speech or press.” #UNO1ForAll https://t.co/wQDaQMbOu6</t>
  </si>
  <si>
    <t>UNO STUDENTS‼️We are all required to complete Title IX training by this Friday, Oct. 18 to help keep UNO a place of respect and safety. It will take about 30 minutes. Click my thread to learn more about Title IX! ⬇️_xD83D__xDE01_ #UNO1ForAll https://t.co/ykybw8ZHpt https://t.co/H4UfgiNTsO</t>
  </si>
  <si>
    <t>True or false. Does the first amendment protect hate speech? #UNO1ForAll</t>
  </si>
  <si>
    <t>As the Layout Editor for UNO's student newspaper, I'm honored to put the pieces written by the editors and contributors together. If you haven't grabbed a copy yet, please do so! There are so many great stories to check out. #UNO1ForAll</t>
  </si>
  <si>
    <t>True! But a lot of college students are unaware of this protection. #UNO1ForAll</t>
  </si>
  <si>
    <t>Exercising my freedom of speech, I wish there more resources and safe spaces for asian americans on UNO’s campus. I fell like this is something that lacks and I hope there will be change soon. #UNO1ForAll</t>
  </si>
  <si>
    <t>Do you believe that you have full knowledge on the first amendment? If not, why? #UNO1ForAll</t>
  </si>
  <si>
    <t>Words from Lebron about free speech and consequences that come with it. #UNO1ForAll https://t.co/NJtClgi1de</t>
  </si>
  <si>
    <t>This was so monumental. 
As the industry is (hopefully) evolving and adapting to best serve our local journalists and communities-- the one thing that remains constant is the inalienable freedom of the press. We are vital watchdogs AND employed human beings.
#UNO1ForAll https://t.co/T4qriwGNfI</t>
  </si>
  <si>
    <t>This is a direct attack on the entire news/media industry. Partisan affiliation absolutely should not matter here-- not only is this a dissemination of false, violent imagery, it is an endorsement of hate. 
#UNO1ForAll
https://t.co/c1dijFUxYL</t>
  </si>
  <si>
    <t>Journalists are the fourth estate of this nation, and they are in danger. Now, I know this particular issue was not confirmed to be approved by the Trump camp/admin, but we know what he thinks. (He tweets on the reg about "the enemy of the people"). #UNO1ForAll</t>
  </si>
  <si>
    <t>The First Amendment is incomplete without press freedom. Many Conservatives are interested in advocating for the first amendment, but it seems our conservative leader tends to forget about a key component. (Freedom of religion, too). https://t.co/q95QKTZbQ4
#UNO1ForAll</t>
  </si>
  <si>
    <t>And press freedom doesn't simply encompass the ability for a journalist to attend press conferences or gather important documents and materials (though those things are EXTREMELY important). 
#UNO1ForAll</t>
  </si>
  <si>
    <t>Press freedom is the ability to do those things SAFELY and without fear of intrusion, censorship, threat or violence-- from the government, or any social/terrorist groups/corporations/etc. #UNO1ForAll</t>
  </si>
  <si>
    <t>And guess what folks!!! The United States is not doing too hot on the press freedom index. In fact, were number 48. FORTY. EIGHT. 
While I understand there are still so many other countries who censor the press, we are considerably unsafe. 
#UNO1ForAll</t>
  </si>
  <si>
    <t>This isn't necessarily all Trump's fault. We haven't been in great standing for a while. But his words, his actions-- his lies-- speak volumes. Access to consume and produce information is a basic human right. 
(see https://t.co/6yNCdPqnhR for more info on this)
#UNO1ForAll https://t.co/mFDkTI0MmL</t>
  </si>
  <si>
    <t>So, no, I don't think the first amendment/press freedom should be a partisan issue. But right now it is. And we should be considering why that is &amp;amp; what we are doing to protect such a vital part of our democracy.
#UNO1ForAll</t>
  </si>
  <si>
    <t>A couple tips:
-Pay for the news, if you can. I know it is unjust to have to pay for information, but that is the shape of the industry right now. If you disagree with a NYT article, write to them, don't unsubscribe. 
-Learn about your candidates. Duh.
#UNO1ForAll</t>
  </si>
  <si>
    <t>All in all, listen, read, watch and question. The news is not always supposed to make you happy; it's supposed to make you think-- and consequently, act on your own accord. The world needs you to know what's going on. 
#UNO1ForAll
fin. _xD83D__xDCF0_</t>
  </si>
  <si>
    <t>THREAD _xD83D__xDCF0_
#UNO1ForAll https://t.co/TSUhJ1wGJv</t>
  </si>
  <si>
    <t>Who controls your ideas? YOU do. The way you talk about things can change the meaning or ideology behind the topic. SPEAK UP! Use your words to encite CHANGE! _xD83D__xDCE3__xD83C__xDDFA__xD83C__xDDF8_#UNO1ForAll https://t.co/aGi89pJt4c</t>
  </si>
  <si>
    <t>Friends on Twitter! My student is working hard to see how many likes and retweets he can get for a class. If y’all could be so kind as to like or retweet this and/or his other tweets that say #UNO1ForAll, I assure you, he’ll appreciate it. Let’s blow it up!! https://t.co/5Cm0499V3U</t>
  </si>
  <si>
    <t>DONT BE SILENCED! Words are our power. However power is neutral, acting upon it is not. We are all entitled to the right of free speech! USE IT! _xD83C__xDDFA__xD83C__xDDF8_ #UNO1ForAll https://t.co/oyT1MlXIUp</t>
  </si>
  <si>
    <t>With the Democratic debate tonight, watch their language and tone. Politicians are trying to persuade you to vote for them. See past the gimmicks and listen to the words! Who is speaking the truth? #UNO1ForAll _xD83C__xDDFA__xD83C__xDDF8_ https://t.co/G0SLRO78WO</t>
  </si>
  <si>
    <t>Didn’t catch the debate? Here is an article showing topics that candidates discussed and for how long. A lot of talking, will there be action? _xD83C__xDDFA__xD83C__xDDF8_ #UNO1ForAll https://t.co/Kef0RxLbZ2</t>
  </si>
  <si>
    <t>https://twitter.com/Ethan_Wolbach/status/1181279204953878528</t>
  </si>
  <si>
    <t>https://techcrunch.com/2019/10/09/facebook-sure-does-love-free-speech/</t>
  </si>
  <si>
    <t>https://nodexlgraphgallery.org/Pages/Graph.aspx?graphID=212226</t>
  </si>
  <si>
    <t>https://nodexlgraphgallery.org/Pages/Graph.aspx?graphID=212162</t>
  </si>
  <si>
    <t>https://www.nytimes.com/2019/10/08/technology/facebook-trump-biden-ad.html</t>
  </si>
  <si>
    <t>https://www.thegazette.com/subject/news/education/greta-thunberg-iowa-city-climate-strike-university-of-iowa-facebook-post-social-media-20191004</t>
  </si>
  <si>
    <t>https://nodexlgraphgallery.org/Pages/Graph.aspx?graphID=212163</t>
  </si>
  <si>
    <t>https://www.newseum.org/2019/10/01/were-on-deadline/</t>
  </si>
  <si>
    <t>https://business.instagram.com/blog/a-step-by-step-guide-create-photos-and-videos-to-captivate-your-audience-on-instagram-</t>
  </si>
  <si>
    <t>https://twitter.com/thehill/status/1181906934158544897</t>
  </si>
  <si>
    <t>https://www.businessinsider.com/ceo-writes-7400-employee-birthday-cards-each-year-2017-6</t>
  </si>
  <si>
    <t>https://twitter.com/kylie_squiers/status/1180915369696907264</t>
  </si>
  <si>
    <t>https://twitter.com/kylie_squiers/status/1178387786535190536</t>
  </si>
  <si>
    <t>https://twitter.com/hmfaigen/status/1183920065499942912</t>
  </si>
  <si>
    <t>https://twitter.com/Just_Jess_96/status/1181431163048665089</t>
  </si>
  <si>
    <t>https://www.huffpost.com/entry/fake-trump-meme-video-florida_n_5da3cc27e4b087efdbb09278?ncid=fcbklnkushpmg00000063&amp;utm_source=main_fb&amp;utm_campaign=hp_fb_pages&amp;utm_medium=facebook</t>
  </si>
  <si>
    <t>https://www.nytimes.com/2018/06/30/us/politics/first-amendment-conservatives-supreme-court.html</t>
  </si>
  <si>
    <t>https://rsf.org/</t>
  </si>
  <si>
    <t>https://twitter.com/thekamrinbaker/status/1183606421927141376</t>
  </si>
  <si>
    <t>https://twitter.com/ethan_wolbach/status/1184132461590142977</t>
  </si>
  <si>
    <t>https://twitter.com/ethan_wolbach/status/1182726101014958083</t>
  </si>
  <si>
    <t>https://www.nytimes.com/interactive/2019/10/15/us/elections/debate-speaking-time.html?smid=nytcore-ios-share</t>
  </si>
  <si>
    <t>techcrunch.com</t>
  </si>
  <si>
    <t>nodexlgraphgallery.org</t>
  </si>
  <si>
    <t>thegazette.com</t>
  </si>
  <si>
    <t>newseum.org</t>
  </si>
  <si>
    <t>businessinsider.com</t>
  </si>
  <si>
    <t>huffpost.com</t>
  </si>
  <si>
    <t>rsf.org</t>
  </si>
  <si>
    <t>uno1forall</t>
  </si>
  <si>
    <t>nationalcomingoutday</t>
  </si>
  <si>
    <t>uno1forall mavhockey</t>
  </si>
  <si>
    <t>newsengagementday uno1forall ff firstamendment untnewshounds ccsujournalism umdjour</t>
  </si>
  <si>
    <t>uno1forall unojmc404 digitalmarketing</t>
  </si>
  <si>
    <t>mavspirit knowtheo meangirlsday everyoneforomaha uno1forall omaha journalism</t>
  </si>
  <si>
    <t>mavspirit knowtheo meangirlsday everyoneforomaha uno1forall omaha</t>
  </si>
  <si>
    <t>unojmc404 uno1forall</t>
  </si>
  <si>
    <t>uno1forall firstamendment awareness engagement</t>
  </si>
  <si>
    <t>uno1forall uno1forall journalism firstamendment newsengagementday unojmc404 unomaha</t>
  </si>
  <si>
    <t>smmm2020 smc2018 smc2021 unojmc404 uno1forall</t>
  </si>
  <si>
    <t>nationalcomingoutday loveislove uno1forall</t>
  </si>
  <si>
    <t>uno1forall uno1forall</t>
  </si>
  <si>
    <t>https://pbs.twimg.com/media/EGox139UUAABgU0.jpg</t>
  </si>
  <si>
    <t>https://pbs.twimg.com/tweet_video_thumb/EGVOi78X0AU_PEo.jpg</t>
  </si>
  <si>
    <t>https://pbs.twimg.com/media/EGjqd7xXUAAiUf4.jpg</t>
  </si>
  <si>
    <t>https://pbs.twimg.com/media/EGpikGaXYAA8E6p.jpg</t>
  </si>
  <si>
    <t>https://pbs.twimg.com/media/EGnRDAEW4AY8W42.jpg</t>
  </si>
  <si>
    <t>https://pbs.twimg.com/media/EG2PPNsX0AAyYXg.jpg</t>
  </si>
  <si>
    <t>https://pbs.twimg.com/media/EG0DyUEXkAAuPL-.jpg</t>
  </si>
  <si>
    <t>https://pbs.twimg.com/tweet_video_thumb/EGS_LDeUcAA9SSG.jpg</t>
  </si>
  <si>
    <t>https://pbs.twimg.com/media/EGW6MINWsAIozxd.jpg</t>
  </si>
  <si>
    <t>https://pbs.twimg.com/tweet_video_thumb/EGsu6g1WwAAN4H1.jpg</t>
  </si>
  <si>
    <t>https://pbs.twimg.com/tweet_video_thumb/EG7iMZQU8AApjsi.jpg</t>
  </si>
  <si>
    <t>https://pbs.twimg.com/tweet_video_thumb/EG8Xr4sUYAAhKN_.jpg</t>
  </si>
  <si>
    <t>https://pbs.twimg.com/tweet_video_thumb/EHA-ZEwU0AAN8DG.jpg</t>
  </si>
  <si>
    <t>http://pbs.twimg.com/profile_images/691486428253958144/rRbwW0C1_normal.jpg</t>
  </si>
  <si>
    <t>http://pbs.twimg.com/profile_images/2761713408/6329c1d5a241ca23457c0db374bee56b_normal.jpeg</t>
  </si>
  <si>
    <t>http://pbs.twimg.com/profile_images/1182525269455917057/6DxyX5px_normal.jpg</t>
  </si>
  <si>
    <t>http://pbs.twimg.com/profile_images/1151716300839931904/Y72pA1N8_normal.jpg</t>
  </si>
  <si>
    <t>http://pbs.twimg.com/profile_images/875946540715659264/FDOf-UKL_normal.jpg</t>
  </si>
  <si>
    <t>http://pbs.twimg.com/profile_images/1061744570344517633/fKDfFqhQ_normal.jpg</t>
  </si>
  <si>
    <t>http://pbs.twimg.com/profile_images/1085776914285903873/D2BnQ3vv_normal.jpg</t>
  </si>
  <si>
    <t>http://pbs.twimg.com/profile_images/1083095196538150919/xP5zjyJy_normal.jpg</t>
  </si>
  <si>
    <t>http://pbs.twimg.com/profile_images/1123374378455117824/75bno-CM_normal.jpg</t>
  </si>
  <si>
    <t>http://pbs.twimg.com/profile_images/912667889395798022/pMoB2qc8_normal.jpg</t>
  </si>
  <si>
    <t>http://pbs.twimg.com/profile_images/1173256262777282561/7ZSOgUL3_normal.jpg</t>
  </si>
  <si>
    <t>http://pbs.twimg.com/profile_images/1175528971456434176/JxHFqWxn_normal.jpg</t>
  </si>
  <si>
    <t>http://pbs.twimg.com/profile_images/1140048787844534272/GCgv7tNe_normal.jpg</t>
  </si>
  <si>
    <t>http://pbs.twimg.com/profile_images/1124176275722125312/lyn4nKwU_normal.jpg</t>
  </si>
  <si>
    <t>http://pbs.twimg.com/profile_images/1183430448992735233/8MQJk2-L_normal.jpg</t>
  </si>
  <si>
    <t>http://pbs.twimg.com/profile_images/1148375472608350213/1Ve-paoB_normal.jpg</t>
  </si>
  <si>
    <t>http://pbs.twimg.com/profile_images/1141817834143719424/IKYCxx31_normal.jpg</t>
  </si>
  <si>
    <t>http://pbs.twimg.com/profile_images/952743540030955520/z4zVOaT8_normal.jpg</t>
  </si>
  <si>
    <t>http://pbs.twimg.com/profile_images/1032128407709134848/16XEwKtM_normal.jpg</t>
  </si>
  <si>
    <t>http://pbs.twimg.com/profile_images/1173076646527688704/VMno7d8h_normal.jpg</t>
  </si>
  <si>
    <t>http://pbs.twimg.com/profile_images/1174291917619810304/I8NjsMm7_normal.jpg</t>
  </si>
  <si>
    <t>http://pbs.twimg.com/profile_images/1157516364996927488/0-qcUUKv_normal.jpg</t>
  </si>
  <si>
    <t>http://pbs.twimg.com/profile_images/1183019741012807681/CjKJwb2X_normal.jpg</t>
  </si>
  <si>
    <t>http://pbs.twimg.com/profile_images/1028000186440851457/igu9DMKf_normal.jpg</t>
  </si>
  <si>
    <t>http://pbs.twimg.com/profile_images/1160319152189562880/ZlhAujs-_normal.jpg</t>
  </si>
  <si>
    <t>http://pbs.twimg.com/profile_images/1174806119509893126/D4p4GAn-_normal.jpg</t>
  </si>
  <si>
    <t>http://pbs.twimg.com/profile_images/1184516503170768896/grNnQdN__normal.jpg</t>
  </si>
  <si>
    <t>22:05:48</t>
  </si>
  <si>
    <t>22:05:51</t>
  </si>
  <si>
    <t>16:59:51</t>
  </si>
  <si>
    <t>17:10:15</t>
  </si>
  <si>
    <t>22:08:10</t>
  </si>
  <si>
    <t>02:10:22</t>
  </si>
  <si>
    <t>00:18:14</t>
  </si>
  <si>
    <t>02:14:53</t>
  </si>
  <si>
    <t>21:05:51</t>
  </si>
  <si>
    <t>20:24:08</t>
  </si>
  <si>
    <t>19:48:09</t>
  </si>
  <si>
    <t>17:02:21</t>
  </si>
  <si>
    <t>23:45:06</t>
  </si>
  <si>
    <t>13:32:29</t>
  </si>
  <si>
    <t>23:07:07</t>
  </si>
  <si>
    <t>23:07:16</t>
  </si>
  <si>
    <t>23:07:27</t>
  </si>
  <si>
    <t>23:07:40</t>
  </si>
  <si>
    <t>23:40:13</t>
  </si>
  <si>
    <t>10:11:42</t>
  </si>
  <si>
    <t>16:30:53</t>
  </si>
  <si>
    <t>05:11:08</t>
  </si>
  <si>
    <t>16:02:35</t>
  </si>
  <si>
    <t>00:27:49</t>
  </si>
  <si>
    <t>03:53:17</t>
  </si>
  <si>
    <t>03:50:59</t>
  </si>
  <si>
    <t>13:45:13</t>
  </si>
  <si>
    <t>21:26:27</t>
  </si>
  <si>
    <t>18:37:07</t>
  </si>
  <si>
    <t>14:17:36</t>
  </si>
  <si>
    <t>14:50:38</t>
  </si>
  <si>
    <t>15:05:24</t>
  </si>
  <si>
    <t>14:16:17</t>
  </si>
  <si>
    <t>14:59:08</t>
  </si>
  <si>
    <t>17:15:15</t>
  </si>
  <si>
    <t>15:01:38</t>
  </si>
  <si>
    <t>02:13:27</t>
  </si>
  <si>
    <t>17:22:28</t>
  </si>
  <si>
    <t>15:41:46</t>
  </si>
  <si>
    <t>15:44:48</t>
  </si>
  <si>
    <t>21:16:55</t>
  </si>
  <si>
    <t>17:26:37</t>
  </si>
  <si>
    <t>03:08:58</t>
  </si>
  <si>
    <t>04:56:58</t>
  </si>
  <si>
    <t>04:52:15</t>
  </si>
  <si>
    <t>04:52:17</t>
  </si>
  <si>
    <t>04:52:18</t>
  </si>
  <si>
    <t>04:52:22</t>
  </si>
  <si>
    <t>04:52:23</t>
  </si>
  <si>
    <t>04:57:45</t>
  </si>
  <si>
    <t>14:33:10</t>
  </si>
  <si>
    <t>17:25:44</t>
  </si>
  <si>
    <t>02:37:32</t>
  </si>
  <si>
    <t>02:37:50</t>
  </si>
  <si>
    <t>17:08:21</t>
  </si>
  <si>
    <t>13:02:14</t>
  </si>
  <si>
    <t>19:04:10</t>
  </si>
  <si>
    <t>18:44:05</t>
  </si>
  <si>
    <t>19:36:34</t>
  </si>
  <si>
    <t>17:08:42</t>
  </si>
  <si>
    <t>17:10:38</t>
  </si>
  <si>
    <t>21:27:53</t>
  </si>
  <si>
    <t>17:16:54</t>
  </si>
  <si>
    <t>17:17:00</t>
  </si>
  <si>
    <t>17:17:05</t>
  </si>
  <si>
    <t>17:20:10</t>
  </si>
  <si>
    <t>18:05:13</t>
  </si>
  <si>
    <t>19:32:31</t>
  </si>
  <si>
    <t>19:34:24</t>
  </si>
  <si>
    <t>18:44:44</t>
  </si>
  <si>
    <t>20:57:13</t>
  </si>
  <si>
    <t>13:01:29</t>
  </si>
  <si>
    <t>15:35:08</t>
  </si>
  <si>
    <t>18:34:11</t>
  </si>
  <si>
    <t>03:19:49</t>
  </si>
  <si>
    <t>18:43:50</t>
  </si>
  <si>
    <t>15:42:33</t>
  </si>
  <si>
    <t>19:36:16</t>
  </si>
  <si>
    <t>02:55:00</t>
  </si>
  <si>
    <t>02:55:06</t>
  </si>
  <si>
    <t>17:03:52</t>
  </si>
  <si>
    <t>18:53:38</t>
  </si>
  <si>
    <t>https://twitter.com/coliver405/status/1181329804731150337</t>
  </si>
  <si>
    <t>https://twitter.com/coliver405/status/1181329818622689280</t>
  </si>
  <si>
    <t>https://twitter.com/larissagrace/status/1182339975867748352</t>
  </si>
  <si>
    <t>https://twitter.com/peter_pan_js/status/1182704979011878912</t>
  </si>
  <si>
    <t>https://twitter.com/aitchkira/status/1182779951864598528</t>
  </si>
  <si>
    <t>https://twitter.com/mavpuck/status/1182840904568070145</t>
  </si>
  <si>
    <t>https://twitter.com/branderpaul7/status/1182812687291437058</t>
  </si>
  <si>
    <t>https://twitter.com/unomaha/status/1182842043430854656</t>
  </si>
  <si>
    <t>https://twitter.com/thartman2u/status/1181314720436903936</t>
  </si>
  <si>
    <t>https://twitter.com/unosml/status/1181304220646965249</t>
  </si>
  <si>
    <t>https://twitter.com/ccooke6685/status/1182744718691766273</t>
  </si>
  <si>
    <t>https://twitter.com/larissagrace/status/1182340604132515841</t>
  </si>
  <si>
    <t>https://twitter.com/larissagrace/status/1182441960126074881</t>
  </si>
  <si>
    <t>https://twitter.com/unosml/status/1182650177917726721</t>
  </si>
  <si>
    <t>https://twitter.com/jack_hova/status/1183157177474678786</t>
  </si>
  <si>
    <t>https://twitter.com/benji_gordon/status/1183157214812393473</t>
  </si>
  <si>
    <t>https://twitter.com/benji_gordon/status/1183157258181439488</t>
  </si>
  <si>
    <t>https://twitter.com/benji_gordon/status/1183157314120904706</t>
  </si>
  <si>
    <t>https://twitter.com/jeremyhl/status/1180628792945057793</t>
  </si>
  <si>
    <t>https://twitter.com/thartman2u/status/1181512484487868417</t>
  </si>
  <si>
    <t>https://twitter.com/thartman2u/status/1181607911107072003</t>
  </si>
  <si>
    <t>https://twitter.com/jeremyhl/status/1181436845533609984</t>
  </si>
  <si>
    <t>https://twitter.com/jeremyhl/status/1181600789090963458</t>
  </si>
  <si>
    <t>https://twitter.com/jeremyhl/status/1182452709535948800</t>
  </si>
  <si>
    <t>https://twitter.com/unosml/status/1182866806714884096</t>
  </si>
  <si>
    <t>https://twitter.com/jeremyhl/status/1182866227900878850</t>
  </si>
  <si>
    <t>https://twitter.com/jeremyhl/status/1183015768704897025</t>
  </si>
  <si>
    <t>https://twitter.com/thartman2u/status/1181682291958935552</t>
  </si>
  <si>
    <t>https://twitter.com/unosml/status/1181639675355648001</t>
  </si>
  <si>
    <t>https://twitter.com/kylie_squiers/status/1181936757408980992</t>
  </si>
  <si>
    <t>https://twitter.com/jeremyhl/status/1183394621138886656</t>
  </si>
  <si>
    <t>https://twitter.com/kylie_squiers/status/1182311174735646720</t>
  </si>
  <si>
    <t>https://twitter.com/kylie_squiers/status/1182661201915981829</t>
  </si>
  <si>
    <t>https://twitter.com/kylie_squiers/status/1182309596339286016</t>
  </si>
  <si>
    <t>https://twitter.com/kylie_squiers/status/1182706238427160576</t>
  </si>
  <si>
    <t>https://twitter.com/kylie_squiers/status/1183759775093444609</t>
  </si>
  <si>
    <t>https://twitter.com/baadgalab/status/1183928843977003008</t>
  </si>
  <si>
    <t>https://twitter.com/okinatran/status/1181258501181657088</t>
  </si>
  <si>
    <t>https://twitter.com/okinatran/status/1182320326497181696</t>
  </si>
  <si>
    <t>https://twitter.com/okinatran/status/1182321089504002048</t>
  </si>
  <si>
    <t>https://twitter.com/okinatran/status/1183129442710933504</t>
  </si>
  <si>
    <t>https://twitter.com/okinatran/status/1183796262505717769</t>
  </si>
  <si>
    <t>https://twitter.com/okinatran/status/1183942816738603008</t>
  </si>
  <si>
    <t>https://twitter.com/thekamrinbaker/status/1181433279901261831</t>
  </si>
  <si>
    <t>https://twitter.com/thekamrinbaker/status/1183606426469621760</t>
  </si>
  <si>
    <t>https://twitter.com/thekamrinbaker/status/1183606427702775815</t>
  </si>
  <si>
    <t>https://twitter.com/thekamrinbaker/status/1183606429103673344</t>
  </si>
  <si>
    <t>https://twitter.com/thekamrinbaker/status/1183606430177353730</t>
  </si>
  <si>
    <t>https://twitter.com/thekamrinbaker/status/1183606432014520320</t>
  </si>
  <si>
    <t>https://twitter.com/thekamrinbaker/status/1183606448917504001</t>
  </si>
  <si>
    <t>https://twitter.com/thekamrinbaker/status/1183606450976940032</t>
  </si>
  <si>
    <t>https://twitter.com/thekamrinbaker/status/1183606451987734529</t>
  </si>
  <si>
    <t>https://twitter.com/thekamrinbaker/status/1183606453912965120</t>
  </si>
  <si>
    <t>https://twitter.com/thekamrinbaker/status/1183607805116325889</t>
  </si>
  <si>
    <t>https://twitter.com/ko_zub/status/1184114999591145472</t>
  </si>
  <si>
    <t>https://twitter.com/ejwolbach1/status/1184158426173267969</t>
  </si>
  <si>
    <t>https://twitter.com/lapainter/status/1184190936219373569</t>
  </si>
  <si>
    <t>https://twitter.com/rmpray42/status/1184297291336900608</t>
  </si>
  <si>
    <t>https://twitter.com/rmpray42/status/1184297369610936320</t>
  </si>
  <si>
    <t>https://twitter.com/megonz92/status/1184516440868753409</t>
  </si>
  <si>
    <t>https://twitter.com/kassidybrown_/status/1181555399377506304</t>
  </si>
  <si>
    <t>https://twitter.com/kassidybrown_/status/1182733647054594049</t>
  </si>
  <si>
    <t>https://twitter.com/kassidybrown_/status/1183090983128457217</t>
  </si>
  <si>
    <t>https://twitter.com/kassidybrown_/status/1184133106061713408</t>
  </si>
  <si>
    <t>https://twitter.com/kassidybrown_/status/1184191352587849728</t>
  </si>
  <si>
    <t>https://twitter.com/kassidybrown_/status/1184516505406447616</t>
  </si>
  <si>
    <t>https://twitter.com/mattkirkle/status/1184516528047181825</t>
  </si>
  <si>
    <t>https://twitter.com/sworadio/status/1184517014448156675</t>
  </si>
  <si>
    <t>https://twitter.com/owen_godberson/status/1181682651549360129</t>
  </si>
  <si>
    <t>https://twitter.com/owen_godberson/status/1184518591862972417</t>
  </si>
  <si>
    <t>https://twitter.com/owen_godberson/status/1184518619675418624</t>
  </si>
  <si>
    <t>https://twitter.com/owen_godberson/status/1184518640604987393</t>
  </si>
  <si>
    <t>https://twitter.com/jkies_media/status/1184519416752541696</t>
  </si>
  <si>
    <t>https://twitter.com/osborneinacabin/status/1184530750600876033</t>
  </si>
  <si>
    <t>https://twitter.com/jodeanebrownlee/status/1184190332705169409</t>
  </si>
  <si>
    <t>https://twitter.com/ethan_wolbach/status/1184190807324155905</t>
  </si>
  <si>
    <t>https://twitter.com/ethan_wolbach/status/1181279204953878528</t>
  </si>
  <si>
    <t>https://twitter.com/ethan_wolbach/status/1181312548068560897</t>
  </si>
  <si>
    <t>https://twitter.com/ethan_wolbach/status/1181555211774648320</t>
  </si>
  <si>
    <t>https://twitter.com/ethan_wolbach/status/1181593879214211074</t>
  </si>
  <si>
    <t>https://twitter.com/ethan_wolbach/status/1182858383130537985</t>
  </si>
  <si>
    <t>https://twitter.com/ethan_wolbach/status/1183090920327127040</t>
  </si>
  <si>
    <t>https://twitter.com/ethan_wolbach/status/1184191276050075648</t>
  </si>
  <si>
    <t>https://twitter.com/ethan_wolbach/status/1184301690742300673</t>
  </si>
  <si>
    <t>https://twitter.com/ethan_wolbach/status/1184301712154284032</t>
  </si>
  <si>
    <t>https://twitter.com/ethan_wolbach/status/1184515314098163713</t>
  </si>
  <si>
    <t>https://twitter.com/ethan_wolbach/status/1184542935817187328</t>
  </si>
  <si>
    <t>1181329804731150337</t>
  </si>
  <si>
    <t>1181329818622689280</t>
  </si>
  <si>
    <t>1182339975867748352</t>
  </si>
  <si>
    <t>1182704979011878912</t>
  </si>
  <si>
    <t>1182779951864598528</t>
  </si>
  <si>
    <t>1182840904568070145</t>
  </si>
  <si>
    <t>1182812687291437058</t>
  </si>
  <si>
    <t>1182842043430854656</t>
  </si>
  <si>
    <t>1181314720436903936</t>
  </si>
  <si>
    <t>1181304220646965249</t>
  </si>
  <si>
    <t>1182744718691766273</t>
  </si>
  <si>
    <t>1182340604132515841</t>
  </si>
  <si>
    <t>1182441960126074881</t>
  </si>
  <si>
    <t>1182650177917726721</t>
  </si>
  <si>
    <t>1183157177474678786</t>
  </si>
  <si>
    <t>1183157214812393473</t>
  </si>
  <si>
    <t>1183157258181439488</t>
  </si>
  <si>
    <t>1183157314120904706</t>
  </si>
  <si>
    <t>1180628792945057793</t>
  </si>
  <si>
    <t>1181512484487868417</t>
  </si>
  <si>
    <t>1181607911107072003</t>
  </si>
  <si>
    <t>1181436845533609984</t>
  </si>
  <si>
    <t>1181600789090963458</t>
  </si>
  <si>
    <t>1182452709535948800</t>
  </si>
  <si>
    <t>1182866806714884096</t>
  </si>
  <si>
    <t>1182866227900878850</t>
  </si>
  <si>
    <t>1183015768704897025</t>
  </si>
  <si>
    <t>1181682291958935552</t>
  </si>
  <si>
    <t>1181639675355648001</t>
  </si>
  <si>
    <t>1181936757408980992</t>
  </si>
  <si>
    <t>1183394621138886656</t>
  </si>
  <si>
    <t>1182311174735646720</t>
  </si>
  <si>
    <t>1182661201915981829</t>
  </si>
  <si>
    <t>1182309596339286016</t>
  </si>
  <si>
    <t>1182706238427160576</t>
  </si>
  <si>
    <t>1183759775093444609</t>
  </si>
  <si>
    <t>1183928843977003008</t>
  </si>
  <si>
    <t>1181258501181657088</t>
  </si>
  <si>
    <t>1182320326497181696</t>
  </si>
  <si>
    <t>1182321089504002048</t>
  </si>
  <si>
    <t>1183129442710933504</t>
  </si>
  <si>
    <t>1183796262505717769</t>
  </si>
  <si>
    <t>1183942816738603008</t>
  </si>
  <si>
    <t>1181433279901261831</t>
  </si>
  <si>
    <t>1183606421927141376</t>
  </si>
  <si>
    <t>1183606426469621760</t>
  </si>
  <si>
    <t>1183606427702775815</t>
  </si>
  <si>
    <t>1183606429103673344</t>
  </si>
  <si>
    <t>1183606430177353730</t>
  </si>
  <si>
    <t>1183606432014520320</t>
  </si>
  <si>
    <t>1183606448917504001</t>
  </si>
  <si>
    <t>1183606450976940032</t>
  </si>
  <si>
    <t>1183606451987734529</t>
  </si>
  <si>
    <t>1183606453912965120</t>
  </si>
  <si>
    <t>1183607805116325889</t>
  </si>
  <si>
    <t>1184114999591145472</t>
  </si>
  <si>
    <t>1184158426173267969</t>
  </si>
  <si>
    <t>1184190936219373569</t>
  </si>
  <si>
    <t>1184297291336900608</t>
  </si>
  <si>
    <t>1184297369610936320</t>
  </si>
  <si>
    <t>1184516440868753409</t>
  </si>
  <si>
    <t>1181555399377506304</t>
  </si>
  <si>
    <t>1182733647054594049</t>
  </si>
  <si>
    <t>1183090983128457217</t>
  </si>
  <si>
    <t>1184133106061713408</t>
  </si>
  <si>
    <t>1184191352587849728</t>
  </si>
  <si>
    <t>1184516505406447616</t>
  </si>
  <si>
    <t>1184516528047181825</t>
  </si>
  <si>
    <t>1184517014448156675</t>
  </si>
  <si>
    <t>1181682651549360129</t>
  </si>
  <si>
    <t>1184518591862972417</t>
  </si>
  <si>
    <t>1184518619675418624</t>
  </si>
  <si>
    <t>1184518640604987393</t>
  </si>
  <si>
    <t>1184519416752541696</t>
  </si>
  <si>
    <t>1184530750600876033</t>
  </si>
  <si>
    <t>1184190332705169409</t>
  </si>
  <si>
    <t>1184190807324155905</t>
  </si>
  <si>
    <t>1181279204953878528</t>
  </si>
  <si>
    <t>1181312548068560897</t>
  </si>
  <si>
    <t>1181555211774648320</t>
  </si>
  <si>
    <t>1181593879214211074</t>
  </si>
  <si>
    <t>1182726101014958083</t>
  </si>
  <si>
    <t>1182858383130537985</t>
  </si>
  <si>
    <t>1183090920327127040</t>
  </si>
  <si>
    <t>1184132461590142977</t>
  </si>
  <si>
    <t>1184191276050075648</t>
  </si>
  <si>
    <t>1184301690742300673</t>
  </si>
  <si>
    <t>1184301712154284032</t>
  </si>
  <si>
    <t>1184515314098163713</t>
  </si>
  <si>
    <t>1184542935817187328</t>
  </si>
  <si>
    <t>1183606452931452928</t>
  </si>
  <si>
    <t>1180246202115186688</t>
  </si>
  <si>
    <t>2377200630</t>
  </si>
  <si>
    <t>82257804</t>
  </si>
  <si>
    <t>387885930</t>
  </si>
  <si>
    <t>611064890</t>
  </si>
  <si>
    <t>1181906934158544897</t>
  </si>
  <si>
    <t>1180915369696907264</t>
  </si>
  <si>
    <t>1178387786535190536</t>
  </si>
  <si>
    <t>1183920065499942912</t>
  </si>
  <si>
    <t>1181431163048665089</t>
  </si>
  <si>
    <t>Chance the Oliver</t>
  </si>
  <si>
    <t>wølbach</t>
  </si>
  <si>
    <t>Larissa Churchill Meyers</t>
  </si>
  <si>
    <t>TechCrunch</t>
  </si>
  <si>
    <t>Peter</t>
  </si>
  <si>
    <t>UNO Social Media Lab</t>
  </si>
  <si>
    <t>kylie.</t>
  </si>
  <si>
    <t>The Gateway</t>
  </si>
  <si>
    <t>University of Nebraska at Omaha</t>
  </si>
  <si>
    <t>Mars Nevada</t>
  </si>
  <si>
    <t>MavRadio</t>
  </si>
  <si>
    <t>JodeaneBrownlee</t>
  </si>
  <si>
    <t>Teresa Hartman</t>
  </si>
  <si>
    <t>Professor Jeremy _xD83C__xDF0E_</t>
  </si>
  <si>
    <t>NodeXL Project</t>
  </si>
  <si>
    <t>Kira Aitch</t>
  </si>
  <si>
    <t>Mavpuck</t>
  </si>
  <si>
    <t>Brandi Paul</t>
  </si>
  <si>
    <t>Omaha Hockey</t>
  </si>
  <si>
    <t>Mirror Image Comics</t>
  </si>
  <si>
    <t>Mariam Bocari</t>
  </si>
  <si>
    <t>Sean Erreger, LCSW</t>
  </si>
  <si>
    <t>Night Owl Freelance | Editing</t>
  </si>
  <si>
    <t>Dr.KrausesMustache</t>
  </si>
  <si>
    <t>Christopher Cooke</t>
  </si>
  <si>
    <t>University of Iowa</t>
  </si>
  <si>
    <t>Dennis Yu</t>
  </si>
  <si>
    <t>Jack Hoover</t>
  </si>
  <si>
    <t>Ben Helwig</t>
  </si>
  <si>
    <t>University of Nebraska</t>
  </si>
  <si>
    <t>Chris Horstman</t>
  </si>
  <si>
    <t>Kevin Mungin</t>
  </si>
  <si>
    <t>Outward Bound Omaha</t>
  </si>
  <si>
    <t>J Sherrill</t>
  </si>
  <si>
    <t>HCC</t>
  </si>
  <si>
    <t>Ricky Fulton</t>
  </si>
  <si>
    <t>Find Your Genius</t>
  </si>
  <si>
    <t>Tweetroot</t>
  </si>
  <si>
    <t>Newseum</t>
  </si>
  <si>
    <t>The Hill</t>
  </si>
  <si>
    <t>BELFOR</t>
  </si>
  <si>
    <t>Sheldon Yellen</t>
  </si>
  <si>
    <t>AB_xD83D__xDC0D_</t>
  </si>
  <si>
    <t>Okina Tran</t>
  </si>
  <si>
    <t>Kamrin Baker</t>
  </si>
  <si>
    <t>Sophie Kozub</t>
  </si>
  <si>
    <t>Elliott Wolbach</t>
  </si>
  <si>
    <t>Lynn Painter</t>
  </si>
  <si>
    <t>Rebecca</t>
  </si>
  <si>
    <t>Meg_xD83C__xDF99_</t>
  </si>
  <si>
    <t>kass</t>
  </si>
  <si>
    <t>Matt Kirkle</t>
  </si>
  <si>
    <t>_xD83D__xDC7B_Zach Swoboda_xD83D__xDC7B_</t>
  </si>
  <si>
    <t>Owen Godberson</t>
  </si>
  <si>
    <t>Justin Kies</t>
  </si>
  <si>
    <t>Black Seth Rogen</t>
  </si>
  <si>
    <t>Radio broadcaster in training 
Probably yelling at a football game. #GBR #OnePride</t>
  </si>
  <si>
    <t>Sports Broadcaster @MavRadioUNO | Garden Gnome, Traffic Cone &amp; Koozie Enthusiast _xD83D__xDC3A_ #RaisedRoyal</t>
  </si>
  <si>
    <t>Graduate Research Assistant in Communications @UNOmaha
"The cure for boredom is curiosity. Curiosity has no cure."
-Dorothy Parker</t>
  </si>
  <si>
    <t>Breaking technology news, analysis, and opinions from TechCrunch. Got a tip? tips@techcrunch.com</t>
  </si>
  <si>
    <t>@UNOmaha Social Media Lab. Using social network analysis and other methods to help the community and our campus. Page manager: @JeremyHL</t>
  </si>
  <si>
    <t>prosperity begins with a state of mind • _xD83D__xDCA1_</t>
  </si>
  <si>
    <t>The Gateway // University of Nebraska at Omaha's independent student publication since 1913 - Celebrating over 100 years of news</t>
  </si>
  <si>
    <t>Welcome to the official Twitter page of the University of Nebraska at Omaha (UNO) -- Nebraska's Metropolitan University.  #KnowTheO #MavSpirit</t>
  </si>
  <si>
    <t>Make cool shit, take no shit. Filipino. Designer. Photographer. Newspaper illustrator. Creative Director. Genderqueer. Maverick. Kappa Tau Alpha. they/them</t>
  </si>
  <si>
    <t>Official Twitter of MavRadio. Award-winning college radio station at the University of Nebraska Omaha. #PowerWith</t>
  </si>
  <si>
    <t>Lecturer. Lover of literature, laughing, life &amp; alliteration. ❤️’s: JC, journalism, music, wrestling, football, politics, sarcasm &amp; shoes. Really cute shoes.</t>
  </si>
  <si>
    <t>Medical librarian, sharing info. (#publichealth, #edtech, #IPE, #leadership) of possible interest to you. Tweets are my own. Follow, likes, &amp; RT ≠ endorsement.</t>
  </si>
  <si>
    <t>Jeremy Harris Lipschultz, PhD, Peter Kiewit Distinguished Professor @communo @unosml #SocialMedia  #smmm2020 https://t.co/2eATXC9s8k</t>
  </si>
  <si>
    <t>#Socialmedia network analysis and visualization #influencer analysis #marketing Get #NodeXL https://t.co/CAYK8AJLMv</t>
  </si>
  <si>
    <t>Pansexual, library science major, and future author. I love turtles, sparkling grape juice, and people of every gender.</t>
  </si>
  <si>
    <t>Everything UNO Hockey. #STHSD1</t>
  </si>
  <si>
    <t>_xD83D__xDC68_‍_xD83D__xDC69_‍_xD83D__xDC66_‍_xD83D__xDC66_ Wife, Mom, Storyteller, Dreamer _xD83D__xDC69__xD83C__xDFFC_‍_xD83D__xDCBC_ Communications Director for @Westside66 _xD83C__xDFA4_ Event Emcee &amp; Host of Go! Omaha _xD83C__xDFC3_‍♀️ Work In Progress</t>
  </si>
  <si>
    <t>Official Twitter of the University of Nebraska Omaha hockey program ⚫️_xD83D__xDD34_⚪️_xD83C__xDFD2_ #EveryoneForOmaha</t>
  </si>
  <si>
    <t>Non-award winning cartoon strip! Raised on Newhart, WKRP &amp; Mad Magazine....humanoid and sustained by coffee. https://t.co/TY5UJjArma</t>
  </si>
  <si>
    <t>parenting | hiking | coffee | mountains _xD83C__xDFA5_ #familyvlog &amp; gaming channel on @youtube with @DAwaffleG0 right here_xD83D__xDC47_</t>
  </si>
  <si>
    <t>blogger, care mgr; #socialwork, #mentalhealth, &amp; complex care. #SocialMedia #spsm. #HealthIT &amp; any #tech for change. #swtech</t>
  </si>
  <si>
    <t>Professional #Editor, MFA in fiction. Currently accepting new clients ✍️_xD83D__xDCDA_ #Indie #Authors #SelfPublishing #MarketingCoach #Consultant #Publisher @indieowlpress</t>
  </si>
  <si>
    <t>The official facial representative of the one Dr. Krause.  Lover, Fighter, billionaire, engineer, genius.</t>
  </si>
  <si>
    <t>Lifelong student of spirituality &amp; space exploration. Web designer, jazz host &amp; fan. In a relationship &amp; dating bots will be blocked. RT's don't = endorsement.</t>
  </si>
  <si>
    <t>Official University of Iowa account. With more than 200 areas of study, the University of Iowa enrolls 30,000+ students and offers many top-ranked programs.</t>
  </si>
  <si>
    <t>Amplifying revenue and brands of successful founders, systems builder, CEO of BlitzMetrics</t>
  </si>
  <si>
    <t>UNO 2020 - Sports Editor for the Gateway</t>
  </si>
  <si>
    <t>UNO 2020- Journalism/Broadcasting- Co-General Manager/Play-by-play/Color Commentator (⚾️_xD83C__xDFC0__xD83C__xDFD0_) @MavRadioUNO</t>
  </si>
  <si>
    <t>The 4 campuses of the University of Nebraska are home to more than 51,000 students &amp; 16,000 employees who serve the state through teaching, research &amp; outreach.</t>
  </si>
  <si>
    <t>Omaha Outward Bound School is a non-profit educational organization that serves people of all ages and backgrounds both in and out of the classroom.</t>
  </si>
  <si>
    <t>Daughter, Sister, Lifelong Learner. #dpvils Instructional Technology Coach - R.M. Marrs Magnet Center. Apple Teacher/MIE. Husker Volleyball #1! #LifeonMarrs</t>
  </si>
  <si>
    <t>The Holland Computing Center (HCC) operates powerful supercomputing resources for the state of Nebraska.</t>
  </si>
  <si>
    <t>Letter Writing Mailman, retired</t>
  </si>
  <si>
    <t>Compete in one of three, 7-day challenges. Collaborate with your peers and industry innovators, and win prize money!</t>
  </si>
  <si>
    <t>Tweetroot for iOS lets you create colorful word clouds from tweets.  Available on the App Store: http://t.co/660fx3pBvn Made by @brentvc</t>
  </si>
  <si>
    <t>A top attraction in DC dedicated to the importance of a free press &amp; the First Amendment. Closing Dec. 31, 2019 
@FreedomForumIns | @NewseumED | @RelFreedomCntr</t>
  </si>
  <si>
    <t>The Hill is the premier source for policy and political news. Follow for tweets on what's happening in Washington, breaking news and retweets of our reporters.</t>
  </si>
  <si>
    <t>The global leader in property restoration! #RestoringMoreThanProperty 
Proudly honoring #FirstResponders on #ABC's @Heartsofheroes_ every weekend!  _xD83D__xDCFA_</t>
  </si>
  <si>
    <t>CEO of BELFOR Property Restoration, committed to our mission of Doing The Right Thing.</t>
  </si>
  <si>
    <t>BLM | UNO | She/Her</t>
  </si>
  <si>
    <t>21 | infj | pr+ad. proud asian-american. student by day, superhero by night. she/her/hers.</t>
  </si>
  <si>
    <t>Yellow haired female who likes waffles + news. @unothegateway, @operformingarts || she/her || opinions = my own</t>
  </si>
  <si>
    <t>National digital campaigns @Everytown | She/they | All views and cinnamon rolls my own | proud trans woman _xD83D__xDC9C_</t>
  </si>
  <si>
    <t>YA author (BETTER THAN THE MOVIES - Simon Pulse 2021). Omaha World-Herald blogger. Energy drink aficionado. She/Her. Rep'd by @BookEndsKim.</t>
  </si>
  <si>
    <t>UNL NWU CREIGHTON PREP</t>
  </si>
  <si>
    <t>I say words on Z-92 (KEZO-FM) Mon-Fri 10am-3pm ● SummitMedia-Omaha ● U. of Nebraska-Omaha Alum ● Fluently sarcastic ● Loud/Italian ❤#GoBigRed _xD83D__xDDA4__xD83D__xDC9B_#Pittsburgh</t>
  </si>
  <si>
    <t>UNO 21’ II alpha xi delta II #SupportBlue</t>
  </si>
  <si>
    <t>UNO | General Manager for @MavRadioUNO. @OmahaMBB/@OmahaWBB Play-by-play, @OmahaWSOC/@OmahaBSB Color-commentary. 4x award-winning broadcaster. Millard South ‘16</t>
  </si>
  <si>
    <t>There is no bio, only Zuul.</t>
  </si>
  <si>
    <t>Washed up goalkeeper. Play-by-Play voice of @OmahaMSOC, @OmahaWSOC, @Bellevue_Soccer, @BU_WomenSoccer, and @BugeatersFC</t>
  </si>
  <si>
    <t>Currently a student at the University of Nebraska Omaha and major in Journalism and Media Comm. 
Fan of UNO athletics, Nebraska football and the Minn. Vikings.</t>
  </si>
  <si>
    <t>Yo! imma tell you a story</t>
  </si>
  <si>
    <t xml:space="preserve">Fort Calhoun, Nebraska </t>
  </si>
  <si>
    <t>Omaha, NE</t>
  </si>
  <si>
    <t>Iowa</t>
  </si>
  <si>
    <t>Omaha, Nebraska, U.S.A.</t>
  </si>
  <si>
    <t>CPACS 104</t>
  </si>
  <si>
    <t>Omaha, Nebraska USA _xD83C__xDDFA__xD83C__xDDF8_</t>
  </si>
  <si>
    <t>Nebraska</t>
  </si>
  <si>
    <t>Omaha</t>
  </si>
  <si>
    <t>Omaha, Nebraska</t>
  </si>
  <si>
    <t>Mississauga / Toronto Canada</t>
  </si>
  <si>
    <t>Banff National Park _xD83C__xDDE8__xD83C__xDDE6_</t>
  </si>
  <si>
    <t>Saratoga Springs, NY</t>
  </si>
  <si>
    <t>Currently Orlando, via Seattle</t>
  </si>
  <si>
    <t>Nebraska, USA</t>
  </si>
  <si>
    <t>Iowa City, IA</t>
  </si>
  <si>
    <t>one click away</t>
  </si>
  <si>
    <t>Dundee, Omaha</t>
  </si>
  <si>
    <t>Las Vegas, NV</t>
  </si>
  <si>
    <t>Omaha Nebraska</t>
  </si>
  <si>
    <t>App Store</t>
  </si>
  <si>
    <t>Pennsylvania Avenue, DC</t>
  </si>
  <si>
    <t>USA</t>
  </si>
  <si>
    <t>Birmingham, MI</t>
  </si>
  <si>
    <t>Earth-199999</t>
  </si>
  <si>
    <t>UNO</t>
  </si>
  <si>
    <t>New Jersey / NYC</t>
  </si>
  <si>
    <t>La Vista, NE</t>
  </si>
  <si>
    <t>https://t.co/v5wLhKLQXb</t>
  </si>
  <si>
    <t>https://t.co/CfxAVeXDad</t>
  </si>
  <si>
    <t>https://t.co/RlGxilE3Q6</t>
  </si>
  <si>
    <t>https://t.co/NV0do0qLBY</t>
  </si>
  <si>
    <t>https://t.co/C0t8R0Wawg</t>
  </si>
  <si>
    <t>https://t.co/XPlEybcHtk</t>
  </si>
  <si>
    <t>https://t.co/Ij1QpGF80R</t>
  </si>
  <si>
    <t>https://t.co/ol1K3QeP3F</t>
  </si>
  <si>
    <t>https://t.co/eUJLtrtePs</t>
  </si>
  <si>
    <t>https://t.co/xiXoVAVlx5</t>
  </si>
  <si>
    <t>https://t.co/9MDbZMiznU</t>
  </si>
  <si>
    <t>https://t.co/GjMxbJV4ah</t>
  </si>
  <si>
    <t>https://t.co/lRfqnWhHbj</t>
  </si>
  <si>
    <t>https://t.co/de0l9PtE1X</t>
  </si>
  <si>
    <t>https://t.co/zbyPQ7n6Dg</t>
  </si>
  <si>
    <t>https://t.co/a6liZwpaJm</t>
  </si>
  <si>
    <t>https://t.co/zHjesDb3ER</t>
  </si>
  <si>
    <t>https://t.co/DSFWvx0Xf7</t>
  </si>
  <si>
    <t>https://t.co/CcGN9ENKlB</t>
  </si>
  <si>
    <t>http://t.co/i05Fqi3R8Y</t>
  </si>
  <si>
    <t>https://t.co/kCqx9JrksE</t>
  </si>
  <si>
    <t>https://t.co/opeSWVFxIO</t>
  </si>
  <si>
    <t>http://t.co/660fx3pBvn</t>
  </si>
  <si>
    <t>https://t.co/JrRb4zhmxD</t>
  </si>
  <si>
    <t>http://t.co/t414UtTRv4</t>
  </si>
  <si>
    <t>http://t.co/FFgLyjknZX</t>
  </si>
  <si>
    <t>https://t.co/JqM334HQ</t>
  </si>
  <si>
    <t>https://t.co/Q4m4gDuTyE</t>
  </si>
  <si>
    <t>https://t.co/j11sj6g5Ye</t>
  </si>
  <si>
    <t>https://t.co/j9ykJtM2bl</t>
  </si>
  <si>
    <t>https://t.co/iygXIROxBl</t>
  </si>
  <si>
    <t>https://t.co/SWwLpjoL1M</t>
  </si>
  <si>
    <t>https://t.co/YIRebYvQ6d</t>
  </si>
  <si>
    <t>https://t.co/5iPIyRuWXL</t>
  </si>
  <si>
    <t>https://t.co/OTri68JdjG</t>
  </si>
  <si>
    <t>https://t.co/0UrcfXdafS</t>
  </si>
  <si>
    <t>https://pbs.twimg.com/profile_banners/1270829815/1518398602</t>
  </si>
  <si>
    <t>https://pbs.twimg.com/profile_banners/611064890/1541974030</t>
  </si>
  <si>
    <t>https://pbs.twimg.com/profile_banners/30418793/1567135567</t>
  </si>
  <si>
    <t>https://pbs.twimg.com/profile_banners/816653/1568238043</t>
  </si>
  <si>
    <t>https://pbs.twimg.com/profile_banners/1060147072081543169/1568078963</t>
  </si>
  <si>
    <t>https://pbs.twimg.com/profile_banners/2377200630/1525824099</t>
  </si>
  <si>
    <t>https://pbs.twimg.com/profile_banners/2366475956/1531814075</t>
  </si>
  <si>
    <t>https://pbs.twimg.com/profile_banners/820129550/1557110174</t>
  </si>
  <si>
    <t>https://pbs.twimg.com/profile_banners/16809032/1566422096</t>
  </si>
  <si>
    <t>https://pbs.twimg.com/profile_banners/815485908/1569508684</t>
  </si>
  <si>
    <t>https://pbs.twimg.com/profile_banners/927691430/1569076515</t>
  </si>
  <si>
    <t>https://pbs.twimg.com/profile_banners/1299673800/1474472530</t>
  </si>
  <si>
    <t>https://pbs.twimg.com/profile_banners/12006842/1559145689</t>
  </si>
  <si>
    <t>https://pbs.twimg.com/profile_banners/87606674/1405285356</t>
  </si>
  <si>
    <t>https://pbs.twimg.com/profile_banners/1045490102523318277/1538141915</t>
  </si>
  <si>
    <t>https://pbs.twimg.com/profile_banners/23385603/1570724371</t>
  </si>
  <si>
    <t>https://pbs.twimg.com/profile_banners/1017154810158645250/1531757289</t>
  </si>
  <si>
    <t>https://pbs.twimg.com/profile_banners/451608000/1534035185</t>
  </si>
  <si>
    <t>https://pbs.twimg.com/profile_banners/483275984/1525359172</t>
  </si>
  <si>
    <t>https://pbs.twimg.com/profile_banners/34530995/1567425507</t>
  </si>
  <si>
    <t>https://pbs.twimg.com/profile_banners/2417630238/1556669997</t>
  </si>
  <si>
    <t>https://pbs.twimg.com/profile_banners/1470609625/1542981540</t>
  </si>
  <si>
    <t>https://pbs.twimg.com/profile_banners/981394798035853313/1522819605</t>
  </si>
  <si>
    <t>https://pbs.twimg.com/profile_banners/17035423/1562346381</t>
  </si>
  <si>
    <t>https://pbs.twimg.com/profile_banners/14534931/1553608966</t>
  </si>
  <si>
    <t>https://pbs.twimg.com/profile_banners/7180132/1555655911</t>
  </si>
  <si>
    <t>https://pbs.twimg.com/profile_banners/2413481736/1463465003</t>
  </si>
  <si>
    <t>https://pbs.twimg.com/profile_banners/3742431562/1528405723</t>
  </si>
  <si>
    <t>https://pbs.twimg.com/profile_banners/243366276/1447281918</t>
  </si>
  <si>
    <t>https://pbs.twimg.com/profile_banners/438507280/1492634054</t>
  </si>
  <si>
    <t>https://pbs.twimg.com/profile_banners/4776088104/1547008556</t>
  </si>
  <si>
    <t>https://pbs.twimg.com/profile_banners/767774116669554688/1471888291</t>
  </si>
  <si>
    <t>https://pbs.twimg.com/profile_banners/15523961/1397527346</t>
  </si>
  <si>
    <t>https://pbs.twimg.com/profile_banners/1169449151366610947/1567707664</t>
  </si>
  <si>
    <t>https://pbs.twimg.com/profile_banners/2195872195/1384736544</t>
  </si>
  <si>
    <t>https://pbs.twimg.com/profile_banners/19781646/1570116166</t>
  </si>
  <si>
    <t>https://pbs.twimg.com/profile_banners/1917731/1434034905</t>
  </si>
  <si>
    <t>https://pbs.twimg.com/profile_banners/191564258/1462910994</t>
  </si>
  <si>
    <t>https://pbs.twimg.com/profile_banners/1017726031/1355759611</t>
  </si>
  <si>
    <t>https://pbs.twimg.com/profile_banners/497141422/1562031423</t>
  </si>
  <si>
    <t>https://pbs.twimg.com/profile_banners/82257804/1563088097</t>
  </si>
  <si>
    <t>https://pbs.twimg.com/profile_banners/387885930/1570331309</t>
  </si>
  <si>
    <t>https://pbs.twimg.com/profile_banners/4861287972/1571176424</t>
  </si>
  <si>
    <t>https://pbs.twimg.com/profile_banners/1148307534865936390/1562628709</t>
  </si>
  <si>
    <t>https://pbs.twimg.com/profile_banners/703293083719303168/1562253253</t>
  </si>
  <si>
    <t>https://pbs.twimg.com/profile_banners/1077033378/1515986737</t>
  </si>
  <si>
    <t>https://pbs.twimg.com/profile_banners/45082827/1517338323</t>
  </si>
  <si>
    <t>https://pbs.twimg.com/profile_banners/334928093/1566668165</t>
  </si>
  <si>
    <t>https://pbs.twimg.com/profile_banners/917763406970720257/1557763131</t>
  </si>
  <si>
    <t>https://pbs.twimg.com/profile_banners/776807823338450944/1564808490</t>
  </si>
  <si>
    <t>https://pbs.twimg.com/profile_banners/3059354805/1570120493</t>
  </si>
  <si>
    <t>https://pbs.twimg.com/profile_banners/2795093599/1569203390</t>
  </si>
  <si>
    <t>http://pbs.twimg.com/profile_images/1096066608034918401/m8wnTWsX_normal.png</t>
  </si>
  <si>
    <t>http://pbs.twimg.com/profile_images/1125227694403280898/eAwq83rQ_normal.png</t>
  </si>
  <si>
    <t>http://pbs.twimg.com/profile_images/1087719846605979648/HRHFp3Nq_normal.jpg</t>
  </si>
  <si>
    <t>http://pbs.twimg.com/profile_images/1174767693976616960/Sk9xAS_U_normal.jpg</t>
  </si>
  <si>
    <t>http://pbs.twimg.com/profile_images/1129944670988132352/LYEHUdAX_normal.jpg</t>
  </si>
  <si>
    <t>http://pbs.twimg.com/profile_images/849132774661308416/pa2Uplq1_normal.jpg</t>
  </si>
  <si>
    <t>http://pbs.twimg.com/profile_images/1182338436230995969/1jQMWImu_normal.jpg</t>
  </si>
  <si>
    <t>http://pbs.twimg.com/profile_images/1018889683919462401/GgWLobp0_normal.jpg</t>
  </si>
  <si>
    <t>http://pbs.twimg.com/profile_images/1028444219122372608/WpQ3rG1f_normal.jpg</t>
  </si>
  <si>
    <t>http://pbs.twimg.com/profile_images/992053872322629634/3QBCD-OO_normal.jpg</t>
  </si>
  <si>
    <t>http://pbs.twimg.com/profile_images/1168494672911593478/pgUGrDgj_normal.jpg</t>
  </si>
  <si>
    <t>http://pbs.twimg.com/profile_images/859380014827098113/Rlir6oC-_normal.jpg</t>
  </si>
  <si>
    <t>http://pbs.twimg.com/profile_images/1055752495086034944/QMsvAgFY_normal.jpg</t>
  </si>
  <si>
    <t>http://pbs.twimg.com/profile_images/982302509292236801/ALg71pfL_normal.jpg</t>
  </si>
  <si>
    <t>http://pbs.twimg.com/profile_images/1101536321812729856/xIvGWBK-_normal.png</t>
  </si>
  <si>
    <t>http://pbs.twimg.com/profile_images/780872177377697792/QoBK4oUH_normal.jpg</t>
  </si>
  <si>
    <t>http://pbs.twimg.com/profile_images/477498319128641537/80VgI0B-_normal.jpeg</t>
  </si>
  <si>
    <t>http://pbs.twimg.com/profile_images/1606549427/image_normal.jpg</t>
  </si>
  <si>
    <t>http://pbs.twimg.com/profile_images/499352686484262914/J4VcsuQb_normal.jpeg</t>
  </si>
  <si>
    <t>http://pbs.twimg.com/profile_images/854796138397917184/CXkz8ydl_normal.jpg</t>
  </si>
  <si>
    <t>http://pbs.twimg.com/profile_images/1108178734589325312/eNV-wEVW_normal.jpg</t>
  </si>
  <si>
    <t>http://pbs.twimg.com/profile_images/1098152999040548864/mLC5VHbW_normal.png</t>
  </si>
  <si>
    <t>http://pbs.twimg.com/profile_images/455890320291426304/GzhT51-G_normal.jpeg</t>
  </si>
  <si>
    <t>http://pbs.twimg.com/profile_images/1169675975124299777/920hS51J_normal.jpg</t>
  </si>
  <si>
    <t>http://pbs.twimg.com/profile_images/378800000754954602/01aa41b9c84ef01d5b84503fa22af522_normal.png</t>
  </si>
  <si>
    <t>http://pbs.twimg.com/profile_images/1135903182469701638/dbaFI_s-_normal.png</t>
  </si>
  <si>
    <t>http://pbs.twimg.com/profile_images/907330975587336193/tw7JPE5v_normal.jpg</t>
  </si>
  <si>
    <t>http://pbs.twimg.com/profile_images/888457890561961984/qf8fx2gc_normal.jpg</t>
  </si>
  <si>
    <t>http://pbs.twimg.com/profile_images/2987280094/cd26c92184299d321ba04633b979ef01_normal.jpeg</t>
  </si>
  <si>
    <t>https://twitter.com/coliver405</t>
  </si>
  <si>
    <t>https://twitter.com/ethan_wolbach</t>
  </si>
  <si>
    <t>https://twitter.com/larissagrace</t>
  </si>
  <si>
    <t>https://twitter.com/techcrunch</t>
  </si>
  <si>
    <t>https://twitter.com/peter_pan_js</t>
  </si>
  <si>
    <t>https://twitter.com/unosml</t>
  </si>
  <si>
    <t>https://twitter.com/kylie_squiers</t>
  </si>
  <si>
    <t>https://twitter.com/unothegateway</t>
  </si>
  <si>
    <t>https://twitter.com/unomaha</t>
  </si>
  <si>
    <t>https://twitter.com/marsnevada</t>
  </si>
  <si>
    <t>https://twitter.com/mavradiouno</t>
  </si>
  <si>
    <t>https://twitter.com/jodeanebrownlee</t>
  </si>
  <si>
    <t>https://twitter.com/thartman2u</t>
  </si>
  <si>
    <t>https://twitter.com/jeremyhl</t>
  </si>
  <si>
    <t>https://twitter.com/nodexl</t>
  </si>
  <si>
    <t>https://twitter.com/aitchkira</t>
  </si>
  <si>
    <t>https://twitter.com/mavpuck</t>
  </si>
  <si>
    <t>https://twitter.com/branderpaul7</t>
  </si>
  <si>
    <t>https://twitter.com/omahahky</t>
  </si>
  <si>
    <t>https://twitter.com/stephen_lay</t>
  </si>
  <si>
    <t>https://twitter.com/mariambocari</t>
  </si>
  <si>
    <t>https://twitter.com/stuckonsw</t>
  </si>
  <si>
    <t>https://twitter.com/freelanceowl</t>
  </si>
  <si>
    <t>https://twitter.com/krausesmustache</t>
  </si>
  <si>
    <t>https://twitter.com/ccooke6685</t>
  </si>
  <si>
    <t>https://twitter.com/uiowa</t>
  </si>
  <si>
    <t>https://twitter.com/dennisyu</t>
  </si>
  <si>
    <t>https://twitter.com/jack_hova</t>
  </si>
  <si>
    <t>https://twitter.com/benji_gordon</t>
  </si>
  <si>
    <t>https://twitter.com/u_nebraska</t>
  </si>
  <si>
    <t>https://twitter.com/horsedaddy00</t>
  </si>
  <si>
    <t>https://twitter.com/majestik42</t>
  </si>
  <si>
    <t>https://twitter.com/obomaha</t>
  </si>
  <si>
    <t>https://twitter.com/jlsneb</t>
  </si>
  <si>
    <t>https://twitter.com/nebraskahcc</t>
  </si>
  <si>
    <t>https://twitter.com/rickylee41</t>
  </si>
  <si>
    <t>https://twitter.com/findurgeniusne</t>
  </si>
  <si>
    <t>https://twitter.com/tweetrootapp</t>
  </si>
  <si>
    <t>https://twitter.com/newseum</t>
  </si>
  <si>
    <t>https://twitter.com/thehill</t>
  </si>
  <si>
    <t>https://twitter.com/belforgroup</t>
  </si>
  <si>
    <t>https://twitter.com/sheldonyellen</t>
  </si>
  <si>
    <t>https://twitter.com/baadgalab</t>
  </si>
  <si>
    <t>https://twitter.com/okinatran</t>
  </si>
  <si>
    <t>https://twitter.com/thekamrinbaker</t>
  </si>
  <si>
    <t>https://twitter.com/ko_zub</t>
  </si>
  <si>
    <t>https://twitter.com/ejwolbach1</t>
  </si>
  <si>
    <t>https://twitter.com/lapainter</t>
  </si>
  <si>
    <t>https://twitter.com/rmpray42</t>
  </si>
  <si>
    <t>https://twitter.com/megonz92</t>
  </si>
  <si>
    <t>https://twitter.com/kassidybrown_</t>
  </si>
  <si>
    <t>https://twitter.com/mattkirkle</t>
  </si>
  <si>
    <t>https://twitter.com/sworadio</t>
  </si>
  <si>
    <t>https://twitter.com/owen_godberson</t>
  </si>
  <si>
    <t>https://twitter.com/jkies_media</t>
  </si>
  <si>
    <t>https://twitter.com/osborneinacabin</t>
  </si>
  <si>
    <t>coliver405
YOU have a right to be heard. Find
a way to express your thoughts
and opinions in some way this week!
Use the hashtag #UNO1ForAll and
exercise your First Amendment rights!
#UNO1ForAll https://t.co/oHtzXJBtjs</t>
  </si>
  <si>
    <t>ethan_wolbach
Didn’t catch the debate? Here is
an article showing topics that
candidates discussed and for how
long. A lot of talking, will there
be action? _xD83C__xDDFA__xD83C__xDDF8_ #UNO1ForAll https://t.co/Kef0RxLbZ2</t>
  </si>
  <si>
    <t>larissagrace
Thanks to @dennisyu for his engaging
talk with our Social Media Measurement
&amp;amp; Management class this afternoon!
His expertise has given us lots
to think about as the #UNO1ForAll
contest moves forward. #unojmc404
#digitalmarketing @JeremyHL @UNOSML</t>
  </si>
  <si>
    <t xml:space="preserve">techcrunch
</t>
  </si>
  <si>
    <t>peter_pan_js
#UNO1ForAll tweets @unosml @NodeXL
https://t.co/2dBjfmZgYT @jeremyhl
@thartman2u @unosml @ethan_wolbach
@jodeanebrownlee @mavradiouno @marsnevada
@unomaha @unothegateway @kylie_squiers
Top hashtags: #uno1forall #journalism
#firstamendment #newsengagementday
#unojmc404 #unomaha</t>
  </si>
  <si>
    <t>unosml
The most used words in tweets with
#UNO1ForAll — let’s raise First
Amendment awareness— @TweetrootApp
https://t.co/mfVhcJtL0G</t>
  </si>
  <si>
    <t>kylie_squiers
UNO STUDENTS‼️We are all required
to complete Title IX training by
this Friday, Oct. 18 to help keep
UNO a place of respect and safety.
It will take about 30 minutes.
Click my thread to learn more about
Title IX! ⬇️_xD83D__xDE01_ #UNO1ForAll https://t.co/ykybw8ZHpt
https://t.co/H4UfgiNTsO</t>
  </si>
  <si>
    <t xml:space="preserve">unothegateway
</t>
  </si>
  <si>
    <t>unomaha
Our first @OmahaHKY game of the
season!! GO MAVS!! #UNO1ForAll
#MavHockey https://t.co/3ofQz6ID05</t>
  </si>
  <si>
    <t xml:space="preserve">marsnevada
</t>
  </si>
  <si>
    <t xml:space="preserve">mavradiouno
</t>
  </si>
  <si>
    <t>jodeanebrownlee
Friends on Twitter! My student
is working hard to see how many
likes and retweets he can get for
a class. If y’all could be so kind
as to like or retweet this and/or
his other tweets that say #UNO1ForAll,
I assure you, he’ll appreciate
it. Let’s blow it up!! https://t.co/5Cm0499V3U</t>
  </si>
  <si>
    <t>thartman2u
#UNO1ForAll tweets @unosml @NodeXL
https://t.co/2dBjfmZgYT @jeremyhl
@thartman2u @unosml @ethan_wolbach
@jodeanebrownlee @mavradiouno @marsnevada
@unomaha @unothegateway @kylie_squiers
Top hashtags: #uno1forall #journalism
#firstamendment #newsengagementday
#unojmc404 #unomaha</t>
  </si>
  <si>
    <t>jeremyhl
Step-by-Step Guide: Create Photos
and Videos to Captivate your Audience
on Instagram — #smmm2020 #smc2018
#smc2021 #UNOjmc404 #UNO1ForAll
✔️ https://t.co/L0LYDo3ync</t>
  </si>
  <si>
    <t xml:space="preserve">nodexl
</t>
  </si>
  <si>
    <t>aitchkira
EMBRACE YOUR TRUE COLORS! _xD83C__xDFF3_️‍_xD83C__xDF08_
In honor of #NationalComingOutDay,
I wanted to post some of my favorite
shots I took of people who inspire
me. I cannot imagine the strength
and bravery it must’ve took to
come out in the dark world we live
in. #LoveIsLove #UNO1ForAll https://t.co/YXbqB4yuDu</t>
  </si>
  <si>
    <t>mavpuck
Our first @OmahaHKY game of the
season!! GO MAVS!! #UNO1ForAll
#MavHockey https://t.co/3ofQz6ID05</t>
  </si>
  <si>
    <t>branderpaul7
Our first @OmahaHKY game of the
season!! GO MAVS!! #UNO1ForAll
#MavHockey https://t.co/3ofQz6ID05</t>
  </si>
  <si>
    <t xml:space="preserve">omahahky
</t>
  </si>
  <si>
    <t xml:space="preserve">stephen_lay
</t>
  </si>
  <si>
    <t xml:space="preserve">mariambocari
</t>
  </si>
  <si>
    <t xml:space="preserve">stuckonsw
</t>
  </si>
  <si>
    <t xml:space="preserve">freelanceowl
</t>
  </si>
  <si>
    <t xml:space="preserve">krausesmustache
</t>
  </si>
  <si>
    <t>ccooke6685
The @uiowa has it wrong: political
speech is at the core of First
Amendment protected speech on a
public university campus. Time,
place and manner restrictions may
apply, but not policy that bans
all mention. #UNO1ForAll _xD83C__xDDFA__xD83C__xDDF8_ https://t.co/OWR9HkeNmn</t>
  </si>
  <si>
    <t xml:space="preserve">uiowa
</t>
  </si>
  <si>
    <t xml:space="preserve">dennisyu
</t>
  </si>
  <si>
    <t>jack_hova
Those that voted Public college/university
students....you would be CORRECT!
Students at public colleges/universities
must adhere to campus rules on
speech zones HOWEVER they tend
to have stronger protections than
private colleges and high school
students. #UNO1ForAll https://t.co/vMfK8PRgF4
https://t.co/X8Pl5nQGOf</t>
  </si>
  <si>
    <t>benji_gordon
In a civil society we solve our
problems with words, not violence.
Open and civil debate acts as a
pressure release valve and without
it, there is only physical confrontation.
#UNO1ForAll https://t.co/b9ngY8YopW</t>
  </si>
  <si>
    <t xml:space="preserve">u_nebraska
</t>
  </si>
  <si>
    <t xml:space="preserve">horsedaddy00
</t>
  </si>
  <si>
    <t xml:space="preserve">majestik42
</t>
  </si>
  <si>
    <t xml:space="preserve">obomaha
</t>
  </si>
  <si>
    <t xml:space="preserve">jlsneb
</t>
  </si>
  <si>
    <t xml:space="preserve">nebraskahcc
</t>
  </si>
  <si>
    <t xml:space="preserve">rickylee41
</t>
  </si>
  <si>
    <t xml:space="preserve">findurgeniusne
</t>
  </si>
  <si>
    <t xml:space="preserve">tweetrootapp
</t>
  </si>
  <si>
    <t xml:space="preserve">newseum
</t>
  </si>
  <si>
    <t xml:space="preserve">thehill
</t>
  </si>
  <si>
    <t xml:space="preserve">belforgroup
</t>
  </si>
  <si>
    <t xml:space="preserve">sheldonyellen
</t>
  </si>
  <si>
    <t>baadgalab
UNO STUDENTS‼️We are all required
to complete Title IX training by
this Friday, Oct. 18 to help keep
UNO a place of respect and safety.
It will take about 30 minutes.
Click my thread to learn more about
Title IX! ⬇️_xD83D__xDE01_ #UNO1ForAll https://t.co/ykybw8ZHpt
https://t.co/H4UfgiNTsO</t>
  </si>
  <si>
    <t>okinatran
Words from Lebron about free speech
and consequences that come with
it. #UNO1ForAll https://t.co/NJtClgi1de</t>
  </si>
  <si>
    <t>thekamrinbaker
THREAD _xD83D__xDCF0_ #UNO1ForAll https://t.co/TSUhJ1wGJv</t>
  </si>
  <si>
    <t>ko_zub
THREAD _xD83D__xDCF0_ #UNO1ForAll https://t.co/TSUhJ1wGJv</t>
  </si>
  <si>
    <t>ejwolbach1
Who controls your ideas? YOU do.
The way you talk about things can
change the meaning or ideology
behind the topic. SPEAK UP! Use
your words to encite CHANGE! _xD83D__xDCE3__xD83C__xDDFA__xD83C__xDDF8_#UNO1ForAll
https://t.co/aGi89pJt4c</t>
  </si>
  <si>
    <t>lapainter
Who controls your ideas? YOU do.
The way you talk about things can
change the meaning or ideology
behind the topic. SPEAK UP! Use
your words to encite CHANGE! _xD83D__xDCE3__xD83C__xDDFA__xD83C__xDDF8_#UNO1ForAll
https://t.co/aGi89pJt4c</t>
  </si>
  <si>
    <t>rmpray42
Who controls your ideas? YOU do.
The way you talk about things can
change the meaning or ideology
behind the topic. SPEAK UP! Use
your words to encite CHANGE! _xD83D__xDCE3__xD83C__xDDFA__xD83C__xDDF8_#UNO1ForAll
https://t.co/aGi89pJt4c</t>
  </si>
  <si>
    <t>megonz92
DONT BE SILENCED! Words are our
power. However power is neutral,
acting upon it is not. We are all
entitled to the right of free speech!
USE IT! _xD83C__xDDFA__xD83C__xDDF8_ #UNO1ForAll https://t.co/oyT1MlXIUp</t>
  </si>
  <si>
    <t>kassidybrown_
DONT BE SILENCED! Words are our
power. However power is neutral,
acting upon it is not. We are all
entitled to the right of free speech!
USE IT! _xD83C__xDDFA__xD83C__xDDF8_ #UNO1ForAll https://t.co/oyT1MlXIUp</t>
  </si>
  <si>
    <t>mattkirkle
DONT BE SILENCED! Words are our
power. However power is neutral,
acting upon it is not. We are all
entitled to the right of free speech!
USE IT! _xD83C__xDDFA__xD83C__xDDF8_ #UNO1ForAll https://t.co/oyT1MlXIUp</t>
  </si>
  <si>
    <t>sworadio
DONT BE SILENCED! Words are our
power. However power is neutral,
acting upon it is not. We are all
entitled to the right of free speech!
USE IT! _xD83C__xDDFA__xD83C__xDDF8_ #UNO1ForAll https://t.co/oyT1MlXIUp</t>
  </si>
  <si>
    <t>owen_godberson
With the Democratic debate tonight,
watch their language and tone.
Politicians are trying to persuade
you to vote for them. See past
the gimmicks and listen to the
words! Who is speaking the truth?
#UNO1ForAll _xD83C__xDDFA__xD83C__xDDF8_ https://t.co/G0SLRO78WO</t>
  </si>
  <si>
    <t>jkies_media
DONT BE SILENCED! Words are our
power. However power is neutral,
acting upon it is not. We are all
entitled to the right of free speech!
USE IT! _xD83C__xDDFA__xD83C__xDDF8_ #UNO1ForAll https://t.co/oyT1MlXIUp</t>
  </si>
  <si>
    <t>osborneinacabin
With the Democratic debate tonight,
watch their language and tone.
Politicians are trying to persuade
you to vote for them. See past
the gimmicks and listen to the
words! Who is speaking the truth?
#UNO1ForAll _xD83C__xDDFA__xD83C__xDDF8_ https://t.co/G0SLRO78WO</t>
  </si>
  <si>
    <t>https://nodexlgraphgallery.org/Pages/Graph.aspx?graphID=212163 https://nodexlgraphgallery.org/Pages/Graph.aspx?graphID=212226 https://nodexlgraphgallery.org/Pages/Graph.aspx?graphID=212162 https://www.newseum.org/2019/10/01/were-on-deadline/ https://business.instagram.com/blog/a-step-by-step-guide-create-photos-and-videos-to-captivate-your-audience-on-instagram- https://www.thegazette.com/subject/news/education/greta-thunberg-iowa-city-climate-strike-university-of-iowa-facebook-post-social-media-20191004 https://www.nytimes.com/2019/10/08/technology/facebook-trump-biden-ad.html https://techcrunch.com/2019/10/09/facebook-sure-does-love-free-speech/</t>
  </si>
  <si>
    <t>https://twitter.com/ethan_wolbach/status/1182726101014958083 https://www.nytimes.com/interactive/2019/10/15/us/elections/debate-speaking-time.html?smid=nytcore-ios-share https://twitter.com/ethan_wolbach/status/1184132461590142977 https://twitter.com/Ethan_Wolbach/status/1181279204953878528</t>
  </si>
  <si>
    <t>https://nodexlgraphgallery.org/Pages/Graph.aspx?graphID=212226 https://www.businessinsider.com/ceo-writes-7400-employee-birthday-cards-each-year-2017-6 https://twitter.com/kylie_squiers/status/1180915369696907264 https://twitter.com/kylie_squiers/status/1178387786535190536 https://twitter.com/thehill/status/1181906934158544897</t>
  </si>
  <si>
    <t>https://twitter.com/thekamrinbaker/status/1183606421927141376 https://twitter.com/Just_Jess_96/status/1181431163048665089 https://www.huffpost.com/entry/fake-trump-meme-video-florida_n_5da3cc27e4b087efdbb09278?ncid=fcbklnkushpmg00000063&amp;utm_source=main_fb&amp;utm_campaign=hp_fb_pages&amp;utm_medium=facebook https://www.nytimes.com/2018/06/30/us/politics/first-amendment-conservatives-supreme-court.html https://rsf.org/</t>
  </si>
  <si>
    <t>nodexlgraphgallery.org newseum.org instagram.com thegazette.com nytimes.com techcrunch.com</t>
  </si>
  <si>
    <t>twitter.com nytimes.com</t>
  </si>
  <si>
    <t>twitter.com nodexlgraphgallery.org businessinsider.com</t>
  </si>
  <si>
    <t>twitter.com huffpost.com nytimes.com rsf.org</t>
  </si>
  <si>
    <t>unojmc404</t>
  </si>
  <si>
    <t>firstamendment</t>
  </si>
  <si>
    <t>mavhockey</t>
  </si>
  <si>
    <t>mavspirit</t>
  </si>
  <si>
    <t>knowtheo</t>
  </si>
  <si>
    <t>meangirlsday</t>
  </si>
  <si>
    <t>everyoneforomaha</t>
  </si>
  <si>
    <t>omaha</t>
  </si>
  <si>
    <t>journalism</t>
  </si>
  <si>
    <t>newsengagementday</t>
  </si>
  <si>
    <t>loveislove</t>
  </si>
  <si>
    <t>uno1forall unojmc404 firstamendment mavspirit knowtheo meangirlsday everyoneforomaha omaha journalism newsengagementday</t>
  </si>
  <si>
    <t>uno1forall nationalcomingoutday loveislove</t>
  </si>
  <si>
    <t>#uno1forall</t>
  </si>
  <si>
    <t>speech</t>
  </si>
  <si>
    <t>#unojmc404</t>
  </si>
  <si>
    <t>debate</t>
  </si>
  <si>
    <t>uno</t>
  </si>
  <si>
    <t>title</t>
  </si>
  <si>
    <t>ix</t>
  </si>
  <si>
    <t>required</t>
  </si>
  <si>
    <t>complete</t>
  </si>
  <si>
    <t>game</t>
  </si>
  <si>
    <t>season</t>
  </si>
  <si>
    <t>mavs</t>
  </si>
  <si>
    <t>#mavhockey</t>
  </si>
  <si>
    <t>press</t>
  </si>
  <si>
    <t>amendment</t>
  </si>
  <si>
    <t>true</t>
  </si>
  <si>
    <t>#uno1forall unosml unomaha nodexl thartman2u top hashtags #unojmc404 tweets jeremyhl</t>
  </si>
  <si>
    <t>#uno1forall words use students change power way debate speech up</t>
  </si>
  <si>
    <t>#uno1forall uno title ix took unosml students required complete training</t>
  </si>
  <si>
    <t>first omahahky game season go mavs #uno1forall #mavhockey</t>
  </si>
  <si>
    <t>#uno1forall press freedom know industry news now first amendment right</t>
  </si>
  <si>
    <t>#uno1forall speech true first amendment</t>
  </si>
  <si>
    <t>first,amendment</t>
  </si>
  <si>
    <t>top,hashtags</t>
  </si>
  <si>
    <t>free,speech</t>
  </si>
  <si>
    <t>unosml,nodexl</t>
  </si>
  <si>
    <t>dont,silenced</t>
  </si>
  <si>
    <t>silenced,words</t>
  </si>
  <si>
    <t>words,power</t>
  </si>
  <si>
    <t>power,power</t>
  </si>
  <si>
    <t>power,neutral</t>
  </si>
  <si>
    <t>neutral,acting</t>
  </si>
  <si>
    <t>nodexl,unomaha</t>
  </si>
  <si>
    <t>unomaha,findurgeniusne</t>
  </si>
  <si>
    <t>findurgeniusne,rickylee41</t>
  </si>
  <si>
    <t>rickylee41,nebraskahcc</t>
  </si>
  <si>
    <t>nebraskahcc,jlsneb</t>
  </si>
  <si>
    <t>jlsneb,obomaha</t>
  </si>
  <si>
    <t>obomaha,majestik42</t>
  </si>
  <si>
    <t>controls,ideas</t>
  </si>
  <si>
    <t>ideas,way</t>
  </si>
  <si>
    <t>way,talk</t>
  </si>
  <si>
    <t>talk,things</t>
  </si>
  <si>
    <t>things,change</t>
  </si>
  <si>
    <t>change,meaning</t>
  </si>
  <si>
    <t>meaning,ideology</t>
  </si>
  <si>
    <t>ideology,behind</t>
  </si>
  <si>
    <t>behind,topic</t>
  </si>
  <si>
    <t>title,ix</t>
  </si>
  <si>
    <t>uno,students</t>
  </si>
  <si>
    <t>students,required</t>
  </si>
  <si>
    <t>required,complete</t>
  </si>
  <si>
    <t>complete,title</t>
  </si>
  <si>
    <t>ix,training</t>
  </si>
  <si>
    <t>training,friday</t>
  </si>
  <si>
    <t>friday,oct</t>
  </si>
  <si>
    <t>oct,18</t>
  </si>
  <si>
    <t>18,help</t>
  </si>
  <si>
    <t>first,omahahky</t>
  </si>
  <si>
    <t>omahahky,game</t>
  </si>
  <si>
    <t>game,season</t>
  </si>
  <si>
    <t>season,go</t>
  </si>
  <si>
    <t>go,mavs</t>
  </si>
  <si>
    <t>mavs,#uno1forall</t>
  </si>
  <si>
    <t>#uno1forall,#mavhockey</t>
  </si>
  <si>
    <t>press,freedom</t>
  </si>
  <si>
    <t>thread,#uno1forall</t>
  </si>
  <si>
    <t>those,things</t>
  </si>
  <si>
    <t>right,now</t>
  </si>
  <si>
    <t>supposed,make</t>
  </si>
  <si>
    <t>top,hashtags  unosml,nodexl  first,amendment  nodexl,unomaha  unomaha,findurgeniusne  findurgeniusne,rickylee41  rickylee41,nebraskahcc  nebraskahcc,jlsneb  jlsneb,obomaha  obomaha,majestik42</t>
  </si>
  <si>
    <t>first,amendment  controls,ideas  ideas,way  way,talk  talk,things  things,change  change,meaning  meaning,ideology  ideology,behind  behind,topic</t>
  </si>
  <si>
    <t>title,ix  uno,students  students,required  required,complete  complete,title  ix,training  training,friday  friday,oct  oct,18  18,help</t>
  </si>
  <si>
    <t>first,omahahky  omahahky,game  game,season  season,go  go,mavs  mavs,#uno1forall  #uno1forall,#mavhockey</t>
  </si>
  <si>
    <t>press,freedom  first,amendment  thread,#uno1forall  those,things  right,now  supposed,make</t>
  </si>
  <si>
    <t>nodexl thartman2u unosml unomaha jeremyhl findurgeniusne rickylee41 nebraskahcc jlsneb obomaha</t>
  </si>
  <si>
    <t>unosml nodexl jeremyhl thartman2u ethan_wolbach jodeanebrownlee mavradiouno marsnevada unomaha unothegateway</t>
  </si>
  <si>
    <t>techcrunch jeremyhl ccooke6685 stuckonsw stephen_lay freelanceowl thartman2u newseum uiowa dennisyu</t>
  </si>
  <si>
    <t>owen_godberson ethan_wolbach megonz92 osborneinacabin coliver405 kassidybrown_ jodeanebrownlee lapainter mattkirkle benji_gordon</t>
  </si>
  <si>
    <t>thehill baadgalab belforgroup mavradiouno nodexl kylie_squiers unothegateway peter_pan_js aitchkira marsnevada</t>
  </si>
  <si>
    <t>mavpuck unomaha omahahky branderpaul7</t>
  </si>
  <si>
    <t>thekamrinbaker ko_zub</t>
  </si>
  <si>
    <t>https://www.nytimes.com/interactive/2019/10/15/us/elections/debate-speaking-time.html?smid=nytcore-ios-share https://twitter.com/ethan_wolbach/status/1182726101014958083</t>
  </si>
  <si>
    <t>https://techcrunch.com/2019/10/09/facebook-sure-does-love-free-speech/ https://www.nytimes.com/2019/10/08/technology/facebook-trump-biden-ad.html</t>
  </si>
  <si>
    <t>https://nodexlgraphgallery.org/Pages/Graph.aspx?graphID=212162 https://nodexlgraphgallery.org/Pages/Graph.aspx?graphID=212226</t>
  </si>
  <si>
    <t>https://www.businessinsider.com/ceo-writes-7400-employee-birthday-cards-each-year-2017-6 https://twitter.com/thehill/status/1181906934158544897 https://nodexlgraphgallery.org/Pages/Graph.aspx?graphID=212226 https://twitter.com/kylie_squiers/status/1178387786535190536 https://twitter.com/kylie_squiers/status/1180915369696907264</t>
  </si>
  <si>
    <t>https://nodexlgraphgallery.org/Pages/Graph.aspx?graphID=212163 https://nodexlgraphgallery.org/Pages/Graph.aspx?graphID=212162 https://nodexlgraphgallery.org/Pages/Graph.aspx?graphID=212226</t>
  </si>
  <si>
    <t>https://nodexlgraphgallery.org/Pages/Graph.aspx?graphID=212163 https://www.newseum.org/2019/10/01/were-on-deadline/ https://www.thegazette.com/subject/news/education/greta-thunberg-iowa-city-climate-strike-university-of-iowa-facebook-post-social-media-20191004 https://business.instagram.com/blog/a-step-by-step-guide-create-photos-and-videos-to-captivate-your-audience-on-instagram-</t>
  </si>
  <si>
    <t>https://twitter.com/thekamrinbaker/status/1183606421927141376 https://rsf.org/ https://www.nytimes.com/2018/06/30/us/politics/first-amendment-conservatives-supreme-court.html https://www.huffpost.com/entry/fake-trump-meme-video-florida_n_5da3cc27e4b087efdbb09278?ncid=fcbklnkushpmg00000063&amp;utm_source=main_fb&amp;utm_campaign=hp_fb_pages&amp;utm_medium=facebook https://twitter.com/Just_Jess_96/status/1181431163048665089</t>
  </si>
  <si>
    <t>nytimes.com twitter.com</t>
  </si>
  <si>
    <t>techcrunch.com nytimes.com</t>
  </si>
  <si>
    <t>twitter.com businessinsider.com nodexlgraphgallery.org</t>
  </si>
  <si>
    <t>nodexlgraphgallery.org newseum.org thegazette.com instagram.com</t>
  </si>
  <si>
    <t>twitter.com rsf.org nytimes.com huffpost.com</t>
  </si>
  <si>
    <t>businessinsider.com nodexlgraphgallery.org twitter.com</t>
  </si>
  <si>
    <t>uno1forall newsengagementday firstamendment ff untnewshounds ccsujournalism umdjour journalism unojmc404 unomaha</t>
  </si>
  <si>
    <t>uno1forall mavspirit knowtheo meangirlsday everyoneforomaha omaha unojmc404 firstamendment awareness engagement</t>
  </si>
  <si>
    <t>unojmc404 digitalmarketing uno1forall</t>
  </si>
  <si>
    <t>ff untnewshounds ccsujournalism umdjour journalism unojmc404 unomaha newsengagementday firstamendment uno1forall</t>
  </si>
  <si>
    <t>mavspirit knowtheo meangirlsday everyoneforomaha omaha unojmc404 firstamendment awareness engagement journalism</t>
  </si>
  <si>
    <t>#uno1forall way right heard find express thoughts opinions week use</t>
  </si>
  <si>
    <t>#uno1forall words way debate use students change first amendment civil</t>
  </si>
  <si>
    <t>#uno1forall contest facebook free fb twitter thanks dennisyu engaging talk</t>
  </si>
  <si>
    <t>#uno1forall unosml tweets nodexl jeremyhl thartman2u ethan_wolbach jodeanebrownlee mavradiouno marsnevada</t>
  </si>
  <si>
    <t>#uno1forall unosml jeremyhl nodexl tweets #unojmc404 thartman2u top hashtags #newsengagementday</t>
  </si>
  <si>
    <t>#uno1forall expressing speech unosml uno title ix took obscenity ceo</t>
  </si>
  <si>
    <t>friends twitter student working hard see many likes retweets class</t>
  </si>
  <si>
    <t>unomaha nodexl #uno1forall unosml thartman2u top hashtags findurgeniusne rickylee41 nebraskahcc</t>
  </si>
  <si>
    <t>#uno1forall unomaha first amendment newseum tweets unosml nodexl findurgeniusne rickylee41</t>
  </si>
  <si>
    <t>took embrace true colors honor #nationalcomingoutday wanted post favorite shots</t>
  </si>
  <si>
    <t>speech uiowa wrong political core first amendment protected public university</t>
  </si>
  <si>
    <t>students public colleges those voted college university correct universities adhere</t>
  </si>
  <si>
    <t>students #uno1forall civil stronger school public colleges society solve problems</t>
  </si>
  <si>
    <t>uno title ix students required complete training friday oct 18</t>
  </si>
  <si>
    <t>#uno1forall speech first amendment true words lebron free consequences come</t>
  </si>
  <si>
    <t>#uno1forall press freedom know news industry right now first amendment</t>
  </si>
  <si>
    <t>thread #uno1forall</t>
  </si>
  <si>
    <t>change controls ideas way talk things meaning ideology behind topic</t>
  </si>
  <si>
    <t>change up #uno1forall controls ideas way talk things meaning ideology</t>
  </si>
  <si>
    <t>power dont silenced words neutral acting upon entitled right free</t>
  </si>
  <si>
    <t>#uno1forall words students power speech use debate change public colleges</t>
  </si>
  <si>
    <t>words #uno1forall debate change use power civil democratic tonight watch</t>
  </si>
  <si>
    <t>democratic debate tonight watch language tone politicians trying persuade vote</t>
  </si>
  <si>
    <t>way right heard find express thoughts opinions week use hashtag</t>
  </si>
  <si>
    <t>change civil students way power public colleges debate use first</t>
  </si>
  <si>
    <t>thanks dennisyu engaging talk social media measurement management class afternoon</t>
  </si>
  <si>
    <t>nodexl tweets #unojmc404 thartman2u top hashtags #newsengagementday #firstamendment used words</t>
  </si>
  <si>
    <t>expressing unosml uno title ix took obscenity speech ceo sheldonyellen</t>
  </si>
  <si>
    <t>unomaha findurgeniusne rickylee41 nebraskahcc jlsneb obomaha majestik42 horsedaddy00 u_nebraska #mavspirit</t>
  </si>
  <si>
    <t>unomaha newseum speech step first amendment tweets unosml nodexl findurgeniusne</t>
  </si>
  <si>
    <t>civil public colleges students society solve problems words violence open</t>
  </si>
  <si>
    <t>first amendment true speech words lebron free consequences come believe</t>
  </si>
  <si>
    <t>press know first amendment supposed make pay important freedom news</t>
  </si>
  <si>
    <t>students power change public colleges civil speech use debate stronger</t>
  </si>
  <si>
    <t>change power civil debate use democratic tonight watch language tone</t>
  </si>
  <si>
    <t>right,heard  heard,find  find,way  way,express  express,thoughts  thoughts,opinions  opinions,way  way,week  week,use  use,hashtag</t>
  </si>
  <si>
    <t>first,amendment  democratic,debate  debate,tonight  tonight,watch  watch,language  language,tone  tone,politicians  politicians,trying  trying,persuade  persuade,vote</t>
  </si>
  <si>
    <t>#uno1forall,contest  thanks,dennisyu  dennisyu,engaging  engaging,talk  talk,social  social,media  media,measurement  measurement,management  management,class  class,afternoon</t>
  </si>
  <si>
    <t>#uno1forall,tweets  tweets,unosml  unosml,nodexl  nodexl,jeremyhl  jeremyhl,thartman2u  thartman2u,unosml  unosml,ethan_wolbach  ethan_wolbach,jodeanebrownlee  jodeanebrownlee,mavradiouno  mavradiouno,marsnevada</t>
  </si>
  <si>
    <t>unosml,nodexl  top,hashtags  used,words  words,tweets  tweets,#uno1forall  #uno1forall,s  s,raise  raise,first  first,amendment  amendment,awareness</t>
  </si>
  <si>
    <t>title,ix  ceo,sheldonyellen  sheldonyellen,belforgroup  belforgroup,hand  hand,wrote  wrote,each  each,9  9,200  200,employees  employees,birthday</t>
  </si>
  <si>
    <t>friends,twitter  twitter,student  student,working  working,hard  hard,see  see,many  many,likes  likes,retweets  retweets,class  class,y</t>
  </si>
  <si>
    <t>top,hashtags  unosml,nodexl  nodexl,unomaha  unomaha,findurgeniusne  findurgeniusne,rickylee41  rickylee41,nebraskahcc  nebraskahcc,jlsneb  jlsneb,obomaha  obomaha,majestik42  majestik42,horsedaddy00</t>
  </si>
  <si>
    <t>first,amendment  nodexl,unomaha  unomaha,findurgeniusne  findurgeniusne,rickylee41  rickylee41,nebraskahcc  nebraskahcc,jlsneb  jlsneb,obomaha  obomaha,majestik42  majestik42,horsedaddy00  horsedaddy00,u_nebraska</t>
  </si>
  <si>
    <t>embrace,true  true,colors  colors,honor  honor,#nationalcomingoutday  #nationalcomingoutday,wanted  wanted,post  post,favorite  favorite,shots  shots,took  took,people</t>
  </si>
  <si>
    <t>uiowa,wrong  wrong,political  political,speech  speech,core  core,first  first,amendment  amendment,protected  protected,speech  speech,public  public,university</t>
  </si>
  <si>
    <t>those,voted  voted,public  public,college  college,university  university,students  students,correct  correct,students  students,public  public,colleges  colleges,universities</t>
  </si>
  <si>
    <t>civil,society  society,solve  solve,problems  problems,words  words,violence  violence,open  open,civil  civil,debate  debate,acts  acts,pressure</t>
  </si>
  <si>
    <t>first,amendment  words,lebron  lebron,free  free,speech  speech,consequences  consequences,come  come,#uno1forall  believe,full  full,knowledge  knowledge,first</t>
  </si>
  <si>
    <t>press,freedom  first,amendment  supposed,make  right,now  those,things  thread,#uno1forall  listen,read  read,watch  watch,question  question,news</t>
  </si>
  <si>
    <t>controls,ideas  ideas,way  way,talk  talk,things  things,change  change,meaning  meaning,ideology  ideology,behind  behind,topic  topic,speak</t>
  </si>
  <si>
    <t>dont,silenced  silenced,words  words,power  power,power  power,neutral  neutral,acting  acting,upon  upon,entitled  entitled,right  right,free</t>
  </si>
  <si>
    <t>democratic,debate  debate,tonight  tonight,watch  watch,language  language,tone  tone,politicians  politicians,trying  trying,persuade  persuade,vote  vote,see</t>
  </si>
  <si>
    <t>thanks,dennisyu  dennisyu,engaging  engaging,talk  talk,social  social,media  media,measurement  measurement,management  management,class  class,afternoon  afternoon,expertise</t>
  </si>
  <si>
    <t>nodexl,unomaha  unomaha,findurgeniusne  findurgeniusne,rickylee41  rickylee41,nebraskahcc  nebraskahcc,jlsneb  jlsneb,obomaha  obomaha,majestik42  majestik42,horsedaddy00  horsedaddy00,u_nebraska  u_nebraska,thartman2u</t>
  </si>
  <si>
    <t>first,amendment  supposed,make  press,freedom  right,now  those,things  thread,#uno1forall  listen,read  read,watch  watch,question  question,news</t>
  </si>
  <si>
    <t>colleges</t>
  </si>
  <si>
    <t>silenced</t>
  </si>
  <si>
    <t>neutral</t>
  </si>
  <si>
    <t>acting</t>
  </si>
  <si>
    <t>entitled</t>
  </si>
  <si>
    <t>controls</t>
  </si>
  <si>
    <t>meaning</t>
  </si>
  <si>
    <t>ideology</t>
  </si>
  <si>
    <t>encite</t>
  </si>
  <si>
    <t>#firstamendment</t>
  </si>
  <si>
    <t>violence</t>
  </si>
  <si>
    <t>#journalism</t>
  </si>
  <si>
    <t>#newsengagementday</t>
  </si>
  <si>
    <t>democratic</t>
  </si>
  <si>
    <t>tone</t>
  </si>
  <si>
    <t>politicians</t>
  </si>
  <si>
    <t>trying</t>
  </si>
  <si>
    <t>vote</t>
  </si>
  <si>
    <t>past</t>
  </si>
  <si>
    <t>gimmicks</t>
  </si>
  <si>
    <t>truth</t>
  </si>
  <si>
    <t>society</t>
  </si>
  <si>
    <t>acts</t>
  </si>
  <si>
    <t>release</t>
  </si>
  <si>
    <t>valve</t>
  </si>
  <si>
    <t>confrontation</t>
  </si>
  <si>
    <t>protection</t>
  </si>
  <si>
    <t>voted</t>
  </si>
  <si>
    <t>correct</t>
  </si>
  <si>
    <t>universities</t>
  </si>
  <si>
    <t>adhere</t>
  </si>
  <si>
    <t>rules</t>
  </si>
  <si>
    <t>zones</t>
  </si>
  <si>
    <t>tend</t>
  </si>
  <si>
    <t>protections</t>
  </si>
  <si>
    <t>private</t>
  </si>
  <si>
    <t>#mavspirit</t>
  </si>
  <si>
    <t>#knowtheo</t>
  </si>
  <si>
    <t>#meangirlsday</t>
  </si>
  <si>
    <t>#everyoneforomaha</t>
  </si>
  <si>
    <t>#omaha</t>
  </si>
  <si>
    <t>#unomaha</t>
  </si>
  <si>
    <t>likes</t>
  </si>
  <si>
    <t>retweets</t>
  </si>
  <si>
    <t>assure</t>
  </si>
  <si>
    <t>blow</t>
  </si>
  <si>
    <t>contest</t>
  </si>
  <si>
    <t>protected</t>
  </si>
  <si>
    <t>express</t>
  </si>
  <si>
    <t>opinions</t>
  </si>
  <si>
    <t>exercise</t>
  </si>
  <si>
    <t>supposed</t>
  </si>
  <si>
    <t>pay</t>
  </si>
  <si>
    <t>candidates</t>
  </si>
  <si>
    <t>partisan</t>
  </si>
  <si>
    <t>protect</t>
  </si>
  <si>
    <t>states</t>
  </si>
  <si>
    <t>journalists</t>
  </si>
  <si>
    <t>false</t>
  </si>
  <si>
    <t>hate</t>
  </si>
  <si>
    <t>respect</t>
  </si>
  <si>
    <t>safety</t>
  </si>
  <si>
    <t>minutes</t>
  </si>
  <si>
    <t>expressing</t>
  </si>
  <si>
    <t>map</t>
  </si>
  <si>
    <t>measurement</t>
  </si>
  <si>
    <t>management</t>
  </si>
  <si>
    <t>expertise</t>
  </si>
  <si>
    <t>moves</t>
  </si>
  <si>
    <t>#digitalmarketing</t>
  </si>
  <si>
    <t>core</t>
  </si>
  <si>
    <t>manner</t>
  </si>
  <si>
    <t>restrictions</t>
  </si>
  <si>
    <t>policy</t>
  </si>
  <si>
    <t>bans</t>
  </si>
  <si>
    <t>#ff</t>
  </si>
  <si>
    <t>#untnewshounds</t>
  </si>
  <si>
    <t>#ccsujournalism</t>
  </si>
  <si>
    <t>#umdjour</t>
  </si>
  <si>
    <t>embrace</t>
  </si>
  <si>
    <t>colors</t>
  </si>
  <si>
    <t>#nationalcomingoutday</t>
  </si>
  <si>
    <t>favorite</t>
  </si>
  <si>
    <t>shots</t>
  </si>
  <si>
    <t>inspire</t>
  </si>
  <si>
    <t>imagine</t>
  </si>
  <si>
    <t>strength</t>
  </si>
  <si>
    <t>bravery</t>
  </si>
  <si>
    <t>dark</t>
  </si>
  <si>
    <t>#loveislove</t>
  </si>
  <si>
    <t>obscenity</t>
  </si>
  <si>
    <t>fb</t>
  </si>
  <si>
    <t>118, 69, 0</t>
  </si>
  <si>
    <t>163, 46, 0</t>
  </si>
  <si>
    <t>92, 82, 0</t>
  </si>
  <si>
    <t>G1: #uno1forall unosml unomaha nodexl thartman2u top hashtags #unojmc404 tweets jeremyhl</t>
  </si>
  <si>
    <t>G2: #uno1forall words use students change power way debate speech up</t>
  </si>
  <si>
    <t>G3: #uno1forall uno title ix took unosml students required complete training</t>
  </si>
  <si>
    <t>G4: first omahahky game season go mavs #uno1forall #mavhockey</t>
  </si>
  <si>
    <t>G5: #uno1forall press freedom know industry news now first amendment right</t>
  </si>
  <si>
    <t>G6: #uno1forall speech true first amendment</t>
  </si>
  <si>
    <t>Edge Weight▓1▓12▓0▓True▓Green▓Red▓▓Edge Weight▓1▓5▓0▓5▓10▓False▓Edge Weight▓1▓12▓0▓16▓6▓False▓▓0▓0▓0▓True▓Black▓Black▓▓Followers▓0▓113560▓0▓162▓1000▓False▓Followers▓0▓10109469▓0▓100▓70▓False▓▓0▓0▓0▓0▓0▓False▓▓0▓0▓0▓0▓0▓False</t>
  </si>
  <si>
    <t>GraphSource░TwitterSearch▓GraphTerm░UNO1forAll▓ImportDescription░The graph represents a network of 56 Twitter users whose recent tweets contained "UNO1forAll", or who were replied to or mentioned in those tweets, taken from a data set limited to a maximum of 18,000 tweets.  The network was obtained from Twitter on Wednesday, 16 October 2019 at 19:38 UTC.
The tweets in the network were tweeted over the 9-day, 1-hour, 31-minute period from Monday, 07 October 2019 at 17:22 UTC to Wednesday, 16 October 2019 at 18:53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Wednesday, 16 October 2019 at 19:38 UTC▓ImportSuggestedFileNameNoExtension░2019-10-16 19-38-26 NodeXL Twitter Search UNO1forAll▓GroupingDescription░The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</si>
</sst>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4"/>
      <tableStyleElement type="headerRow" dxfId="383"/>
    </tableStyle>
    <tableStyle name="NodeXL Table" pivot="0" count="1">
      <tableStyleElement type="headerRow" dxfId="3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1657603"/>
        <c:axId val="37809564"/>
      </c:barChart>
      <c:catAx>
        <c:axId val="116576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09564"/>
        <c:crosses val="autoZero"/>
        <c:auto val="1"/>
        <c:lblOffset val="100"/>
        <c:noMultiLvlLbl val="0"/>
      </c:catAx>
      <c:valAx>
        <c:axId val="37809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741757"/>
        <c:axId val="42675814"/>
      </c:barChart>
      <c:catAx>
        <c:axId val="4741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75814"/>
        <c:crosses val="autoZero"/>
        <c:auto val="1"/>
        <c:lblOffset val="100"/>
        <c:noMultiLvlLbl val="0"/>
      </c:catAx>
      <c:valAx>
        <c:axId val="42675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8538007"/>
        <c:axId val="34188880"/>
      </c:barChart>
      <c:catAx>
        <c:axId val="48538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188880"/>
        <c:crosses val="autoZero"/>
        <c:auto val="1"/>
        <c:lblOffset val="100"/>
        <c:noMultiLvlLbl val="0"/>
      </c:catAx>
      <c:valAx>
        <c:axId val="3418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8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9264465"/>
        <c:axId val="17835866"/>
      </c:barChart>
      <c:catAx>
        <c:axId val="39264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35866"/>
        <c:crosses val="autoZero"/>
        <c:auto val="1"/>
        <c:lblOffset val="100"/>
        <c:noMultiLvlLbl val="0"/>
      </c:catAx>
      <c:valAx>
        <c:axId val="17835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6305067"/>
        <c:axId val="35419012"/>
      </c:barChart>
      <c:catAx>
        <c:axId val="263050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19012"/>
        <c:crosses val="autoZero"/>
        <c:auto val="1"/>
        <c:lblOffset val="100"/>
        <c:noMultiLvlLbl val="0"/>
      </c:catAx>
      <c:valAx>
        <c:axId val="3541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0335653"/>
        <c:axId val="50367694"/>
      </c:barChart>
      <c:catAx>
        <c:axId val="50335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67694"/>
        <c:crosses val="autoZero"/>
        <c:auto val="1"/>
        <c:lblOffset val="100"/>
        <c:noMultiLvlLbl val="0"/>
      </c:catAx>
      <c:valAx>
        <c:axId val="5036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0656063"/>
        <c:axId val="53251384"/>
      </c:barChart>
      <c:catAx>
        <c:axId val="50656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51384"/>
        <c:crosses val="autoZero"/>
        <c:auto val="1"/>
        <c:lblOffset val="100"/>
        <c:noMultiLvlLbl val="0"/>
      </c:catAx>
      <c:valAx>
        <c:axId val="5325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9500409"/>
        <c:axId val="18394818"/>
      </c:barChart>
      <c:catAx>
        <c:axId val="9500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94818"/>
        <c:crosses val="autoZero"/>
        <c:auto val="1"/>
        <c:lblOffset val="100"/>
        <c:noMultiLvlLbl val="0"/>
      </c:catAx>
      <c:valAx>
        <c:axId val="1839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1335635"/>
        <c:axId val="13585260"/>
      </c:barChart>
      <c:catAx>
        <c:axId val="31335635"/>
        <c:scaling>
          <c:orientation val="minMax"/>
        </c:scaling>
        <c:axPos val="b"/>
        <c:delete val="1"/>
        <c:majorTickMark val="out"/>
        <c:minorTickMark val="none"/>
        <c:tickLblPos val="none"/>
        <c:crossAx val="13585260"/>
        <c:crosses val="autoZero"/>
        <c:auto val="1"/>
        <c:lblOffset val="100"/>
        <c:noMultiLvlLbl val="0"/>
      </c:catAx>
      <c:valAx>
        <c:axId val="13585260"/>
        <c:scaling>
          <c:orientation val="minMax"/>
        </c:scaling>
        <c:axPos val="l"/>
        <c:delete val="1"/>
        <c:majorTickMark val="out"/>
        <c:minorTickMark val="none"/>
        <c:tickLblPos val="none"/>
        <c:crossAx val="313356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910" name="Subgraph-coliver40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11" name="Subgraph-ethan_wolba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12" name="Subgraph-larissagra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913" name="Subgraph-techcrun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14" name="Subgraph-peter_pan_j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15" name="Subgraph-unosm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916" name="Subgraph-kylie_squier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917" name="Subgraph-unothegatewa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18" name="Subgraph-unoma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9" name="Subgraph-marsnevad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5" name="Subgraph-mavradioun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6" name="Subgraph-jodeanebrownl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7" name="Subgraph-thartman2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8" name="Subgraph-jeremyh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9"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0" name="Subgraph-aitchkir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1" name="Subgraph-mavpuc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2" name="Subgraph-branderpaul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omahahk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4" name="Subgraph-stephen_la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5" name="Subgraph-mariamboca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6" name="Subgraph-stuckons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7" name="Subgraph-freelanceow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920" name="Subgraph-krausesmustach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21" name="Subgraph-ccooke668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922" name="Subgraph-uiow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923" name="Subgraph-dennisy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924" name="Subgraph-jack_hov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925" name="Subgraph-benji_gord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26" name="Subgraph-u_nebrask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927" name="Subgraph-horsedaddy0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28" name="Subgraph-majestik4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29" name="Subgraph-obomah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30" name="Subgraph-jlsne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31" name="Subgraph-nebraskahc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32" name="Subgraph-rickylee4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933" name="Subgraph-findurgenius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934" name="Subgraph-tweetrootapp"/>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935" name="Subgraph-newseu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936" name="Subgraph-thehil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937" name="Subgraph-belforgrou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938" name="Subgraph-sheldonyelle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939" name="Subgraph-baadgal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940" name="Subgraph-okinatra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941" name="Subgraph-thekamrinbak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942" name="Subgraph-ko_zu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943" name="Subgraph-ejwolbach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944" name="Subgraph-lapaint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945" name="Subgraph-rmpray42"/>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946" name="Subgraph-megonz9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947" name="Subgraph-kassidybrown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948" name="Subgraph-mattkirk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949" name="Subgraph-sworadi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950" name="Subgraph-owen_godberso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951" name="Subgraph-jkies_medi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952" name="Subgraph-osborneinacabi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38100</xdr:rowOff>
    </xdr:from>
    <xdr:to>
      <xdr:col>1</xdr:col>
      <xdr:colOff>914400</xdr:colOff>
      <xdr:row>51</xdr:row>
      <xdr:rowOff>180975</xdr:rowOff>
    </xdr:to>
    <xdr:graphicFrame macro="">
      <xdr:nvGraphicFramePr>
        <xdr:cNvPr id="2" name="DegreeHistogram"/>
        <xdr:cNvGraphicFramePr/>
      </xdr:nvGraphicFramePr>
      <xdr:xfrm>
        <a:off x="0" y="8429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38100</xdr:rowOff>
    </xdr:from>
    <xdr:to>
      <xdr:col>1</xdr:col>
      <xdr:colOff>914400</xdr:colOff>
      <xdr:row>65</xdr:row>
      <xdr:rowOff>180975</xdr:rowOff>
    </xdr:to>
    <xdr:graphicFrame macro="">
      <xdr:nvGraphicFramePr>
        <xdr:cNvPr id="5" name="InDegreeHistogram"/>
        <xdr:cNvGraphicFramePr/>
      </xdr:nvGraphicFramePr>
      <xdr:xfrm>
        <a:off x="0" y="11096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72</xdr:row>
      <xdr:rowOff>28575</xdr:rowOff>
    </xdr:from>
    <xdr:to>
      <xdr:col>1</xdr:col>
      <xdr:colOff>914400</xdr:colOff>
      <xdr:row>79</xdr:row>
      <xdr:rowOff>171450</xdr:rowOff>
    </xdr:to>
    <xdr:graphicFrame macro="">
      <xdr:nvGraphicFramePr>
        <xdr:cNvPr id="4" name="OutDegreeHistogram"/>
        <xdr:cNvGraphicFramePr/>
      </xdr:nvGraphicFramePr>
      <xdr:xfrm>
        <a:off x="0" y="13754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9525</xdr:rowOff>
    </xdr:from>
    <xdr:to>
      <xdr:col>1</xdr:col>
      <xdr:colOff>914400</xdr:colOff>
      <xdr:row>93</xdr:row>
      <xdr:rowOff>152400</xdr:rowOff>
    </xdr:to>
    <xdr:graphicFrame macro="">
      <xdr:nvGraphicFramePr>
        <xdr:cNvPr id="6" name="BetweennessCentralityHistogram"/>
        <xdr:cNvGraphicFramePr/>
      </xdr:nvGraphicFramePr>
      <xdr:xfrm>
        <a:off x="0" y="16402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100</xdr:row>
      <xdr:rowOff>19050</xdr:rowOff>
    </xdr:from>
    <xdr:to>
      <xdr:col>2</xdr:col>
      <xdr:colOff>0</xdr:colOff>
      <xdr:row>107</xdr:row>
      <xdr:rowOff>161925</xdr:rowOff>
    </xdr:to>
    <xdr:graphicFrame macro="">
      <xdr:nvGraphicFramePr>
        <xdr:cNvPr id="7" name="ClosenessCentralityHistogram"/>
        <xdr:cNvGraphicFramePr/>
      </xdr:nvGraphicFramePr>
      <xdr:xfrm>
        <a:off x="9525" y="19078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114</xdr:row>
      <xdr:rowOff>19050</xdr:rowOff>
    </xdr:from>
    <xdr:to>
      <xdr:col>1</xdr:col>
      <xdr:colOff>914400</xdr:colOff>
      <xdr:row>121</xdr:row>
      <xdr:rowOff>161925</xdr:rowOff>
    </xdr:to>
    <xdr:graphicFrame macro="">
      <xdr:nvGraphicFramePr>
        <xdr:cNvPr id="8" name="EigenvectorCentralityHistogram"/>
        <xdr:cNvGraphicFramePr/>
      </xdr:nvGraphicFramePr>
      <xdr:xfrm>
        <a:off x="0" y="21745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142</xdr:row>
      <xdr:rowOff>9525</xdr:rowOff>
    </xdr:from>
    <xdr:to>
      <xdr:col>1</xdr:col>
      <xdr:colOff>914400</xdr:colOff>
      <xdr:row>149</xdr:row>
      <xdr:rowOff>152400</xdr:rowOff>
    </xdr:to>
    <xdr:graphicFrame macro="">
      <xdr:nvGraphicFramePr>
        <xdr:cNvPr id="9" name="ClusteringCoefficientHistogram"/>
        <xdr:cNvGraphicFramePr/>
      </xdr:nvGraphicFramePr>
      <xdr:xfrm>
        <a:off x="0" y="27070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128</xdr:row>
      <xdr:rowOff>0</xdr:rowOff>
    </xdr:from>
    <xdr:to>
      <xdr:col>1</xdr:col>
      <xdr:colOff>914400</xdr:colOff>
      <xdr:row>135</xdr:row>
      <xdr:rowOff>142875</xdr:rowOff>
    </xdr:to>
    <xdr:graphicFrame macro="">
      <xdr:nvGraphicFramePr>
        <xdr:cNvPr id="10" name="ClusteringCoefficientHistogram"/>
        <xdr:cNvGraphicFramePr/>
      </xdr:nvGraphicFramePr>
      <xdr:xfrm>
        <a:off x="0" y="24393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1" totalsRowShown="0" headerRowDxfId="381" dataDxfId="331">
  <autoFilter ref="A2:BN201"/>
  <tableColumns count="66">
    <tableColumn id="1" name="Vertex 1" dataDxfId="315"/>
    <tableColumn id="2" name="Vertex 2" dataDxfId="313"/>
    <tableColumn id="3" name="Color" dataDxfId="314"/>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21"/>
    <tableColumn id="7" name="ID" dataDxfId="333"/>
    <tableColumn id="9" name="Dynamic Filter" dataDxfId="332"/>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Tweet Date (UTC)" dataDxfId="304"/>
    <tableColumn id="22" name="Twitter Page for Tweet" dataDxfId="303"/>
    <tableColumn id="23" name="Latitude" dataDxfId="302"/>
    <tableColumn id="24" name="Longitude" dataDxfId="301"/>
    <tableColumn id="25" name="Imported ID" dataDxfId="300"/>
    <tableColumn id="26" name="In-Reply-To Tweet ID" dataDxfId="299"/>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39"/>
    <tableColumn id="63" name="Vertex 1 Group" dataDxfId="238">
      <calculatedColumnFormula>REPLACE(INDEX(GroupVertices[Group], MATCH(Edges[[#This Row],[Vertex 1]],GroupVertices[Vertex],0)),1,1,"")</calculatedColumnFormula>
    </tableColumn>
    <tableColumn id="64" name="Vertex 2 Group" dataDxfId="236">
      <calculatedColumnFormula>REPLACE(INDEX(GroupVertices[Group], MATCH(Edges[[#This Row],[Vertex 2]],GroupVertices[Vertex],0)),1,1,"")</calculatedColumnFormula>
    </tableColumn>
    <tableColumn id="65" name="Date" dataDxfId="237"/>
    <tableColumn id="66" name="Time"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354" dataDxfId="353">
  <autoFilter ref="A2:C14"/>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0" dataDxfId="219">
  <autoFilter ref="A1:N11"/>
  <tableColumns count="14">
    <tableColumn id="1" name="Top URLs in Tweet in Entire Graph" dataDxfId="218"/>
    <tableColumn id="2" name="Entire Graph Count" dataDxfId="217"/>
    <tableColumn id="3" name="Top URLs in Tweet in G1" dataDxfId="216"/>
    <tableColumn id="4" name="G1 Count" dataDxfId="215"/>
    <tableColumn id="5" name="Top URLs in Tweet in G2" dataDxfId="214"/>
    <tableColumn id="6" name="G2 Count" dataDxfId="213"/>
    <tableColumn id="7" name="Top URLs in Tweet in G3" dataDxfId="212"/>
    <tableColumn id="8" name="G3 Count" dataDxfId="211"/>
    <tableColumn id="9" name="Top URLs in Tweet in G4" dataDxfId="210"/>
    <tableColumn id="10" name="G4 Count" dataDxfId="209"/>
    <tableColumn id="11" name="Top URLs in Tweet in G5" dataDxfId="208"/>
    <tableColumn id="12" name="G5 Count" dataDxfId="207"/>
    <tableColumn id="13" name="Top URLs in Tweet in G6" dataDxfId="206"/>
    <tableColumn id="14" name="G6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03" dataDxfId="202">
  <autoFilter ref="A14:N24"/>
  <tableColumns count="14">
    <tableColumn id="1" name="Top Domains in Tweet in Entire Graph" dataDxfId="201"/>
    <tableColumn id="2" name="Entire Graph Count" dataDxfId="200"/>
    <tableColumn id="3" name="Top Domains in Tweet in G1" dataDxfId="199"/>
    <tableColumn id="4" name="G1 Count" dataDxfId="198"/>
    <tableColumn id="5" name="Top Domains in Tweet in G2" dataDxfId="197"/>
    <tableColumn id="6" name="G2 Count" dataDxfId="196"/>
    <tableColumn id="7" name="Top Domains in Tweet in G3" dataDxfId="195"/>
    <tableColumn id="8" name="G3 Count" dataDxfId="194"/>
    <tableColumn id="9" name="Top Domains in Tweet in G4" dataDxfId="193"/>
    <tableColumn id="10" name="G4 Count" dataDxfId="192"/>
    <tableColumn id="11" name="Top Domains in Tweet in G5" dataDxfId="191"/>
    <tableColumn id="12" name="G5 Count" dataDxfId="190"/>
    <tableColumn id="13" name="Top Domains in Tweet in G6" dataDxfId="189"/>
    <tableColumn id="14" name="G6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186" dataDxfId="185">
  <autoFilter ref="A27:N37"/>
  <tableColumns count="14">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169" dataDxfId="168">
  <autoFilter ref="A40:N50"/>
  <tableColumns count="14">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152" dataDxfId="151">
  <autoFilter ref="A53:N63"/>
  <tableColumns count="14">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 id="13" name="Top Word Pairs in Tweet in G6" dataDxfId="138"/>
    <tableColumn id="14" name="G6 Count" dataDxfId="13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7" totalsRowShown="0" headerRowDxfId="135" dataDxfId="134">
  <autoFilter ref="A66:N67"/>
  <tableColumns count="14">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N80" totalsRowShown="0" headerRowDxfId="132" dataDxfId="131">
  <autoFilter ref="A70:N80"/>
  <tableColumns count="14">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6"/>
    <tableColumn id="13" name="Top Mentioned in G6" dataDxfId="105"/>
    <tableColumn id="14" name="G6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N93" totalsRowShown="0" headerRowDxfId="101" dataDxfId="100">
  <autoFilter ref="A83:N93"/>
  <tableColumns count="14">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80" dataDxfId="316">
  <autoFilter ref="A2:BT58"/>
  <sortState ref="A3:BJ18">
    <sortCondition descending="1" sortBy="value" ref="V3:V18"/>
  </sortState>
  <tableColumns count="72">
    <tableColumn id="1" name="Vertex" dataDxfId="330"/>
    <tableColumn id="62" name="Subgraph" dataDxfId="329"/>
    <tableColumn id="2" name="Color" dataDxfId="328"/>
    <tableColumn id="5" name="Shape" dataDxfId="327"/>
    <tableColumn id="6" name="Size" dataDxfId="326"/>
    <tableColumn id="4" name="Opacity" dataDxfId="255"/>
    <tableColumn id="7" name="Image File" dataDxfId="253"/>
    <tableColumn id="3" name="Visibility" dataDxfId="254"/>
    <tableColumn id="10" name="Label" dataDxfId="325"/>
    <tableColumn id="16" name="Label Fill Color" dataDxfId="324"/>
    <tableColumn id="9" name="Label Position" dataDxfId="249"/>
    <tableColumn id="8" name="Tooltip" dataDxfId="247"/>
    <tableColumn id="18" name="Layout Order" dataDxfId="248"/>
    <tableColumn id="13" name="X" dataDxfId="323"/>
    <tableColumn id="14" name="Y" dataDxfId="322"/>
    <tableColumn id="12" name="Locked?" dataDxfId="321"/>
    <tableColumn id="19" name="Polar R" dataDxfId="320"/>
    <tableColumn id="20" name="Polar Angle" dataDxfId="31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8"/>
    <tableColumn id="28" name="Dynamic Filter" dataDxfId="317"/>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576" totalsRowShown="0" headerRowDxfId="74" dataDxfId="73">
  <autoFilter ref="A1:G576"/>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5" totalsRowShown="0" headerRowDxfId="65" dataDxfId="64">
  <autoFilter ref="A1:L615"/>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52" dataDxfId="351">
  <autoFilter ref="A1:D407"/>
  <tableColumns count="4">
    <tableColumn id="1" name="VertexID" dataDxfId="350"/>
    <tableColumn id="2" name="Word" dataDxfId="349"/>
    <tableColumn id="3" name="Imported ID" dataDxfId="348"/>
    <tableColumn id="4" name="Date" dataDxfId="347"/>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46" dataDxfId="345">
  <autoFilter ref="A1:B176"/>
  <tableColumns count="2">
    <tableColumn id="1" name="Word" dataDxfId="344"/>
    <tableColumn id="2" name="List" dataDxfId="343"/>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42" dataDxfId="341">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9">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78"/>
    <tableColumn id="20" name="Collapsed X"/>
    <tableColumn id="21" name="Collapsed Y"/>
    <tableColumn id="6" name="ID" dataDxfId="377"/>
    <tableColumn id="19" name="Collapsed Properties" dataDxfId="235"/>
    <tableColumn id="5" name="Vertices" dataDxfId="234"/>
    <tableColumn id="7" name="Unique Edges" dataDxfId="233"/>
    <tableColumn id="8" name="Edges With Duplicates" dataDxfId="232"/>
    <tableColumn id="9" name="Total Edges" dataDxfId="231"/>
    <tableColumn id="10" name="Self-Loops" dataDxfId="230"/>
    <tableColumn id="24" name="Reciprocated Vertex Pair Ratio" dataDxfId="229"/>
    <tableColumn id="25" name="Reciprocated Edge Ratio" dataDxfId="228"/>
    <tableColumn id="11" name="Connected Components" dataDxfId="227"/>
    <tableColumn id="12" name="Single-Vertex Connected Components" dataDxfId="226"/>
    <tableColumn id="13" name="Maximum Vertices in a Connected Component" dataDxfId="225"/>
    <tableColumn id="14" name="Maximum Edges in a Connected Component" dataDxfId="224"/>
    <tableColumn id="15" name="Maximum Geodesic Distance (Diameter)" dataDxfId="223"/>
    <tableColumn id="16" name="Average Geodesic Distance" dataDxfId="222"/>
    <tableColumn id="17" name="Graph Density" dataDxfId="204"/>
    <tableColumn id="23" name="Top URLs in Tweet" dataDxfId="187"/>
    <tableColumn id="26" name="Top Domains in Tweet" dataDxfId="170"/>
    <tableColumn id="27" name="Top Hashtags in Tweet" dataDxfId="153"/>
    <tableColumn id="28" name="Top Words in Tweet" dataDxfId="136"/>
    <tableColumn id="29" name="Top Word Pairs in Tweet" dataDxfId="103"/>
    <tableColumn id="30" name="Top Replied-To in Tweet" dataDxfId="102"/>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76" dataDxfId="375">
  <autoFilter ref="A1:C57"/>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39:B40" insertRow="1" totalsRowShown="0">
  <autoFilter ref="A39:B4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56">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than_Wolbach/status/1181279204953878528" TargetMode="External" /><Relationship Id="rId2" Type="http://schemas.openxmlformats.org/officeDocument/2006/relationships/hyperlink" Target="https://techcrunch.com/2019/10/09/facebook-sure-does-love-free-speech/" TargetMode="External" /><Relationship Id="rId3" Type="http://schemas.openxmlformats.org/officeDocument/2006/relationships/hyperlink" Target="https://nodexlgraphgallery.org/Pages/Graph.aspx?graphID=212226" TargetMode="External" /><Relationship Id="rId4" Type="http://schemas.openxmlformats.org/officeDocument/2006/relationships/hyperlink" Target="https://nodexlgraphgallery.org/Pages/Graph.aspx?graphID=212226" TargetMode="External" /><Relationship Id="rId5" Type="http://schemas.openxmlformats.org/officeDocument/2006/relationships/hyperlink" Target="https://nodexlgraphgallery.org/Pages/Graph.aspx?graphID=212226" TargetMode="External" /><Relationship Id="rId6" Type="http://schemas.openxmlformats.org/officeDocument/2006/relationships/hyperlink" Target="https://nodexlgraphgallery.org/Pages/Graph.aspx?graphID=212226" TargetMode="External" /><Relationship Id="rId7" Type="http://schemas.openxmlformats.org/officeDocument/2006/relationships/hyperlink" Target="https://nodexlgraphgallery.org/Pages/Graph.aspx?graphID=212226" TargetMode="External" /><Relationship Id="rId8" Type="http://schemas.openxmlformats.org/officeDocument/2006/relationships/hyperlink" Target="https://nodexlgraphgallery.org/Pages/Graph.aspx?graphID=212226" TargetMode="External" /><Relationship Id="rId9" Type="http://schemas.openxmlformats.org/officeDocument/2006/relationships/hyperlink" Target="https://nodexlgraphgallery.org/Pages/Graph.aspx?graphID=212226" TargetMode="External" /><Relationship Id="rId10" Type="http://schemas.openxmlformats.org/officeDocument/2006/relationships/hyperlink" Target="https://nodexlgraphgallery.org/Pages/Graph.aspx?graphID=212226" TargetMode="External" /><Relationship Id="rId11" Type="http://schemas.openxmlformats.org/officeDocument/2006/relationships/hyperlink" Target="https://nodexlgraphgallery.org/Pages/Graph.aspx?graphID=212226" TargetMode="External" /><Relationship Id="rId12" Type="http://schemas.openxmlformats.org/officeDocument/2006/relationships/hyperlink" Target="https://nodexlgraphgallery.org/Pages/Graph.aspx?graphID=212226" TargetMode="External" /><Relationship Id="rId13" Type="http://schemas.openxmlformats.org/officeDocument/2006/relationships/hyperlink" Target="https://nodexlgraphgallery.org/Pages/Graph.aspx?graphID=212226" TargetMode="External" /><Relationship Id="rId14" Type="http://schemas.openxmlformats.org/officeDocument/2006/relationships/hyperlink" Target="https://nodexlgraphgallery.org/Pages/Graph.aspx?graphID=212226" TargetMode="External" /><Relationship Id="rId15" Type="http://schemas.openxmlformats.org/officeDocument/2006/relationships/hyperlink" Target="https://nodexlgraphgallery.org/Pages/Graph.aspx?graphID=212162" TargetMode="External" /><Relationship Id="rId16" Type="http://schemas.openxmlformats.org/officeDocument/2006/relationships/hyperlink" Target="https://nodexlgraphgallery.org/Pages/Graph.aspx?graphID=212162" TargetMode="External" /><Relationship Id="rId17" Type="http://schemas.openxmlformats.org/officeDocument/2006/relationships/hyperlink" Target="https://nodexlgraphgallery.org/Pages/Graph.aspx?graphID=212162" TargetMode="External" /><Relationship Id="rId18" Type="http://schemas.openxmlformats.org/officeDocument/2006/relationships/hyperlink" Target="https://nodexlgraphgallery.org/Pages/Graph.aspx?graphID=212162" TargetMode="External" /><Relationship Id="rId19" Type="http://schemas.openxmlformats.org/officeDocument/2006/relationships/hyperlink" Target="https://nodexlgraphgallery.org/Pages/Graph.aspx?graphID=212162" TargetMode="External" /><Relationship Id="rId20" Type="http://schemas.openxmlformats.org/officeDocument/2006/relationships/hyperlink" Target="https://nodexlgraphgallery.org/Pages/Graph.aspx?graphID=212162" TargetMode="External" /><Relationship Id="rId21" Type="http://schemas.openxmlformats.org/officeDocument/2006/relationships/hyperlink" Target="https://nodexlgraphgallery.org/Pages/Graph.aspx?graphID=212162" TargetMode="External" /><Relationship Id="rId22" Type="http://schemas.openxmlformats.org/officeDocument/2006/relationships/hyperlink" Target="https://nodexlgraphgallery.org/Pages/Graph.aspx?graphID=212162" TargetMode="External" /><Relationship Id="rId23" Type="http://schemas.openxmlformats.org/officeDocument/2006/relationships/hyperlink" Target="https://nodexlgraphgallery.org/Pages/Graph.aspx?graphID=212162" TargetMode="External" /><Relationship Id="rId24" Type="http://schemas.openxmlformats.org/officeDocument/2006/relationships/hyperlink" Target="https://nodexlgraphgallery.org/Pages/Graph.aspx?graphID=212162" TargetMode="External" /><Relationship Id="rId25" Type="http://schemas.openxmlformats.org/officeDocument/2006/relationships/hyperlink" Target="https://nodexlgraphgallery.org/Pages/Graph.aspx?graphID=212162" TargetMode="External" /><Relationship Id="rId26" Type="http://schemas.openxmlformats.org/officeDocument/2006/relationships/hyperlink" Target="https://nodexlgraphgallery.org/Pages/Graph.aspx?graphID=212162" TargetMode="External" /><Relationship Id="rId27" Type="http://schemas.openxmlformats.org/officeDocument/2006/relationships/hyperlink" Target="https://www.nytimes.com/2019/10/08/technology/facebook-trump-biden-ad.html" TargetMode="External" /><Relationship Id="rId28" Type="http://schemas.openxmlformats.org/officeDocument/2006/relationships/hyperlink" Target="https://www.thegazette.com/subject/news/education/greta-thunberg-iowa-city-climate-strike-university-of-iowa-facebook-post-social-media-20191004" TargetMode="External" /><Relationship Id="rId29" Type="http://schemas.openxmlformats.org/officeDocument/2006/relationships/hyperlink" Target="https://nodexlgraphgallery.org/Pages/Graph.aspx?graphID=212163" TargetMode="External" /><Relationship Id="rId30" Type="http://schemas.openxmlformats.org/officeDocument/2006/relationships/hyperlink" Target="https://nodexlgraphgallery.org/Pages/Graph.aspx?graphID=212163" TargetMode="External" /><Relationship Id="rId31" Type="http://schemas.openxmlformats.org/officeDocument/2006/relationships/hyperlink" Target="https://nodexlgraphgallery.org/Pages/Graph.aspx?graphID=212163" TargetMode="External" /><Relationship Id="rId32" Type="http://schemas.openxmlformats.org/officeDocument/2006/relationships/hyperlink" Target="https://nodexlgraphgallery.org/Pages/Graph.aspx?graphID=212163" TargetMode="External" /><Relationship Id="rId33" Type="http://schemas.openxmlformats.org/officeDocument/2006/relationships/hyperlink" Target="https://nodexlgraphgallery.org/Pages/Graph.aspx?graphID=212163" TargetMode="External" /><Relationship Id="rId34" Type="http://schemas.openxmlformats.org/officeDocument/2006/relationships/hyperlink" Target="https://nodexlgraphgallery.org/Pages/Graph.aspx?graphID=212163" TargetMode="External" /><Relationship Id="rId35" Type="http://schemas.openxmlformats.org/officeDocument/2006/relationships/hyperlink" Target="https://nodexlgraphgallery.org/Pages/Graph.aspx?graphID=212163" TargetMode="External" /><Relationship Id="rId36" Type="http://schemas.openxmlformats.org/officeDocument/2006/relationships/hyperlink" Target="https://nodexlgraphgallery.org/Pages/Graph.aspx?graphID=212163" TargetMode="External" /><Relationship Id="rId37" Type="http://schemas.openxmlformats.org/officeDocument/2006/relationships/hyperlink" Target="https://nodexlgraphgallery.org/Pages/Graph.aspx?graphID=212163" TargetMode="External" /><Relationship Id="rId38" Type="http://schemas.openxmlformats.org/officeDocument/2006/relationships/hyperlink" Target="https://nodexlgraphgallery.org/Pages/Graph.aspx?graphID=212163" TargetMode="External" /><Relationship Id="rId39" Type="http://schemas.openxmlformats.org/officeDocument/2006/relationships/hyperlink" Target="https://nodexlgraphgallery.org/Pages/Graph.aspx?graphID=212163" TargetMode="External" /><Relationship Id="rId40" Type="http://schemas.openxmlformats.org/officeDocument/2006/relationships/hyperlink" Target="https://nodexlgraphgallery.org/Pages/Graph.aspx?graphID=212163" TargetMode="External" /><Relationship Id="rId41" Type="http://schemas.openxmlformats.org/officeDocument/2006/relationships/hyperlink" Target="https://nodexlgraphgallery.org/Pages/Graph.aspx?graphID=212163" TargetMode="External" /><Relationship Id="rId42" Type="http://schemas.openxmlformats.org/officeDocument/2006/relationships/hyperlink" Target="https://nodexlgraphgallery.org/Pages/Graph.aspx?graphID=212163" TargetMode="External" /><Relationship Id="rId43" Type="http://schemas.openxmlformats.org/officeDocument/2006/relationships/hyperlink" Target="https://nodexlgraphgallery.org/Pages/Graph.aspx?graphID=212163" TargetMode="External" /><Relationship Id="rId44" Type="http://schemas.openxmlformats.org/officeDocument/2006/relationships/hyperlink" Target="https://nodexlgraphgallery.org/Pages/Graph.aspx?graphID=212163" TargetMode="External" /><Relationship Id="rId45" Type="http://schemas.openxmlformats.org/officeDocument/2006/relationships/hyperlink" Target="https://nodexlgraphgallery.org/Pages/Graph.aspx?graphID=212163" TargetMode="External" /><Relationship Id="rId46" Type="http://schemas.openxmlformats.org/officeDocument/2006/relationships/hyperlink" Target="https://nodexlgraphgallery.org/Pages/Graph.aspx?graphID=212163" TargetMode="External" /><Relationship Id="rId47" Type="http://schemas.openxmlformats.org/officeDocument/2006/relationships/hyperlink" Target="https://nodexlgraphgallery.org/Pages/Graph.aspx?graphID=212163" TargetMode="External" /><Relationship Id="rId48" Type="http://schemas.openxmlformats.org/officeDocument/2006/relationships/hyperlink" Target="https://nodexlgraphgallery.org/Pages/Graph.aspx?graphID=212163" TargetMode="External" /><Relationship Id="rId49" Type="http://schemas.openxmlformats.org/officeDocument/2006/relationships/hyperlink" Target="https://nodexlgraphgallery.org/Pages/Graph.aspx?graphID=212163" TargetMode="External" /><Relationship Id="rId50" Type="http://schemas.openxmlformats.org/officeDocument/2006/relationships/hyperlink" Target="https://nodexlgraphgallery.org/Pages/Graph.aspx?graphID=212163" TargetMode="External" /><Relationship Id="rId51" Type="http://schemas.openxmlformats.org/officeDocument/2006/relationships/hyperlink" Target="https://nodexlgraphgallery.org/Pages/Graph.aspx?graphID=212163" TargetMode="External" /><Relationship Id="rId52" Type="http://schemas.openxmlformats.org/officeDocument/2006/relationships/hyperlink" Target="https://nodexlgraphgallery.org/Pages/Graph.aspx?graphID=212163" TargetMode="External" /><Relationship Id="rId53" Type="http://schemas.openxmlformats.org/officeDocument/2006/relationships/hyperlink" Target="https://nodexlgraphgallery.org/Pages/Graph.aspx?graphID=212163" TargetMode="External" /><Relationship Id="rId54" Type="http://schemas.openxmlformats.org/officeDocument/2006/relationships/hyperlink" Target="https://nodexlgraphgallery.org/Pages/Graph.aspx?graphID=212163" TargetMode="External" /><Relationship Id="rId55" Type="http://schemas.openxmlformats.org/officeDocument/2006/relationships/hyperlink" Target="https://nodexlgraphgallery.org/Pages/Graph.aspx?graphID=212163" TargetMode="External" /><Relationship Id="rId56" Type="http://schemas.openxmlformats.org/officeDocument/2006/relationships/hyperlink" Target="https://nodexlgraphgallery.org/Pages/Graph.aspx?graphID=212163" TargetMode="External" /><Relationship Id="rId57" Type="http://schemas.openxmlformats.org/officeDocument/2006/relationships/hyperlink" Target="https://nodexlgraphgallery.org/Pages/Graph.aspx?graphID=212163" TargetMode="External" /><Relationship Id="rId58" Type="http://schemas.openxmlformats.org/officeDocument/2006/relationships/hyperlink" Target="https://nodexlgraphgallery.org/Pages/Graph.aspx?graphID=212163" TargetMode="External" /><Relationship Id="rId59" Type="http://schemas.openxmlformats.org/officeDocument/2006/relationships/hyperlink" Target="https://nodexlgraphgallery.org/Pages/Graph.aspx?graphID=212163" TargetMode="External" /><Relationship Id="rId60" Type="http://schemas.openxmlformats.org/officeDocument/2006/relationships/hyperlink" Target="https://nodexlgraphgallery.org/Pages/Graph.aspx?graphID=212163" TargetMode="External" /><Relationship Id="rId61" Type="http://schemas.openxmlformats.org/officeDocument/2006/relationships/hyperlink" Target="https://www.newseum.org/2019/10/01/were-on-deadline/" TargetMode="External" /><Relationship Id="rId62" Type="http://schemas.openxmlformats.org/officeDocument/2006/relationships/hyperlink" Target="https://nodexlgraphgallery.org/Pages/Graph.aspx?graphID=212226" TargetMode="External" /><Relationship Id="rId63" Type="http://schemas.openxmlformats.org/officeDocument/2006/relationships/hyperlink" Target="https://nodexlgraphgallery.org/Pages/Graph.aspx?graphID=212226" TargetMode="External" /><Relationship Id="rId64" Type="http://schemas.openxmlformats.org/officeDocument/2006/relationships/hyperlink" Target="https://nodexlgraphgallery.org/Pages/Graph.aspx?graphID=212226" TargetMode="External" /><Relationship Id="rId65" Type="http://schemas.openxmlformats.org/officeDocument/2006/relationships/hyperlink" Target="https://nodexlgraphgallery.org/Pages/Graph.aspx?graphID=212163" TargetMode="External" /><Relationship Id="rId66" Type="http://schemas.openxmlformats.org/officeDocument/2006/relationships/hyperlink" Target="https://nodexlgraphgallery.org/Pages/Graph.aspx?graphID=212163" TargetMode="External" /><Relationship Id="rId67" Type="http://schemas.openxmlformats.org/officeDocument/2006/relationships/hyperlink" Target="https://nodexlgraphgallery.org/Pages/Graph.aspx?graphID=212226" TargetMode="External" /><Relationship Id="rId68" Type="http://schemas.openxmlformats.org/officeDocument/2006/relationships/hyperlink" Target="https://nodexlgraphgallery.org/Pages/Graph.aspx?graphID=212226" TargetMode="External" /><Relationship Id="rId69" Type="http://schemas.openxmlformats.org/officeDocument/2006/relationships/hyperlink" Target="https://nodexlgraphgallery.org/Pages/Graph.aspx?graphID=212163" TargetMode="External" /><Relationship Id="rId70" Type="http://schemas.openxmlformats.org/officeDocument/2006/relationships/hyperlink" Target="https://nodexlgraphgallery.org/Pages/Graph.aspx?graphID=212163" TargetMode="External" /><Relationship Id="rId71" Type="http://schemas.openxmlformats.org/officeDocument/2006/relationships/hyperlink" Target="https://nodexlgraphgallery.org/Pages/Graph.aspx?graphID=212226" TargetMode="External" /><Relationship Id="rId72" Type="http://schemas.openxmlformats.org/officeDocument/2006/relationships/hyperlink" Target="https://nodexlgraphgallery.org/Pages/Graph.aspx?graphID=212226" TargetMode="External" /><Relationship Id="rId73" Type="http://schemas.openxmlformats.org/officeDocument/2006/relationships/hyperlink" Target="https://nodexlgraphgallery.org/Pages/Graph.aspx?graphID=212226" TargetMode="External" /><Relationship Id="rId74" Type="http://schemas.openxmlformats.org/officeDocument/2006/relationships/hyperlink" Target="https://nodexlgraphgallery.org/Pages/Graph.aspx?graphID=212226" TargetMode="External" /><Relationship Id="rId75" Type="http://schemas.openxmlformats.org/officeDocument/2006/relationships/hyperlink" Target="https://nodexlgraphgallery.org/Pages/Graph.aspx?graphID=212226" TargetMode="External" /><Relationship Id="rId76" Type="http://schemas.openxmlformats.org/officeDocument/2006/relationships/hyperlink" Target="https://nodexlgraphgallery.org/Pages/Graph.aspx?graphID=212226" TargetMode="External" /><Relationship Id="rId77" Type="http://schemas.openxmlformats.org/officeDocument/2006/relationships/hyperlink" Target="https://nodexlgraphgallery.org/Pages/Graph.aspx?graphID=212226" TargetMode="External" /><Relationship Id="rId78" Type="http://schemas.openxmlformats.org/officeDocument/2006/relationships/hyperlink" Target="https://nodexlgraphgallery.org/Pages/Graph.aspx?graphID=212162" TargetMode="External" /><Relationship Id="rId79" Type="http://schemas.openxmlformats.org/officeDocument/2006/relationships/hyperlink" Target="https://nodexlgraphgallery.org/Pages/Graph.aspx?graphID=212162" TargetMode="External" /><Relationship Id="rId80" Type="http://schemas.openxmlformats.org/officeDocument/2006/relationships/hyperlink" Target="https://nodexlgraphgallery.org/Pages/Graph.aspx?graphID=212162" TargetMode="External" /><Relationship Id="rId81" Type="http://schemas.openxmlformats.org/officeDocument/2006/relationships/hyperlink" Target="https://nodexlgraphgallery.org/Pages/Graph.aspx?graphID=212162" TargetMode="External" /><Relationship Id="rId82" Type="http://schemas.openxmlformats.org/officeDocument/2006/relationships/hyperlink" Target="https://nodexlgraphgallery.org/Pages/Graph.aspx?graphID=212163" TargetMode="External" /><Relationship Id="rId83" Type="http://schemas.openxmlformats.org/officeDocument/2006/relationships/hyperlink" Target="https://nodexlgraphgallery.org/Pages/Graph.aspx?graphID=212163" TargetMode="External" /><Relationship Id="rId84" Type="http://schemas.openxmlformats.org/officeDocument/2006/relationships/hyperlink" Target="https://nodexlgraphgallery.org/Pages/Graph.aspx?graphID=212163" TargetMode="External" /><Relationship Id="rId85" Type="http://schemas.openxmlformats.org/officeDocument/2006/relationships/hyperlink" Target="https://nodexlgraphgallery.org/Pages/Graph.aspx?graphID=212163" TargetMode="External" /><Relationship Id="rId86" Type="http://schemas.openxmlformats.org/officeDocument/2006/relationships/hyperlink" Target="https://nodexlgraphgallery.org/Pages/Graph.aspx?graphID=212163" TargetMode="External" /><Relationship Id="rId87" Type="http://schemas.openxmlformats.org/officeDocument/2006/relationships/hyperlink" Target="https://nodexlgraphgallery.org/Pages/Graph.aspx?graphID=212226" TargetMode="External" /><Relationship Id="rId88" Type="http://schemas.openxmlformats.org/officeDocument/2006/relationships/hyperlink" Target="https://nodexlgraphgallery.org/Pages/Graph.aspx?graphID=212226" TargetMode="External" /><Relationship Id="rId89" Type="http://schemas.openxmlformats.org/officeDocument/2006/relationships/hyperlink" Target="https://nodexlgraphgallery.org/Pages/Graph.aspx?graphID=212226" TargetMode="External" /><Relationship Id="rId90" Type="http://schemas.openxmlformats.org/officeDocument/2006/relationships/hyperlink" Target="https://nodexlgraphgallery.org/Pages/Graph.aspx?graphID=212226" TargetMode="External" /><Relationship Id="rId91" Type="http://schemas.openxmlformats.org/officeDocument/2006/relationships/hyperlink" Target="https://nodexlgraphgallery.org/Pages/Graph.aspx?graphID=212226" TargetMode="External" /><Relationship Id="rId92" Type="http://schemas.openxmlformats.org/officeDocument/2006/relationships/hyperlink" Target="https://nodexlgraphgallery.org/Pages/Graph.aspx?graphID=212226" TargetMode="External" /><Relationship Id="rId93" Type="http://schemas.openxmlformats.org/officeDocument/2006/relationships/hyperlink" Target="https://nodexlgraphgallery.org/Pages/Graph.aspx?graphID=212226" TargetMode="External" /><Relationship Id="rId94" Type="http://schemas.openxmlformats.org/officeDocument/2006/relationships/hyperlink" Target="https://nodexlgraphgallery.org/Pages/Graph.aspx?graphID=212162" TargetMode="External" /><Relationship Id="rId95" Type="http://schemas.openxmlformats.org/officeDocument/2006/relationships/hyperlink" Target="https://nodexlgraphgallery.org/Pages/Graph.aspx?graphID=212226" TargetMode="External" /><Relationship Id="rId96" Type="http://schemas.openxmlformats.org/officeDocument/2006/relationships/hyperlink" Target="https://nodexlgraphgallery.org/Pages/Graph.aspx?graphID=212163" TargetMode="External" /><Relationship Id="rId97" Type="http://schemas.openxmlformats.org/officeDocument/2006/relationships/hyperlink" Target="https://nodexlgraphgallery.org/Pages/Graph.aspx?graphID=212163" TargetMode="External" /><Relationship Id="rId98" Type="http://schemas.openxmlformats.org/officeDocument/2006/relationships/hyperlink" Target="https://nodexlgraphgallery.org/Pages/Graph.aspx?graphID=212226" TargetMode="External" /><Relationship Id="rId99" Type="http://schemas.openxmlformats.org/officeDocument/2006/relationships/hyperlink" Target="https://nodexlgraphgallery.org/Pages/Graph.aspx?graphID=212162" TargetMode="External" /><Relationship Id="rId100" Type="http://schemas.openxmlformats.org/officeDocument/2006/relationships/hyperlink" Target="https://nodexlgraphgallery.org/Pages/Graph.aspx?graphID=212226" TargetMode="External" /><Relationship Id="rId101" Type="http://schemas.openxmlformats.org/officeDocument/2006/relationships/hyperlink" Target="https://nodexlgraphgallery.org/Pages/Graph.aspx?graphID=212163" TargetMode="External" /><Relationship Id="rId102" Type="http://schemas.openxmlformats.org/officeDocument/2006/relationships/hyperlink" Target="https://nodexlgraphgallery.org/Pages/Graph.aspx?graphID=212163" TargetMode="External" /><Relationship Id="rId103" Type="http://schemas.openxmlformats.org/officeDocument/2006/relationships/hyperlink" Target="https://nodexlgraphgallery.org/Pages/Graph.aspx?graphID=212163" TargetMode="External" /><Relationship Id="rId104" Type="http://schemas.openxmlformats.org/officeDocument/2006/relationships/hyperlink" Target="https://business.instagram.com/blog/a-step-by-step-guide-create-photos-and-videos-to-captivate-your-audience-on-instagram-" TargetMode="External" /><Relationship Id="rId105" Type="http://schemas.openxmlformats.org/officeDocument/2006/relationships/hyperlink" Target="https://nodexlgraphgallery.org/Pages/Graph.aspx?graphID=212226" TargetMode="External" /><Relationship Id="rId106" Type="http://schemas.openxmlformats.org/officeDocument/2006/relationships/hyperlink" Target="https://nodexlgraphgallery.org/Pages/Graph.aspx?graphID=212162" TargetMode="External" /><Relationship Id="rId107" Type="http://schemas.openxmlformats.org/officeDocument/2006/relationships/hyperlink" Target="https://nodexlgraphgallery.org/Pages/Graph.aspx?graphID=212226" TargetMode="External" /><Relationship Id="rId108" Type="http://schemas.openxmlformats.org/officeDocument/2006/relationships/hyperlink" Target="https://nodexlgraphgallery.org/Pages/Graph.aspx?graphID=212226" TargetMode="External" /><Relationship Id="rId109" Type="http://schemas.openxmlformats.org/officeDocument/2006/relationships/hyperlink" Target="https://nodexlgraphgallery.org/Pages/Graph.aspx?graphID=212226" TargetMode="External" /><Relationship Id="rId110" Type="http://schemas.openxmlformats.org/officeDocument/2006/relationships/hyperlink" Target="https://nodexlgraphgallery.org/Pages/Graph.aspx?graphID=212226" TargetMode="External" /><Relationship Id="rId111" Type="http://schemas.openxmlformats.org/officeDocument/2006/relationships/hyperlink" Target="https://nodexlgraphgallery.org/Pages/Graph.aspx?graphID=212226" TargetMode="External" /><Relationship Id="rId112" Type="http://schemas.openxmlformats.org/officeDocument/2006/relationships/hyperlink" Target="https://nodexlgraphgallery.org/Pages/Graph.aspx?graphID=212226" TargetMode="External" /><Relationship Id="rId113" Type="http://schemas.openxmlformats.org/officeDocument/2006/relationships/hyperlink" Target="https://nodexlgraphgallery.org/Pages/Graph.aspx?graphID=212226" TargetMode="External" /><Relationship Id="rId114" Type="http://schemas.openxmlformats.org/officeDocument/2006/relationships/hyperlink" Target="https://twitter.com/thehill/status/1181906934158544897" TargetMode="External" /><Relationship Id="rId115" Type="http://schemas.openxmlformats.org/officeDocument/2006/relationships/hyperlink" Target="https://www.businessinsider.com/ceo-writes-7400-employee-birthday-cards-each-year-2017-6" TargetMode="External" /><Relationship Id="rId116" Type="http://schemas.openxmlformats.org/officeDocument/2006/relationships/hyperlink" Target="https://www.businessinsider.com/ceo-writes-7400-employee-birthday-cards-each-year-2017-6" TargetMode="External" /><Relationship Id="rId117" Type="http://schemas.openxmlformats.org/officeDocument/2006/relationships/hyperlink" Target="https://nodexlgraphgallery.org/Pages/Graph.aspx?graphID=212226" TargetMode="External" /><Relationship Id="rId118" Type="http://schemas.openxmlformats.org/officeDocument/2006/relationships/hyperlink" Target="https://nodexlgraphgallery.org/Pages/Graph.aspx?graphID=212226" TargetMode="External" /><Relationship Id="rId119" Type="http://schemas.openxmlformats.org/officeDocument/2006/relationships/hyperlink" Target="https://twitter.com/kylie_squiers/status/1180915369696907264" TargetMode="External" /><Relationship Id="rId120" Type="http://schemas.openxmlformats.org/officeDocument/2006/relationships/hyperlink" Target="https://twitter.com/kylie_squiers/status/1178387786535190536" TargetMode="External" /><Relationship Id="rId121" Type="http://schemas.openxmlformats.org/officeDocument/2006/relationships/hyperlink" Target="https://twitter.com/hmfaigen/status/1183920065499942912" TargetMode="External" /><Relationship Id="rId122" Type="http://schemas.openxmlformats.org/officeDocument/2006/relationships/hyperlink" Target="https://twitter.com/Just_Jess_96/status/1181431163048665089" TargetMode="External" /><Relationship Id="rId123" Type="http://schemas.openxmlformats.org/officeDocument/2006/relationships/hyperlink" Target="https://www.huffpost.com/entry/fake-trump-meme-video-florida_n_5da3cc27e4b087efdbb09278?ncid=fcbklnkushpmg00000063&amp;utm_source=main_fb&amp;utm_campaign=hp_fb_pages&amp;utm_medium=facebook" TargetMode="External" /><Relationship Id="rId124" Type="http://schemas.openxmlformats.org/officeDocument/2006/relationships/hyperlink" Target="https://www.nytimes.com/2018/06/30/us/politics/first-amendment-conservatives-supreme-court.html" TargetMode="External" /><Relationship Id="rId125" Type="http://schemas.openxmlformats.org/officeDocument/2006/relationships/hyperlink" Target="https://rsf.org/" TargetMode="External" /><Relationship Id="rId126" Type="http://schemas.openxmlformats.org/officeDocument/2006/relationships/hyperlink" Target="https://twitter.com/thekamrinbaker/status/1183606421927141376" TargetMode="External" /><Relationship Id="rId127" Type="http://schemas.openxmlformats.org/officeDocument/2006/relationships/hyperlink" Target="https://twitter.com/thekamrinbaker/status/1183606421927141376" TargetMode="External" /><Relationship Id="rId128" Type="http://schemas.openxmlformats.org/officeDocument/2006/relationships/hyperlink" Target="https://twitter.com/ethan_wolbach/status/1184132461590142977" TargetMode="External" /><Relationship Id="rId129" Type="http://schemas.openxmlformats.org/officeDocument/2006/relationships/hyperlink" Target="https://twitter.com/ethan_wolbach/status/1182726101014958083" TargetMode="External" /><Relationship Id="rId130" Type="http://schemas.openxmlformats.org/officeDocument/2006/relationships/hyperlink" Target="https://www.nytimes.com/interactive/2019/10/15/us/elections/debate-speaking-time.html?smid=nytcore-ios-share" TargetMode="External" /><Relationship Id="rId131" Type="http://schemas.openxmlformats.org/officeDocument/2006/relationships/hyperlink" Target="https://pbs.twimg.com/media/EGox139UUAABgU0.jpg" TargetMode="External" /><Relationship Id="rId132" Type="http://schemas.openxmlformats.org/officeDocument/2006/relationships/hyperlink" Target="https://pbs.twimg.com/media/EGox139UUAABgU0.jpg" TargetMode="External" /><Relationship Id="rId133" Type="http://schemas.openxmlformats.org/officeDocument/2006/relationships/hyperlink" Target="https://pbs.twimg.com/media/EGox139UUAABgU0.jpg" TargetMode="External" /><Relationship Id="rId134" Type="http://schemas.openxmlformats.org/officeDocument/2006/relationships/hyperlink" Target="https://pbs.twimg.com/media/EGox139UUAABgU0.jpg" TargetMode="External" /><Relationship Id="rId135" Type="http://schemas.openxmlformats.org/officeDocument/2006/relationships/hyperlink" Target="https://pbs.twimg.com/media/EGox139UUAABgU0.jpg" TargetMode="External" /><Relationship Id="rId136" Type="http://schemas.openxmlformats.org/officeDocument/2006/relationships/hyperlink" Target="https://pbs.twimg.com/tweet_video_thumb/EGVOi78X0AU_PEo.jpg" TargetMode="External" /><Relationship Id="rId137" Type="http://schemas.openxmlformats.org/officeDocument/2006/relationships/hyperlink" Target="https://pbs.twimg.com/tweet_video_thumb/EGVOi78X0AU_PEo.jpg" TargetMode="External" /><Relationship Id="rId138" Type="http://schemas.openxmlformats.org/officeDocument/2006/relationships/hyperlink" Target="https://pbs.twimg.com/tweet_video_thumb/EGVOi78X0AU_PEo.jpg" TargetMode="External" /><Relationship Id="rId139" Type="http://schemas.openxmlformats.org/officeDocument/2006/relationships/hyperlink" Target="https://pbs.twimg.com/tweet_video_thumb/EGVOi78X0AU_PEo.jpg" TargetMode="External" /><Relationship Id="rId140" Type="http://schemas.openxmlformats.org/officeDocument/2006/relationships/hyperlink" Target="https://pbs.twimg.com/tweet_video_thumb/EGVOi78X0AU_PEo.jpg" TargetMode="External" /><Relationship Id="rId141" Type="http://schemas.openxmlformats.org/officeDocument/2006/relationships/hyperlink" Target="https://pbs.twimg.com/tweet_video_thumb/EGVOi78X0AU_PEo.jpg" TargetMode="External" /><Relationship Id="rId142" Type="http://schemas.openxmlformats.org/officeDocument/2006/relationships/hyperlink" Target="https://pbs.twimg.com/tweet_video_thumb/EGVOi78X0AU_PEo.jpg" TargetMode="External" /><Relationship Id="rId143" Type="http://schemas.openxmlformats.org/officeDocument/2006/relationships/hyperlink" Target="https://pbs.twimg.com/tweet_video_thumb/EGVOi78X0AU_PEo.jpg" TargetMode="External" /><Relationship Id="rId144" Type="http://schemas.openxmlformats.org/officeDocument/2006/relationships/hyperlink" Target="https://pbs.twimg.com/media/EGjqd7xXUAAiUf4.jpg" TargetMode="External" /><Relationship Id="rId145" Type="http://schemas.openxmlformats.org/officeDocument/2006/relationships/hyperlink" Target="https://pbs.twimg.com/media/EGpikGaXYAA8E6p.jpg" TargetMode="External" /><Relationship Id="rId146" Type="http://schemas.openxmlformats.org/officeDocument/2006/relationships/hyperlink" Target="https://pbs.twimg.com/media/EGpikGaXYAA8E6p.jpg" TargetMode="External" /><Relationship Id="rId147" Type="http://schemas.openxmlformats.org/officeDocument/2006/relationships/hyperlink" Target="https://pbs.twimg.com/tweet_video_thumb/EGVOi78X0AU_PEo.jpg" TargetMode="External" /><Relationship Id="rId148" Type="http://schemas.openxmlformats.org/officeDocument/2006/relationships/hyperlink" Target="https://pbs.twimg.com/tweet_video_thumb/EGVOi78X0AU_PEo.jpg" TargetMode="External" /><Relationship Id="rId149" Type="http://schemas.openxmlformats.org/officeDocument/2006/relationships/hyperlink" Target="https://pbs.twimg.com/media/EGpikGaXYAA8E6p.jpg" TargetMode="External" /><Relationship Id="rId150" Type="http://schemas.openxmlformats.org/officeDocument/2006/relationships/hyperlink" Target="https://pbs.twimg.com/tweet_video_thumb/EGVOi78X0AU_PEo.jpg" TargetMode="External" /><Relationship Id="rId151" Type="http://schemas.openxmlformats.org/officeDocument/2006/relationships/hyperlink" Target="https://pbs.twimg.com/media/EGjqd7xXUAAiUf4.jpg" TargetMode="External" /><Relationship Id="rId152" Type="http://schemas.openxmlformats.org/officeDocument/2006/relationships/hyperlink" Target="https://pbs.twimg.com/media/EGnRDAEW4AY8W42.jpg" TargetMode="External" /><Relationship Id="rId153" Type="http://schemas.openxmlformats.org/officeDocument/2006/relationships/hyperlink" Target="https://pbs.twimg.com/media/EG2PPNsX0AAyYXg.jpg" TargetMode="External" /><Relationship Id="rId154" Type="http://schemas.openxmlformats.org/officeDocument/2006/relationships/hyperlink" Target="https://pbs.twimg.com/media/EG0DyUEXkAAuPL-.jpg" TargetMode="External" /><Relationship Id="rId155" Type="http://schemas.openxmlformats.org/officeDocument/2006/relationships/hyperlink" Target="https://pbs.twimg.com/tweet_video_thumb/EGS_LDeUcAA9SSG.jpg" TargetMode="External" /><Relationship Id="rId156" Type="http://schemas.openxmlformats.org/officeDocument/2006/relationships/hyperlink" Target="https://pbs.twimg.com/media/EGW6MINWsAIozxd.jpg" TargetMode="External" /><Relationship Id="rId157" Type="http://schemas.openxmlformats.org/officeDocument/2006/relationships/hyperlink" Target="https://pbs.twimg.com/tweet_video_thumb/EGsu6g1WwAAN4H1.jpg" TargetMode="External" /><Relationship Id="rId158" Type="http://schemas.openxmlformats.org/officeDocument/2006/relationships/hyperlink" Target="https://pbs.twimg.com/tweet_video_thumb/EG7iMZQU8AApjsi.jpg" TargetMode="External" /><Relationship Id="rId159" Type="http://schemas.openxmlformats.org/officeDocument/2006/relationships/hyperlink" Target="https://pbs.twimg.com/tweet_video_thumb/EG8Xr4sUYAAhKN_.jpg" TargetMode="External" /><Relationship Id="rId160" Type="http://schemas.openxmlformats.org/officeDocument/2006/relationships/hyperlink" Target="https://pbs.twimg.com/tweet_video_thumb/EHA-ZEwU0AAN8DG.jpg" TargetMode="External" /><Relationship Id="rId161" Type="http://schemas.openxmlformats.org/officeDocument/2006/relationships/hyperlink" Target="http://pbs.twimg.com/profile_images/691486428253958144/rRbwW0C1_normal.jpg" TargetMode="External" /><Relationship Id="rId162" Type="http://schemas.openxmlformats.org/officeDocument/2006/relationships/hyperlink" Target="http://pbs.twimg.com/profile_images/691486428253958144/rRbwW0C1_normal.jpg" TargetMode="External" /><Relationship Id="rId163" Type="http://schemas.openxmlformats.org/officeDocument/2006/relationships/hyperlink" Target="http://pbs.twimg.com/profile_images/2761713408/6329c1d5a241ca23457c0db374bee56b_normal.jpeg" TargetMode="External" /><Relationship Id="rId164" Type="http://schemas.openxmlformats.org/officeDocument/2006/relationships/hyperlink" Target="http://pbs.twimg.com/profile_images/1182525269455917057/6DxyX5px_normal.jpg" TargetMode="External" /><Relationship Id="rId165" Type="http://schemas.openxmlformats.org/officeDocument/2006/relationships/hyperlink" Target="http://pbs.twimg.com/profile_images/1182525269455917057/6DxyX5px_normal.jpg" TargetMode="External" /><Relationship Id="rId166" Type="http://schemas.openxmlformats.org/officeDocument/2006/relationships/hyperlink" Target="http://pbs.twimg.com/profile_images/1182525269455917057/6DxyX5px_normal.jpg" TargetMode="External" /><Relationship Id="rId167" Type="http://schemas.openxmlformats.org/officeDocument/2006/relationships/hyperlink" Target="http://pbs.twimg.com/profile_images/1182525269455917057/6DxyX5px_normal.jpg" TargetMode="External" /><Relationship Id="rId168" Type="http://schemas.openxmlformats.org/officeDocument/2006/relationships/hyperlink" Target="http://pbs.twimg.com/profile_images/1182525269455917057/6DxyX5px_normal.jpg" TargetMode="External" /><Relationship Id="rId169" Type="http://schemas.openxmlformats.org/officeDocument/2006/relationships/hyperlink" Target="http://pbs.twimg.com/profile_images/1182525269455917057/6DxyX5px_normal.jpg" TargetMode="External" /><Relationship Id="rId170" Type="http://schemas.openxmlformats.org/officeDocument/2006/relationships/hyperlink" Target="http://pbs.twimg.com/profile_images/1182525269455917057/6DxyX5px_normal.jpg" TargetMode="External" /><Relationship Id="rId171" Type="http://schemas.openxmlformats.org/officeDocument/2006/relationships/hyperlink" Target="http://pbs.twimg.com/profile_images/1182525269455917057/6DxyX5px_normal.jpg" TargetMode="External" /><Relationship Id="rId172" Type="http://schemas.openxmlformats.org/officeDocument/2006/relationships/hyperlink" Target="http://pbs.twimg.com/profile_images/1182525269455917057/6DxyX5px_normal.jpg" TargetMode="External" /><Relationship Id="rId173" Type="http://schemas.openxmlformats.org/officeDocument/2006/relationships/hyperlink" Target="http://pbs.twimg.com/profile_images/1182525269455917057/6DxyX5px_normal.jpg" TargetMode="External" /><Relationship Id="rId174" Type="http://schemas.openxmlformats.org/officeDocument/2006/relationships/hyperlink" Target="http://pbs.twimg.com/profile_images/1182525269455917057/6DxyX5px_normal.jpg" TargetMode="External" /><Relationship Id="rId175" Type="http://schemas.openxmlformats.org/officeDocument/2006/relationships/hyperlink" Target="http://pbs.twimg.com/profile_images/1182525269455917057/6DxyX5px_normal.jpg" TargetMode="External" /><Relationship Id="rId176" Type="http://schemas.openxmlformats.org/officeDocument/2006/relationships/hyperlink" Target="http://pbs.twimg.com/profile_images/1151716300839931904/Y72pA1N8_normal.jpg" TargetMode="External" /><Relationship Id="rId177" Type="http://schemas.openxmlformats.org/officeDocument/2006/relationships/hyperlink" Target="https://pbs.twimg.com/media/EGox139UUAABgU0.jpg" TargetMode="External" /><Relationship Id="rId178" Type="http://schemas.openxmlformats.org/officeDocument/2006/relationships/hyperlink" Target="https://pbs.twimg.com/media/EGox139UUAABgU0.jpg" TargetMode="External" /><Relationship Id="rId179" Type="http://schemas.openxmlformats.org/officeDocument/2006/relationships/hyperlink" Target="https://pbs.twimg.com/media/EGox139UUAABgU0.jpg" TargetMode="External" /><Relationship Id="rId180" Type="http://schemas.openxmlformats.org/officeDocument/2006/relationships/hyperlink" Target="https://pbs.twimg.com/media/EGox139UUAABgU0.jpg" TargetMode="External" /><Relationship Id="rId181" Type="http://schemas.openxmlformats.org/officeDocument/2006/relationships/hyperlink" Target="https://pbs.twimg.com/media/EGox139UUAABgU0.jpg" TargetMode="External" /><Relationship Id="rId182" Type="http://schemas.openxmlformats.org/officeDocument/2006/relationships/hyperlink" Target="http://pbs.twimg.com/profile_images/875946540715659264/FDOf-UKL_normal.jpg" TargetMode="External" /><Relationship Id="rId183" Type="http://schemas.openxmlformats.org/officeDocument/2006/relationships/hyperlink" Target="http://pbs.twimg.com/profile_images/1061744570344517633/fKDfFqhQ_normal.jpg" TargetMode="External" /><Relationship Id="rId184" Type="http://schemas.openxmlformats.org/officeDocument/2006/relationships/hyperlink" Target="http://pbs.twimg.com/profile_images/875946540715659264/FDOf-UKL_normal.jpg" TargetMode="External" /><Relationship Id="rId185" Type="http://schemas.openxmlformats.org/officeDocument/2006/relationships/hyperlink" Target="http://pbs.twimg.com/profile_images/1061744570344517633/fKDfFqhQ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1061744570344517633/fKDfFqhQ_normal.jpg" TargetMode="External" /><Relationship Id="rId188" Type="http://schemas.openxmlformats.org/officeDocument/2006/relationships/hyperlink" Target="http://pbs.twimg.com/profile_images/875946540715659264/FDOf-UKL_normal.jpg" TargetMode="External" /><Relationship Id="rId189" Type="http://schemas.openxmlformats.org/officeDocument/2006/relationships/hyperlink" Target="http://pbs.twimg.com/profile_images/1061744570344517633/fKDfFqhQ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1061744570344517633/fKDfFqhQ_normal.jp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pbs.twimg.com/profile_images/1085776914285903873/D2BnQ3vv_normal.jpg" TargetMode="External" /><Relationship Id="rId194" Type="http://schemas.openxmlformats.org/officeDocument/2006/relationships/hyperlink" Target="http://pbs.twimg.com/profile_images/1085776914285903873/D2BnQ3vv_normal.jpg" TargetMode="External" /><Relationship Id="rId195" Type="http://schemas.openxmlformats.org/officeDocument/2006/relationships/hyperlink" Target="http://pbs.twimg.com/profile_images/1061744570344517633/fKDfFqhQ_normal.jpg" TargetMode="External" /><Relationship Id="rId196" Type="http://schemas.openxmlformats.org/officeDocument/2006/relationships/hyperlink" Target="http://pbs.twimg.com/profile_images/2761713408/6329c1d5a241ca23457c0db374bee56b_normal.jpeg" TargetMode="External" /><Relationship Id="rId197" Type="http://schemas.openxmlformats.org/officeDocument/2006/relationships/hyperlink" Target="http://pbs.twimg.com/profile_images/2761713408/6329c1d5a241ca23457c0db374bee56b_normal.jpeg" TargetMode="External" /><Relationship Id="rId198" Type="http://schemas.openxmlformats.org/officeDocument/2006/relationships/hyperlink" Target="http://pbs.twimg.com/profile_images/2761713408/6329c1d5a241ca23457c0db374bee56b_normal.jpeg" TargetMode="External" /><Relationship Id="rId199" Type="http://schemas.openxmlformats.org/officeDocument/2006/relationships/hyperlink" Target="http://pbs.twimg.com/profile_images/2761713408/6329c1d5a241ca23457c0db374bee56b_normal.jpeg" TargetMode="External" /><Relationship Id="rId200" Type="http://schemas.openxmlformats.org/officeDocument/2006/relationships/hyperlink" Target="http://pbs.twimg.com/profile_images/1061744570344517633/fKDfFqhQ_normal.jpg" TargetMode="External" /><Relationship Id="rId201" Type="http://schemas.openxmlformats.org/officeDocument/2006/relationships/hyperlink" Target="http://pbs.twimg.com/profile_images/1083095196538150919/xP5zjyJy_normal.jpg" TargetMode="External" /><Relationship Id="rId202" Type="http://schemas.openxmlformats.org/officeDocument/2006/relationships/hyperlink" Target="http://pbs.twimg.com/profile_images/1123374378455117824/75bno-CM_normal.jpg" TargetMode="External" /><Relationship Id="rId203" Type="http://schemas.openxmlformats.org/officeDocument/2006/relationships/hyperlink" Target="http://pbs.twimg.com/profile_images/1123374378455117824/75bno-CM_normal.jpg" TargetMode="External" /><Relationship Id="rId204" Type="http://schemas.openxmlformats.org/officeDocument/2006/relationships/hyperlink" Target="http://pbs.twimg.com/profile_images/1123374378455117824/75bno-CM_normal.jpg" TargetMode="External" /><Relationship Id="rId205" Type="http://schemas.openxmlformats.org/officeDocument/2006/relationships/hyperlink" Target="http://pbs.twimg.com/profile_images/912667889395798022/pMoB2qc8_normal.jpg" TargetMode="External" /><Relationship Id="rId206" Type="http://schemas.openxmlformats.org/officeDocument/2006/relationships/hyperlink" Target="http://pbs.twimg.com/profile_images/875946540715659264/FDOf-UKL_normal.jpg" TargetMode="External" /><Relationship Id="rId207" Type="http://schemas.openxmlformats.org/officeDocument/2006/relationships/hyperlink" Target="http://pbs.twimg.com/profile_images/875946540715659264/FDOf-UKL_normal.jpg" TargetMode="External" /><Relationship Id="rId208" Type="http://schemas.openxmlformats.org/officeDocument/2006/relationships/hyperlink" Target="https://pbs.twimg.com/tweet_video_thumb/EGVOi78X0AU_PEo.jpg" TargetMode="External" /><Relationship Id="rId209" Type="http://schemas.openxmlformats.org/officeDocument/2006/relationships/hyperlink" Target="http://pbs.twimg.com/profile_images/912667889395798022/pMoB2qc8_normal.jpg" TargetMode="External" /><Relationship Id="rId210" Type="http://schemas.openxmlformats.org/officeDocument/2006/relationships/hyperlink" Target="http://pbs.twimg.com/profile_images/875946540715659264/FDOf-UKL_normal.jpg" TargetMode="External" /><Relationship Id="rId211" Type="http://schemas.openxmlformats.org/officeDocument/2006/relationships/hyperlink" Target="http://pbs.twimg.com/profile_images/875946540715659264/FDOf-UKL_normal.jpg" TargetMode="External" /><Relationship Id="rId212" Type="http://schemas.openxmlformats.org/officeDocument/2006/relationships/hyperlink" Target="https://pbs.twimg.com/tweet_video_thumb/EGVOi78X0AU_PEo.jpg" TargetMode="External" /><Relationship Id="rId213" Type="http://schemas.openxmlformats.org/officeDocument/2006/relationships/hyperlink" Target="http://pbs.twimg.com/profile_images/912667889395798022/pMoB2qc8_normal.jpg" TargetMode="External" /><Relationship Id="rId214" Type="http://schemas.openxmlformats.org/officeDocument/2006/relationships/hyperlink" Target="http://pbs.twimg.com/profile_images/875946540715659264/FDOf-UKL_normal.jpg" TargetMode="External" /><Relationship Id="rId215" Type="http://schemas.openxmlformats.org/officeDocument/2006/relationships/hyperlink" Target="http://pbs.twimg.com/profile_images/875946540715659264/FDOf-UKL_normal.jpg" TargetMode="External" /><Relationship Id="rId216" Type="http://schemas.openxmlformats.org/officeDocument/2006/relationships/hyperlink" Target="https://pbs.twimg.com/tweet_video_thumb/EGVOi78X0AU_PEo.jpg" TargetMode="External" /><Relationship Id="rId217" Type="http://schemas.openxmlformats.org/officeDocument/2006/relationships/hyperlink" Target="http://pbs.twimg.com/profile_images/912667889395798022/pMoB2qc8_normal.jpg" TargetMode="External" /><Relationship Id="rId218" Type="http://schemas.openxmlformats.org/officeDocument/2006/relationships/hyperlink" Target="http://pbs.twimg.com/profile_images/875946540715659264/FDOf-UKL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s://pbs.twimg.com/tweet_video_thumb/EGVOi78X0AU_PEo.jpg" TargetMode="External" /><Relationship Id="rId221" Type="http://schemas.openxmlformats.org/officeDocument/2006/relationships/hyperlink" Target="http://pbs.twimg.com/profile_images/912667889395798022/pMoB2qc8_normal.jpg" TargetMode="External" /><Relationship Id="rId222" Type="http://schemas.openxmlformats.org/officeDocument/2006/relationships/hyperlink" Target="http://pbs.twimg.com/profile_images/875946540715659264/FDOf-UKL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s://pbs.twimg.com/tweet_video_thumb/EGVOi78X0AU_PEo.jpg" TargetMode="External" /><Relationship Id="rId225" Type="http://schemas.openxmlformats.org/officeDocument/2006/relationships/hyperlink" Target="http://pbs.twimg.com/profile_images/912667889395798022/pMoB2qc8_normal.jpg" TargetMode="External" /><Relationship Id="rId226" Type="http://schemas.openxmlformats.org/officeDocument/2006/relationships/hyperlink" Target="http://pbs.twimg.com/profile_images/875946540715659264/FDOf-UKL_normal.jpg" TargetMode="External" /><Relationship Id="rId227" Type="http://schemas.openxmlformats.org/officeDocument/2006/relationships/hyperlink" Target="http://pbs.twimg.com/profile_images/875946540715659264/FDOf-UKL_normal.jpg" TargetMode="External" /><Relationship Id="rId228" Type="http://schemas.openxmlformats.org/officeDocument/2006/relationships/hyperlink" Target="https://pbs.twimg.com/tweet_video_thumb/EGVOi78X0AU_PEo.jpg" TargetMode="External" /><Relationship Id="rId229" Type="http://schemas.openxmlformats.org/officeDocument/2006/relationships/hyperlink" Target="http://pbs.twimg.com/profile_images/912667889395798022/pMoB2qc8_normal.jpg" TargetMode="External" /><Relationship Id="rId230" Type="http://schemas.openxmlformats.org/officeDocument/2006/relationships/hyperlink" Target="http://pbs.twimg.com/profile_images/875946540715659264/FDOf-UKL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s://pbs.twimg.com/tweet_video_thumb/EGVOi78X0AU_PEo.jpg" TargetMode="External" /><Relationship Id="rId233" Type="http://schemas.openxmlformats.org/officeDocument/2006/relationships/hyperlink" Target="http://pbs.twimg.com/profile_images/912667889395798022/pMoB2qc8_normal.jpg" TargetMode="External" /><Relationship Id="rId234" Type="http://schemas.openxmlformats.org/officeDocument/2006/relationships/hyperlink" Target="http://pbs.twimg.com/profile_images/875946540715659264/FDOf-UKL_normal.jpg" TargetMode="External" /><Relationship Id="rId235" Type="http://schemas.openxmlformats.org/officeDocument/2006/relationships/hyperlink" Target="http://pbs.twimg.com/profile_images/875946540715659264/FDOf-UKL_normal.jpg" TargetMode="External" /><Relationship Id="rId236" Type="http://schemas.openxmlformats.org/officeDocument/2006/relationships/hyperlink" Target="https://pbs.twimg.com/tweet_video_thumb/EGVOi78X0AU_PEo.jpg" TargetMode="External" /><Relationship Id="rId237" Type="http://schemas.openxmlformats.org/officeDocument/2006/relationships/hyperlink" Target="http://pbs.twimg.com/profile_images/912667889395798022/pMoB2qc8_normal.jpg" TargetMode="External" /><Relationship Id="rId238" Type="http://schemas.openxmlformats.org/officeDocument/2006/relationships/hyperlink" Target="http://pbs.twimg.com/profile_images/1061744570344517633/fKDfFqhQ_normal.jpg" TargetMode="External" /><Relationship Id="rId239" Type="http://schemas.openxmlformats.org/officeDocument/2006/relationships/hyperlink" Target="https://pbs.twimg.com/media/EGjqd7xXUAAiUf4.jpg" TargetMode="External" /><Relationship Id="rId240" Type="http://schemas.openxmlformats.org/officeDocument/2006/relationships/hyperlink" Target="https://pbs.twimg.com/media/EGpikGaXYAA8E6p.jpg" TargetMode="External" /><Relationship Id="rId241" Type="http://schemas.openxmlformats.org/officeDocument/2006/relationships/hyperlink" Target="https://pbs.twimg.com/media/EGpikGaXYAA8E6p.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875946540715659264/FDOf-UKL_normal.jpg" TargetMode="External" /><Relationship Id="rId244" Type="http://schemas.openxmlformats.org/officeDocument/2006/relationships/hyperlink" Target="http://pbs.twimg.com/profile_images/1061744570344517633/fKDfFqhQ_normal.jpg" TargetMode="External" /><Relationship Id="rId245" Type="http://schemas.openxmlformats.org/officeDocument/2006/relationships/hyperlink" Target="http://pbs.twimg.com/profile_images/1173256262777282561/7ZSOgUL3_normal.jpg" TargetMode="External" /><Relationship Id="rId246" Type="http://schemas.openxmlformats.org/officeDocument/2006/relationships/hyperlink" Target="http://pbs.twimg.com/profile_images/875946540715659264/FDOf-UKL_normal.jpg" TargetMode="External" /><Relationship Id="rId247" Type="http://schemas.openxmlformats.org/officeDocument/2006/relationships/hyperlink" Target="http://pbs.twimg.com/profile_images/875946540715659264/FDOf-UKL_normal.jpg" TargetMode="External" /><Relationship Id="rId248" Type="http://schemas.openxmlformats.org/officeDocument/2006/relationships/hyperlink" Target="http://pbs.twimg.com/profile_images/875946540715659264/FDOf-UKL_normal.jpg" TargetMode="External" /><Relationship Id="rId249" Type="http://schemas.openxmlformats.org/officeDocument/2006/relationships/hyperlink" Target="http://pbs.twimg.com/profile_images/1061744570344517633/fKDfFqhQ_normal.jpg" TargetMode="External" /><Relationship Id="rId250" Type="http://schemas.openxmlformats.org/officeDocument/2006/relationships/hyperlink" Target="https://pbs.twimg.com/tweet_video_thumb/EGVOi78X0AU_PEo.jpg" TargetMode="External" /><Relationship Id="rId251" Type="http://schemas.openxmlformats.org/officeDocument/2006/relationships/hyperlink" Target="http://pbs.twimg.com/profile_images/912667889395798022/pMoB2qc8_normal.jpg" TargetMode="External" /><Relationship Id="rId252" Type="http://schemas.openxmlformats.org/officeDocument/2006/relationships/hyperlink" Target="http://pbs.twimg.com/profile_images/1173256262777282561/7ZSOgUL3_normal.jpg" TargetMode="External" /><Relationship Id="rId253" Type="http://schemas.openxmlformats.org/officeDocument/2006/relationships/hyperlink" Target="http://pbs.twimg.com/profile_images/875946540715659264/FDOf-UKL_normal.jpg" TargetMode="External" /><Relationship Id="rId254" Type="http://schemas.openxmlformats.org/officeDocument/2006/relationships/hyperlink" Target="http://pbs.twimg.com/profile_images/1061744570344517633/fKDfFqhQ_normal.jpg" TargetMode="External" /><Relationship Id="rId255" Type="http://schemas.openxmlformats.org/officeDocument/2006/relationships/hyperlink" Target="http://pbs.twimg.com/profile_images/1173256262777282561/7ZSOgUL3_normal.jpg" TargetMode="External" /><Relationship Id="rId256" Type="http://schemas.openxmlformats.org/officeDocument/2006/relationships/hyperlink" Target="http://pbs.twimg.com/profile_images/875946540715659264/FDOf-UKL_normal.jpg" TargetMode="External" /><Relationship Id="rId257" Type="http://schemas.openxmlformats.org/officeDocument/2006/relationships/hyperlink" Target="http://pbs.twimg.com/profile_images/1061744570344517633/fKDfFqhQ_normal.jpg" TargetMode="External" /><Relationship Id="rId258" Type="http://schemas.openxmlformats.org/officeDocument/2006/relationships/hyperlink" Target="http://pbs.twimg.com/profile_images/1173256262777282561/7ZSOgUL3_normal.jpg" TargetMode="External" /><Relationship Id="rId259" Type="http://schemas.openxmlformats.org/officeDocument/2006/relationships/hyperlink" Target="http://pbs.twimg.com/profile_images/875946540715659264/FDOf-UKL_normal.jpg" TargetMode="External" /><Relationship Id="rId260" Type="http://schemas.openxmlformats.org/officeDocument/2006/relationships/hyperlink" Target="http://pbs.twimg.com/profile_images/875946540715659264/FDOf-UKL_normal.jpg" TargetMode="External" /><Relationship Id="rId261" Type="http://schemas.openxmlformats.org/officeDocument/2006/relationships/hyperlink" Target="http://pbs.twimg.com/profile_images/875946540715659264/FDOf-UKL_normal.jpg" TargetMode="External" /><Relationship Id="rId262" Type="http://schemas.openxmlformats.org/officeDocument/2006/relationships/hyperlink" Target="http://pbs.twimg.com/profile_images/875946540715659264/FDOf-UKL_normal.jpg" TargetMode="External" /><Relationship Id="rId263" Type="http://schemas.openxmlformats.org/officeDocument/2006/relationships/hyperlink" Target="http://pbs.twimg.com/profile_images/875946540715659264/FDOf-UKL_normal.jpg" TargetMode="External" /><Relationship Id="rId264" Type="http://schemas.openxmlformats.org/officeDocument/2006/relationships/hyperlink" Target="http://pbs.twimg.com/profile_images/875946540715659264/FDOf-UKL_normal.jpg" TargetMode="External" /><Relationship Id="rId265" Type="http://schemas.openxmlformats.org/officeDocument/2006/relationships/hyperlink" Target="http://pbs.twimg.com/profile_images/875946540715659264/FDOf-UKL_normal.jpg" TargetMode="External" /><Relationship Id="rId266" Type="http://schemas.openxmlformats.org/officeDocument/2006/relationships/hyperlink" Target="http://pbs.twimg.com/profile_images/875946540715659264/FDOf-UKL_normal.jpg" TargetMode="External" /><Relationship Id="rId267" Type="http://schemas.openxmlformats.org/officeDocument/2006/relationships/hyperlink" Target="http://pbs.twimg.com/profile_images/875946540715659264/FDOf-UKL_normal.jpg" TargetMode="External" /><Relationship Id="rId268" Type="http://schemas.openxmlformats.org/officeDocument/2006/relationships/hyperlink" Target="http://pbs.twimg.com/profile_images/875946540715659264/FDOf-UKL_normal.jpg" TargetMode="External" /><Relationship Id="rId269" Type="http://schemas.openxmlformats.org/officeDocument/2006/relationships/hyperlink" Target="http://pbs.twimg.com/profile_images/875946540715659264/FDOf-UKL_normal.jpg" TargetMode="External" /><Relationship Id="rId270" Type="http://schemas.openxmlformats.org/officeDocument/2006/relationships/hyperlink" Target="http://pbs.twimg.com/profile_images/875946540715659264/FDOf-UKL_normal.jpg" TargetMode="External" /><Relationship Id="rId271" Type="http://schemas.openxmlformats.org/officeDocument/2006/relationships/hyperlink" Target="http://pbs.twimg.com/profile_images/875946540715659264/FDOf-UKL_normal.jpg" TargetMode="External" /><Relationship Id="rId272" Type="http://schemas.openxmlformats.org/officeDocument/2006/relationships/hyperlink" Target="http://pbs.twimg.com/profile_images/875946540715659264/FDOf-UKL_normal.jpg" TargetMode="External" /><Relationship Id="rId273" Type="http://schemas.openxmlformats.org/officeDocument/2006/relationships/hyperlink" Target="http://pbs.twimg.com/profile_images/875946540715659264/FDOf-UKL_normal.jpg" TargetMode="External" /><Relationship Id="rId274" Type="http://schemas.openxmlformats.org/officeDocument/2006/relationships/hyperlink" Target="http://pbs.twimg.com/profile_images/875946540715659264/FDOf-UKL_normal.jpg" TargetMode="External" /><Relationship Id="rId275" Type="http://schemas.openxmlformats.org/officeDocument/2006/relationships/hyperlink" Target="http://pbs.twimg.com/profile_images/1061744570344517633/fKDfFqhQ_normal.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s://pbs.twimg.com/tweet_video_thumb/EGVOi78X0AU_PEo.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1173256262777282561/7ZSOgUL3_normal.jpg" TargetMode="External" /><Relationship Id="rId280" Type="http://schemas.openxmlformats.org/officeDocument/2006/relationships/hyperlink" Target="http://pbs.twimg.com/profile_images/1061744570344517633/fKDfFqhQ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1061744570344517633/fKDfFqhQ_normal.jpg" TargetMode="External" /><Relationship Id="rId283" Type="http://schemas.openxmlformats.org/officeDocument/2006/relationships/hyperlink" Target="https://pbs.twimg.com/media/EGpikGaXYAA8E6p.jpg" TargetMode="External" /><Relationship Id="rId284" Type="http://schemas.openxmlformats.org/officeDocument/2006/relationships/hyperlink" Target="https://pbs.twimg.com/tweet_video_thumb/EGVOi78X0AU_PEo.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s://pbs.twimg.com/media/EGjqd7xXUAAiUf4.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1173256262777282561/7ZSOgUL3_normal.jpg" TargetMode="External" /><Relationship Id="rId290" Type="http://schemas.openxmlformats.org/officeDocument/2006/relationships/hyperlink" Target="http://pbs.twimg.com/profile_images/1061744570344517633/fKDfFqhQ_normal.jpg" TargetMode="External" /><Relationship Id="rId291" Type="http://schemas.openxmlformats.org/officeDocument/2006/relationships/hyperlink" Target="http://pbs.twimg.com/profile_images/1061744570344517633/fKDfFqhQ_normal.jpg" TargetMode="External" /><Relationship Id="rId292" Type="http://schemas.openxmlformats.org/officeDocument/2006/relationships/hyperlink" Target="http://pbs.twimg.com/profile_images/1173256262777282561/7ZSOgUL3_normal.jpg" TargetMode="External" /><Relationship Id="rId293" Type="http://schemas.openxmlformats.org/officeDocument/2006/relationships/hyperlink" Target="http://pbs.twimg.com/profile_images/1061744570344517633/fKDfFqhQ_normal.jpg" TargetMode="External" /><Relationship Id="rId294" Type="http://schemas.openxmlformats.org/officeDocument/2006/relationships/hyperlink" Target="http://pbs.twimg.com/profile_images/1061744570344517633/fKDfFqhQ_normal.jpg" TargetMode="External" /><Relationship Id="rId295" Type="http://schemas.openxmlformats.org/officeDocument/2006/relationships/hyperlink" Target="http://pbs.twimg.com/profile_images/1061744570344517633/fKDfFqhQ_normal.jpg" TargetMode="External" /><Relationship Id="rId296" Type="http://schemas.openxmlformats.org/officeDocument/2006/relationships/hyperlink" Target="http://pbs.twimg.com/profile_images/1173256262777282561/7ZSOgUL3_normal.jpg" TargetMode="External" /><Relationship Id="rId297" Type="http://schemas.openxmlformats.org/officeDocument/2006/relationships/hyperlink" Target="http://pbs.twimg.com/profile_images/1173256262777282561/7ZSOgUL3_normal.jpg" TargetMode="External" /><Relationship Id="rId298" Type="http://schemas.openxmlformats.org/officeDocument/2006/relationships/hyperlink" Target="http://pbs.twimg.com/profile_images/1173256262777282561/7ZSOgUL3_normal.jpg" TargetMode="External" /><Relationship Id="rId299" Type="http://schemas.openxmlformats.org/officeDocument/2006/relationships/hyperlink" Target="http://pbs.twimg.com/profile_images/1173256262777282561/7ZSOgUL3_normal.jpg" TargetMode="External" /><Relationship Id="rId300" Type="http://schemas.openxmlformats.org/officeDocument/2006/relationships/hyperlink" Target="http://pbs.twimg.com/profile_images/1173256262777282561/7ZSOgUL3_normal.jpg" TargetMode="External" /><Relationship Id="rId301" Type="http://schemas.openxmlformats.org/officeDocument/2006/relationships/hyperlink" Target="http://pbs.twimg.com/profile_images/1173256262777282561/7ZSOgUL3_normal.jpg" TargetMode="External" /><Relationship Id="rId302" Type="http://schemas.openxmlformats.org/officeDocument/2006/relationships/hyperlink" Target="http://pbs.twimg.com/profile_images/1173256262777282561/7ZSOgUL3_normal.jpg" TargetMode="External" /><Relationship Id="rId303" Type="http://schemas.openxmlformats.org/officeDocument/2006/relationships/hyperlink" Target="http://pbs.twimg.com/profile_images/1173256262777282561/7ZSOgUL3_normal.jpg" TargetMode="External" /><Relationship Id="rId304" Type="http://schemas.openxmlformats.org/officeDocument/2006/relationships/hyperlink" Target="https://pbs.twimg.com/media/EGnRDAEW4AY8W42.jpg" TargetMode="External" /><Relationship Id="rId305" Type="http://schemas.openxmlformats.org/officeDocument/2006/relationships/hyperlink" Target="https://pbs.twimg.com/media/EG2PPNsX0AAyYXg.jpg" TargetMode="External" /><Relationship Id="rId306" Type="http://schemas.openxmlformats.org/officeDocument/2006/relationships/hyperlink" Target="http://pbs.twimg.com/profile_images/1175528971456434176/JxHFqWxn_normal.jpg" TargetMode="External" /><Relationship Id="rId307" Type="http://schemas.openxmlformats.org/officeDocument/2006/relationships/hyperlink" Target="http://pbs.twimg.com/profile_images/1140048787844534272/GCgv7tNe_normal.jpg" TargetMode="External" /><Relationship Id="rId308" Type="http://schemas.openxmlformats.org/officeDocument/2006/relationships/hyperlink" Target="http://pbs.twimg.com/profile_images/1140048787844534272/GCgv7tNe_normal.jpg" TargetMode="External" /><Relationship Id="rId309" Type="http://schemas.openxmlformats.org/officeDocument/2006/relationships/hyperlink" Target="http://pbs.twimg.com/profile_images/1140048787844534272/GCgv7tNe_normal.jpg" TargetMode="External" /><Relationship Id="rId310" Type="http://schemas.openxmlformats.org/officeDocument/2006/relationships/hyperlink" Target="http://pbs.twimg.com/profile_images/1140048787844534272/GCgv7tNe_normal.jpg" TargetMode="External" /><Relationship Id="rId311" Type="http://schemas.openxmlformats.org/officeDocument/2006/relationships/hyperlink" Target="http://pbs.twimg.com/profile_images/1140048787844534272/GCgv7tNe_normal.jpg" TargetMode="External" /><Relationship Id="rId312" Type="http://schemas.openxmlformats.org/officeDocument/2006/relationships/hyperlink" Target="http://pbs.twimg.com/profile_images/1140048787844534272/GCgv7tNe_normal.jpg" TargetMode="External" /><Relationship Id="rId313" Type="http://schemas.openxmlformats.org/officeDocument/2006/relationships/hyperlink" Target="http://pbs.twimg.com/profile_images/1124176275722125312/lyn4nKwU_normal.jpg" TargetMode="External" /><Relationship Id="rId314" Type="http://schemas.openxmlformats.org/officeDocument/2006/relationships/hyperlink" Target="http://pbs.twimg.com/profile_images/1124176275722125312/lyn4nKwU_normal.jpg" TargetMode="External" /><Relationship Id="rId315" Type="http://schemas.openxmlformats.org/officeDocument/2006/relationships/hyperlink" Target="http://pbs.twimg.com/profile_images/1124176275722125312/lyn4nKwU_normal.jpg" TargetMode="External" /><Relationship Id="rId316" Type="http://schemas.openxmlformats.org/officeDocument/2006/relationships/hyperlink" Target="http://pbs.twimg.com/profile_images/1124176275722125312/lyn4nKwU_normal.jpg" TargetMode="External" /><Relationship Id="rId317" Type="http://schemas.openxmlformats.org/officeDocument/2006/relationships/hyperlink" Target="http://pbs.twimg.com/profile_images/1124176275722125312/lyn4nKwU_normal.jpg" TargetMode="External" /><Relationship Id="rId318" Type="http://schemas.openxmlformats.org/officeDocument/2006/relationships/hyperlink" Target="http://pbs.twimg.com/profile_images/1124176275722125312/lyn4nKwU_normal.jpg" TargetMode="External" /><Relationship Id="rId319" Type="http://schemas.openxmlformats.org/officeDocument/2006/relationships/hyperlink" Target="http://pbs.twimg.com/profile_images/1124176275722125312/lyn4nKwU_normal.jpg" TargetMode="External" /><Relationship Id="rId320" Type="http://schemas.openxmlformats.org/officeDocument/2006/relationships/hyperlink" Target="https://pbs.twimg.com/media/EG0DyUEXkAAuPL-.jpg" TargetMode="External" /><Relationship Id="rId321" Type="http://schemas.openxmlformats.org/officeDocument/2006/relationships/hyperlink" Target="http://pbs.twimg.com/profile_images/1124176275722125312/lyn4nKwU_normal.jpg" TargetMode="External" /><Relationship Id="rId322" Type="http://schemas.openxmlformats.org/officeDocument/2006/relationships/hyperlink" Target="http://pbs.twimg.com/profile_images/1124176275722125312/lyn4nKwU_normal.jpg" TargetMode="External" /><Relationship Id="rId323" Type="http://schemas.openxmlformats.org/officeDocument/2006/relationships/hyperlink" Target="http://pbs.twimg.com/profile_images/1124176275722125312/lyn4nKwU_normal.jpg" TargetMode="External" /><Relationship Id="rId324" Type="http://schemas.openxmlformats.org/officeDocument/2006/relationships/hyperlink" Target="http://pbs.twimg.com/profile_images/1124176275722125312/lyn4nKwU_normal.jpg" TargetMode="External" /><Relationship Id="rId325" Type="http://schemas.openxmlformats.org/officeDocument/2006/relationships/hyperlink" Target="http://pbs.twimg.com/profile_images/1183430448992735233/8MQJk2-L_normal.jpg" TargetMode="External" /><Relationship Id="rId326" Type="http://schemas.openxmlformats.org/officeDocument/2006/relationships/hyperlink" Target="http://pbs.twimg.com/profile_images/1148375472608350213/1Ve-paoB_normal.jpg" TargetMode="External" /><Relationship Id="rId327" Type="http://schemas.openxmlformats.org/officeDocument/2006/relationships/hyperlink" Target="http://pbs.twimg.com/profile_images/1141817834143719424/IKYCxx31_normal.jpg" TargetMode="External" /><Relationship Id="rId328" Type="http://schemas.openxmlformats.org/officeDocument/2006/relationships/hyperlink" Target="http://pbs.twimg.com/profile_images/952743540030955520/z4zVOaT8_normal.jpg" TargetMode="External" /><Relationship Id="rId329" Type="http://schemas.openxmlformats.org/officeDocument/2006/relationships/hyperlink" Target="http://pbs.twimg.com/profile_images/952743540030955520/z4zVOaT8_normal.jpg" TargetMode="External" /><Relationship Id="rId330" Type="http://schemas.openxmlformats.org/officeDocument/2006/relationships/hyperlink" Target="http://pbs.twimg.com/profile_images/1032128407709134848/16XEwKtM_normal.jpg" TargetMode="External" /><Relationship Id="rId331" Type="http://schemas.openxmlformats.org/officeDocument/2006/relationships/hyperlink" Target="http://pbs.twimg.com/profile_images/1173076646527688704/VMno7d8h_normal.jpg" TargetMode="External" /><Relationship Id="rId332" Type="http://schemas.openxmlformats.org/officeDocument/2006/relationships/hyperlink" Target="http://pbs.twimg.com/profile_images/1173076646527688704/VMno7d8h_normal.jpg" TargetMode="External" /><Relationship Id="rId333" Type="http://schemas.openxmlformats.org/officeDocument/2006/relationships/hyperlink" Target="http://pbs.twimg.com/profile_images/1173076646527688704/VMno7d8h_normal.jpg" TargetMode="External" /><Relationship Id="rId334" Type="http://schemas.openxmlformats.org/officeDocument/2006/relationships/hyperlink" Target="http://pbs.twimg.com/profile_images/1173076646527688704/VMno7d8h_normal.jpg" TargetMode="External" /><Relationship Id="rId335" Type="http://schemas.openxmlformats.org/officeDocument/2006/relationships/hyperlink" Target="http://pbs.twimg.com/profile_images/1173076646527688704/VMno7d8h_normal.jpg" TargetMode="External" /><Relationship Id="rId336" Type="http://schemas.openxmlformats.org/officeDocument/2006/relationships/hyperlink" Target="http://pbs.twimg.com/profile_images/1173076646527688704/VMno7d8h_normal.jpg" TargetMode="External" /><Relationship Id="rId337" Type="http://schemas.openxmlformats.org/officeDocument/2006/relationships/hyperlink" Target="http://pbs.twimg.com/profile_images/1174291917619810304/I8NjsMm7_normal.jpg" TargetMode="External" /><Relationship Id="rId338" Type="http://schemas.openxmlformats.org/officeDocument/2006/relationships/hyperlink" Target="http://pbs.twimg.com/profile_images/1157516364996927488/0-qcUUKv_normal.jpg" TargetMode="External" /><Relationship Id="rId339" Type="http://schemas.openxmlformats.org/officeDocument/2006/relationships/hyperlink" Target="http://pbs.twimg.com/profile_images/1183019741012807681/CjKJwb2X_normal.jpg" TargetMode="External" /><Relationship Id="rId340" Type="http://schemas.openxmlformats.org/officeDocument/2006/relationships/hyperlink" Target="http://pbs.twimg.com/profile_images/1183019741012807681/CjKJwb2X_normal.jpg" TargetMode="External" /><Relationship Id="rId341" Type="http://schemas.openxmlformats.org/officeDocument/2006/relationships/hyperlink" Target="http://pbs.twimg.com/profile_images/1183019741012807681/CjKJwb2X_normal.jpg" TargetMode="External" /><Relationship Id="rId342" Type="http://schemas.openxmlformats.org/officeDocument/2006/relationships/hyperlink" Target="http://pbs.twimg.com/profile_images/1183019741012807681/CjKJwb2X_normal.jpg" TargetMode="External" /><Relationship Id="rId343" Type="http://schemas.openxmlformats.org/officeDocument/2006/relationships/hyperlink" Target="http://pbs.twimg.com/profile_images/1028000186440851457/igu9DMKf_normal.jpg" TargetMode="External" /><Relationship Id="rId344" Type="http://schemas.openxmlformats.org/officeDocument/2006/relationships/hyperlink" Target="http://pbs.twimg.com/profile_images/1160319152189562880/ZlhAujs-_normal.jpg" TargetMode="External" /><Relationship Id="rId345" Type="http://schemas.openxmlformats.org/officeDocument/2006/relationships/hyperlink" Target="http://pbs.twimg.com/profile_images/1174806119509893126/D4p4GAn-_normal.jpg" TargetMode="External" /><Relationship Id="rId346" Type="http://schemas.openxmlformats.org/officeDocument/2006/relationships/hyperlink" Target="http://pbs.twimg.com/profile_images/1184516503170768896/grNnQdN__normal.jpg" TargetMode="External" /><Relationship Id="rId347" Type="http://schemas.openxmlformats.org/officeDocument/2006/relationships/hyperlink" Target="https://pbs.twimg.com/tweet_video_thumb/EGS_LDeUcAA9SSG.jpg" TargetMode="External" /><Relationship Id="rId348" Type="http://schemas.openxmlformats.org/officeDocument/2006/relationships/hyperlink" Target="http://pbs.twimg.com/profile_images/1184516503170768896/grNnQdN__normal.jpg" TargetMode="External" /><Relationship Id="rId349" Type="http://schemas.openxmlformats.org/officeDocument/2006/relationships/hyperlink" Target="https://pbs.twimg.com/media/EGW6MINWsAIozxd.jpg" TargetMode="External" /><Relationship Id="rId350" Type="http://schemas.openxmlformats.org/officeDocument/2006/relationships/hyperlink" Target="http://pbs.twimg.com/profile_images/1184516503170768896/grNnQdN__normal.jpg" TargetMode="External" /><Relationship Id="rId351" Type="http://schemas.openxmlformats.org/officeDocument/2006/relationships/hyperlink" Target="http://pbs.twimg.com/profile_images/1184516503170768896/grNnQdN__normal.jpg" TargetMode="External" /><Relationship Id="rId352" Type="http://schemas.openxmlformats.org/officeDocument/2006/relationships/hyperlink" Target="http://pbs.twimg.com/profile_images/1184516503170768896/grNnQdN__normal.jpg" TargetMode="External" /><Relationship Id="rId353" Type="http://schemas.openxmlformats.org/officeDocument/2006/relationships/hyperlink" Target="https://pbs.twimg.com/tweet_video_thumb/EGsu6g1WwAAN4H1.jpg" TargetMode="External" /><Relationship Id="rId354" Type="http://schemas.openxmlformats.org/officeDocument/2006/relationships/hyperlink" Target="https://pbs.twimg.com/tweet_video_thumb/EG7iMZQU8AApjsi.jpg" TargetMode="External" /><Relationship Id="rId355" Type="http://schemas.openxmlformats.org/officeDocument/2006/relationships/hyperlink" Target="https://pbs.twimg.com/tweet_video_thumb/EG8Xr4sUYAAhKN_.jpg" TargetMode="External" /><Relationship Id="rId356" Type="http://schemas.openxmlformats.org/officeDocument/2006/relationships/hyperlink" Target="http://pbs.twimg.com/profile_images/1184516503170768896/grNnQdN__normal.jpg" TargetMode="External" /><Relationship Id="rId357" Type="http://schemas.openxmlformats.org/officeDocument/2006/relationships/hyperlink" Target="http://pbs.twimg.com/profile_images/1184516503170768896/grNnQdN__normal.jpg" TargetMode="External" /><Relationship Id="rId358" Type="http://schemas.openxmlformats.org/officeDocument/2006/relationships/hyperlink" Target="https://pbs.twimg.com/tweet_video_thumb/EHA-ZEwU0AAN8DG.jpg" TargetMode="External" /><Relationship Id="rId359" Type="http://schemas.openxmlformats.org/officeDocument/2006/relationships/hyperlink" Target="http://pbs.twimg.com/profile_images/1184516503170768896/grNnQdN__normal.jpg" TargetMode="External" /><Relationship Id="rId360" Type="http://schemas.openxmlformats.org/officeDocument/2006/relationships/hyperlink" Target="https://twitter.com/coliver405/status/1181329804731150337" TargetMode="External" /><Relationship Id="rId361" Type="http://schemas.openxmlformats.org/officeDocument/2006/relationships/hyperlink" Target="https://twitter.com/coliver405/status/1181329818622689280" TargetMode="External" /><Relationship Id="rId362" Type="http://schemas.openxmlformats.org/officeDocument/2006/relationships/hyperlink" Target="https://twitter.com/larissagrace/status/1182339975867748352" TargetMode="External" /><Relationship Id="rId363" Type="http://schemas.openxmlformats.org/officeDocument/2006/relationships/hyperlink" Target="https://twitter.com/peter_pan_js/status/1182704979011878912" TargetMode="External" /><Relationship Id="rId364" Type="http://schemas.openxmlformats.org/officeDocument/2006/relationships/hyperlink" Target="https://twitter.com/peter_pan_js/status/1182704979011878912" TargetMode="External" /><Relationship Id="rId365" Type="http://schemas.openxmlformats.org/officeDocument/2006/relationships/hyperlink" Target="https://twitter.com/peter_pan_js/status/1182704979011878912" TargetMode="External" /><Relationship Id="rId366" Type="http://schemas.openxmlformats.org/officeDocument/2006/relationships/hyperlink" Target="https://twitter.com/peter_pan_js/status/1182704979011878912" TargetMode="External" /><Relationship Id="rId367" Type="http://schemas.openxmlformats.org/officeDocument/2006/relationships/hyperlink" Target="https://twitter.com/peter_pan_js/status/1182704979011878912" TargetMode="External" /><Relationship Id="rId368" Type="http://schemas.openxmlformats.org/officeDocument/2006/relationships/hyperlink" Target="https://twitter.com/peter_pan_js/status/1182704979011878912" TargetMode="External" /><Relationship Id="rId369" Type="http://schemas.openxmlformats.org/officeDocument/2006/relationships/hyperlink" Target="https://twitter.com/peter_pan_js/status/1182704979011878912" TargetMode="External" /><Relationship Id="rId370" Type="http://schemas.openxmlformats.org/officeDocument/2006/relationships/hyperlink" Target="https://twitter.com/peter_pan_js/status/1182704979011878912" TargetMode="External" /><Relationship Id="rId371" Type="http://schemas.openxmlformats.org/officeDocument/2006/relationships/hyperlink" Target="https://twitter.com/peter_pan_js/status/1182704979011878912" TargetMode="External" /><Relationship Id="rId372" Type="http://schemas.openxmlformats.org/officeDocument/2006/relationships/hyperlink" Target="https://twitter.com/peter_pan_js/status/1182704979011878912" TargetMode="External" /><Relationship Id="rId373" Type="http://schemas.openxmlformats.org/officeDocument/2006/relationships/hyperlink" Target="https://twitter.com/peter_pan_js/status/1182704979011878912" TargetMode="External" /><Relationship Id="rId374" Type="http://schemas.openxmlformats.org/officeDocument/2006/relationships/hyperlink" Target="https://twitter.com/peter_pan_js/status/1182704979011878912" TargetMode="External" /><Relationship Id="rId375" Type="http://schemas.openxmlformats.org/officeDocument/2006/relationships/hyperlink" Target="https://twitter.com/aitchkira/status/1182779951864598528" TargetMode="External" /><Relationship Id="rId376" Type="http://schemas.openxmlformats.org/officeDocument/2006/relationships/hyperlink" Target="https://twitter.com/mavpuck/status/1182840904568070145" TargetMode="External" /><Relationship Id="rId377" Type="http://schemas.openxmlformats.org/officeDocument/2006/relationships/hyperlink" Target="https://twitter.com/mavpuck/status/1182840904568070145" TargetMode="External" /><Relationship Id="rId378" Type="http://schemas.openxmlformats.org/officeDocument/2006/relationships/hyperlink" Target="https://twitter.com/branderpaul7/status/1182812687291437058" TargetMode="External" /><Relationship Id="rId379" Type="http://schemas.openxmlformats.org/officeDocument/2006/relationships/hyperlink" Target="https://twitter.com/unomaha/status/1182842043430854656" TargetMode="External" /><Relationship Id="rId380" Type="http://schemas.openxmlformats.org/officeDocument/2006/relationships/hyperlink" Target="https://twitter.com/unomaha/status/1182842043430854656" TargetMode="External" /><Relationship Id="rId381" Type="http://schemas.openxmlformats.org/officeDocument/2006/relationships/hyperlink" Target="https://twitter.com/thartman2u/status/1181314720436903936" TargetMode="External" /><Relationship Id="rId382" Type="http://schemas.openxmlformats.org/officeDocument/2006/relationships/hyperlink" Target="https://twitter.com/unosml/status/1181304220646965249" TargetMode="External" /><Relationship Id="rId383" Type="http://schemas.openxmlformats.org/officeDocument/2006/relationships/hyperlink" Target="https://twitter.com/thartman2u/status/1181314720436903936" TargetMode="External" /><Relationship Id="rId384" Type="http://schemas.openxmlformats.org/officeDocument/2006/relationships/hyperlink" Target="https://twitter.com/unosml/status/1181304220646965249" TargetMode="External" /><Relationship Id="rId385" Type="http://schemas.openxmlformats.org/officeDocument/2006/relationships/hyperlink" Target="https://twitter.com/thartman2u/status/1181314720436903936" TargetMode="External" /><Relationship Id="rId386" Type="http://schemas.openxmlformats.org/officeDocument/2006/relationships/hyperlink" Target="https://twitter.com/unosml/status/1181304220646965249" TargetMode="External" /><Relationship Id="rId387" Type="http://schemas.openxmlformats.org/officeDocument/2006/relationships/hyperlink" Target="https://twitter.com/thartman2u/status/1181314720436903936" TargetMode="External" /><Relationship Id="rId388" Type="http://schemas.openxmlformats.org/officeDocument/2006/relationships/hyperlink" Target="https://twitter.com/unosml/status/1181304220646965249" TargetMode="External" /><Relationship Id="rId389" Type="http://schemas.openxmlformats.org/officeDocument/2006/relationships/hyperlink" Target="https://twitter.com/thartman2u/status/1181314720436903936" TargetMode="External" /><Relationship Id="rId390" Type="http://schemas.openxmlformats.org/officeDocument/2006/relationships/hyperlink" Target="https://twitter.com/unosml/status/1181304220646965249" TargetMode="External" /><Relationship Id="rId391" Type="http://schemas.openxmlformats.org/officeDocument/2006/relationships/hyperlink" Target="https://twitter.com/thartman2u/status/1181314720436903936" TargetMode="External" /><Relationship Id="rId392" Type="http://schemas.openxmlformats.org/officeDocument/2006/relationships/hyperlink" Target="https://twitter.com/ccooke6685/status/1182744718691766273" TargetMode="External" /><Relationship Id="rId393" Type="http://schemas.openxmlformats.org/officeDocument/2006/relationships/hyperlink" Target="https://twitter.com/ccooke6685/status/1182744718691766273" TargetMode="External" /><Relationship Id="rId394" Type="http://schemas.openxmlformats.org/officeDocument/2006/relationships/hyperlink" Target="https://twitter.com/unosml/status/1181304220646965249" TargetMode="External" /><Relationship Id="rId395" Type="http://schemas.openxmlformats.org/officeDocument/2006/relationships/hyperlink" Target="https://twitter.com/larissagrace/status/1182340604132515841" TargetMode="External" /><Relationship Id="rId396" Type="http://schemas.openxmlformats.org/officeDocument/2006/relationships/hyperlink" Target="https://twitter.com/larissagrace/status/1182441960126074881" TargetMode="External" /><Relationship Id="rId397" Type="http://schemas.openxmlformats.org/officeDocument/2006/relationships/hyperlink" Target="https://twitter.com/larissagrace/status/1182441960126074881" TargetMode="External" /><Relationship Id="rId398" Type="http://schemas.openxmlformats.org/officeDocument/2006/relationships/hyperlink" Target="https://twitter.com/larissagrace/status/1182441960126074881" TargetMode="External" /><Relationship Id="rId399" Type="http://schemas.openxmlformats.org/officeDocument/2006/relationships/hyperlink" Target="https://twitter.com/unosml/status/1182650177917726721" TargetMode="External" /><Relationship Id="rId400" Type="http://schemas.openxmlformats.org/officeDocument/2006/relationships/hyperlink" Target="https://twitter.com/jack_hova/status/1183157177474678786" TargetMode="External" /><Relationship Id="rId401" Type="http://schemas.openxmlformats.org/officeDocument/2006/relationships/hyperlink" Target="https://twitter.com/benji_gordon/status/1183157214812393473" TargetMode="External" /><Relationship Id="rId402" Type="http://schemas.openxmlformats.org/officeDocument/2006/relationships/hyperlink" Target="https://twitter.com/benji_gordon/status/1183157258181439488" TargetMode="External" /><Relationship Id="rId403" Type="http://schemas.openxmlformats.org/officeDocument/2006/relationships/hyperlink" Target="https://twitter.com/benji_gordon/status/1183157314120904706" TargetMode="External" /><Relationship Id="rId404" Type="http://schemas.openxmlformats.org/officeDocument/2006/relationships/hyperlink" Target="https://twitter.com/jeremyhl/status/1180628792945057793" TargetMode="External" /><Relationship Id="rId405" Type="http://schemas.openxmlformats.org/officeDocument/2006/relationships/hyperlink" Target="https://twitter.com/thartman2u/status/1181512484487868417" TargetMode="External" /><Relationship Id="rId406" Type="http://schemas.openxmlformats.org/officeDocument/2006/relationships/hyperlink" Target="https://twitter.com/thartman2u/status/1181607911107072003" TargetMode="External" /><Relationship Id="rId407" Type="http://schemas.openxmlformats.org/officeDocument/2006/relationships/hyperlink" Target="https://twitter.com/jeremyhl/status/1181436845533609984" TargetMode="External" /><Relationship Id="rId408" Type="http://schemas.openxmlformats.org/officeDocument/2006/relationships/hyperlink" Target="https://twitter.com/jeremyhl/status/1181600789090963458" TargetMode="External" /><Relationship Id="rId409" Type="http://schemas.openxmlformats.org/officeDocument/2006/relationships/hyperlink" Target="https://twitter.com/thartman2u/status/1181512484487868417" TargetMode="External" /><Relationship Id="rId410" Type="http://schemas.openxmlformats.org/officeDocument/2006/relationships/hyperlink" Target="https://twitter.com/thartman2u/status/1181607911107072003" TargetMode="External" /><Relationship Id="rId411" Type="http://schemas.openxmlformats.org/officeDocument/2006/relationships/hyperlink" Target="https://twitter.com/jeremyhl/status/1181436845533609984" TargetMode="External" /><Relationship Id="rId412" Type="http://schemas.openxmlformats.org/officeDocument/2006/relationships/hyperlink" Target="https://twitter.com/jeremyhl/status/1181600789090963458" TargetMode="External" /><Relationship Id="rId413" Type="http://schemas.openxmlformats.org/officeDocument/2006/relationships/hyperlink" Target="https://twitter.com/thartman2u/status/1181512484487868417" TargetMode="External" /><Relationship Id="rId414" Type="http://schemas.openxmlformats.org/officeDocument/2006/relationships/hyperlink" Target="https://twitter.com/thartman2u/status/1181607911107072003" TargetMode="External" /><Relationship Id="rId415" Type="http://schemas.openxmlformats.org/officeDocument/2006/relationships/hyperlink" Target="https://twitter.com/jeremyhl/status/1181436845533609984" TargetMode="External" /><Relationship Id="rId416" Type="http://schemas.openxmlformats.org/officeDocument/2006/relationships/hyperlink" Target="https://twitter.com/jeremyhl/status/1181600789090963458" TargetMode="External" /><Relationship Id="rId417" Type="http://schemas.openxmlformats.org/officeDocument/2006/relationships/hyperlink" Target="https://twitter.com/thartman2u/status/1181512484487868417" TargetMode="External" /><Relationship Id="rId418" Type="http://schemas.openxmlformats.org/officeDocument/2006/relationships/hyperlink" Target="https://twitter.com/thartman2u/status/1181607911107072003" TargetMode="External" /><Relationship Id="rId419" Type="http://schemas.openxmlformats.org/officeDocument/2006/relationships/hyperlink" Target="https://twitter.com/jeremyhl/status/1181436845533609984" TargetMode="External" /><Relationship Id="rId420" Type="http://schemas.openxmlformats.org/officeDocument/2006/relationships/hyperlink" Target="https://twitter.com/jeremyhl/status/1181600789090963458" TargetMode="External" /><Relationship Id="rId421" Type="http://schemas.openxmlformats.org/officeDocument/2006/relationships/hyperlink" Target="https://twitter.com/thartman2u/status/1181512484487868417" TargetMode="External" /><Relationship Id="rId422" Type="http://schemas.openxmlformats.org/officeDocument/2006/relationships/hyperlink" Target="https://twitter.com/thartman2u/status/1181607911107072003" TargetMode="External" /><Relationship Id="rId423" Type="http://schemas.openxmlformats.org/officeDocument/2006/relationships/hyperlink" Target="https://twitter.com/jeremyhl/status/1181436845533609984" TargetMode="External" /><Relationship Id="rId424" Type="http://schemas.openxmlformats.org/officeDocument/2006/relationships/hyperlink" Target="https://twitter.com/jeremyhl/status/1181600789090963458" TargetMode="External" /><Relationship Id="rId425" Type="http://schemas.openxmlformats.org/officeDocument/2006/relationships/hyperlink" Target="https://twitter.com/thartman2u/status/1181512484487868417" TargetMode="External" /><Relationship Id="rId426" Type="http://schemas.openxmlformats.org/officeDocument/2006/relationships/hyperlink" Target="https://twitter.com/thartman2u/status/1181607911107072003" TargetMode="External" /><Relationship Id="rId427" Type="http://schemas.openxmlformats.org/officeDocument/2006/relationships/hyperlink" Target="https://twitter.com/jeremyhl/status/1181436845533609984" TargetMode="External" /><Relationship Id="rId428" Type="http://schemas.openxmlformats.org/officeDocument/2006/relationships/hyperlink" Target="https://twitter.com/jeremyhl/status/1181600789090963458" TargetMode="External" /><Relationship Id="rId429" Type="http://schemas.openxmlformats.org/officeDocument/2006/relationships/hyperlink" Target="https://twitter.com/thartman2u/status/1181512484487868417" TargetMode="External" /><Relationship Id="rId430" Type="http://schemas.openxmlformats.org/officeDocument/2006/relationships/hyperlink" Target="https://twitter.com/thartman2u/status/1181607911107072003" TargetMode="External" /><Relationship Id="rId431" Type="http://schemas.openxmlformats.org/officeDocument/2006/relationships/hyperlink" Target="https://twitter.com/jeremyhl/status/1181436845533609984" TargetMode="External" /><Relationship Id="rId432" Type="http://schemas.openxmlformats.org/officeDocument/2006/relationships/hyperlink" Target="https://twitter.com/jeremyhl/status/1181600789090963458" TargetMode="External" /><Relationship Id="rId433" Type="http://schemas.openxmlformats.org/officeDocument/2006/relationships/hyperlink" Target="https://twitter.com/thartman2u/status/1181512484487868417" TargetMode="External" /><Relationship Id="rId434" Type="http://schemas.openxmlformats.org/officeDocument/2006/relationships/hyperlink" Target="https://twitter.com/thartman2u/status/1181607911107072003" TargetMode="External" /><Relationship Id="rId435" Type="http://schemas.openxmlformats.org/officeDocument/2006/relationships/hyperlink" Target="https://twitter.com/jeremyhl/status/1181436845533609984" TargetMode="External" /><Relationship Id="rId436" Type="http://schemas.openxmlformats.org/officeDocument/2006/relationships/hyperlink" Target="https://twitter.com/jeremyhl/status/1181600789090963458" TargetMode="External" /><Relationship Id="rId437" Type="http://schemas.openxmlformats.org/officeDocument/2006/relationships/hyperlink" Target="https://twitter.com/unosml/status/1182650177917726721" TargetMode="External" /><Relationship Id="rId438" Type="http://schemas.openxmlformats.org/officeDocument/2006/relationships/hyperlink" Target="https://twitter.com/jeremyhl/status/1182452709535948800" TargetMode="External" /><Relationship Id="rId439" Type="http://schemas.openxmlformats.org/officeDocument/2006/relationships/hyperlink" Target="https://twitter.com/unosml/status/1182866806714884096" TargetMode="External" /><Relationship Id="rId440" Type="http://schemas.openxmlformats.org/officeDocument/2006/relationships/hyperlink" Target="https://twitter.com/jeremyhl/status/1182866227900878850" TargetMode="External" /><Relationship Id="rId441" Type="http://schemas.openxmlformats.org/officeDocument/2006/relationships/hyperlink" Target="https://twitter.com/jeremyhl/status/1183015768704897025" TargetMode="External" /><Relationship Id="rId442" Type="http://schemas.openxmlformats.org/officeDocument/2006/relationships/hyperlink" Target="https://twitter.com/thartman2u/status/1181682291958935552" TargetMode="External" /><Relationship Id="rId443" Type="http://schemas.openxmlformats.org/officeDocument/2006/relationships/hyperlink" Target="https://twitter.com/unosml/status/1181639675355648001" TargetMode="External" /><Relationship Id="rId444" Type="http://schemas.openxmlformats.org/officeDocument/2006/relationships/hyperlink" Target="https://twitter.com/kylie_squiers/status/1181936757408980992" TargetMode="External" /><Relationship Id="rId445" Type="http://schemas.openxmlformats.org/officeDocument/2006/relationships/hyperlink" Target="https://twitter.com/thartman2u/status/1181512484487868417" TargetMode="External" /><Relationship Id="rId446" Type="http://schemas.openxmlformats.org/officeDocument/2006/relationships/hyperlink" Target="https://twitter.com/thartman2u/status/1181607911107072003" TargetMode="External" /><Relationship Id="rId447" Type="http://schemas.openxmlformats.org/officeDocument/2006/relationships/hyperlink" Target="https://twitter.com/thartman2u/status/1181682291958935552" TargetMode="External" /><Relationship Id="rId448" Type="http://schemas.openxmlformats.org/officeDocument/2006/relationships/hyperlink" Target="https://twitter.com/unosml/status/1181639675355648001" TargetMode="External" /><Relationship Id="rId449" Type="http://schemas.openxmlformats.org/officeDocument/2006/relationships/hyperlink" Target="https://twitter.com/jeremyhl/status/1181436845533609984" TargetMode="External" /><Relationship Id="rId450" Type="http://schemas.openxmlformats.org/officeDocument/2006/relationships/hyperlink" Target="https://twitter.com/jeremyhl/status/1181600789090963458" TargetMode="External" /><Relationship Id="rId451" Type="http://schemas.openxmlformats.org/officeDocument/2006/relationships/hyperlink" Target="https://twitter.com/kylie_squiers/status/1181936757408980992" TargetMode="External" /><Relationship Id="rId452" Type="http://schemas.openxmlformats.org/officeDocument/2006/relationships/hyperlink" Target="https://twitter.com/thartman2u/status/1181682291958935552" TargetMode="External" /><Relationship Id="rId453" Type="http://schemas.openxmlformats.org/officeDocument/2006/relationships/hyperlink" Target="https://twitter.com/unosml/status/1181639675355648001" TargetMode="External" /><Relationship Id="rId454" Type="http://schemas.openxmlformats.org/officeDocument/2006/relationships/hyperlink" Target="https://twitter.com/kylie_squiers/status/1181936757408980992" TargetMode="External" /><Relationship Id="rId455" Type="http://schemas.openxmlformats.org/officeDocument/2006/relationships/hyperlink" Target="https://twitter.com/thartman2u/status/1181682291958935552" TargetMode="External" /><Relationship Id="rId456" Type="http://schemas.openxmlformats.org/officeDocument/2006/relationships/hyperlink" Target="https://twitter.com/unosml/status/1181639675355648001" TargetMode="External" /><Relationship Id="rId457" Type="http://schemas.openxmlformats.org/officeDocument/2006/relationships/hyperlink" Target="https://twitter.com/kylie_squiers/status/1181936757408980992" TargetMode="External" /><Relationship Id="rId458" Type="http://schemas.openxmlformats.org/officeDocument/2006/relationships/hyperlink" Target="https://twitter.com/thartman2u/status/1181314720436903936" TargetMode="External" /><Relationship Id="rId459" Type="http://schemas.openxmlformats.org/officeDocument/2006/relationships/hyperlink" Target="https://twitter.com/thartman2u/status/1181314720436903936" TargetMode="External" /><Relationship Id="rId460" Type="http://schemas.openxmlformats.org/officeDocument/2006/relationships/hyperlink" Target="https://twitter.com/thartman2u/status/1181314720436903936" TargetMode="External" /><Relationship Id="rId461" Type="http://schemas.openxmlformats.org/officeDocument/2006/relationships/hyperlink" Target="https://twitter.com/thartman2u/status/1181314720436903936" TargetMode="External" /><Relationship Id="rId462" Type="http://schemas.openxmlformats.org/officeDocument/2006/relationships/hyperlink" Target="https://twitter.com/thartman2u/status/1181512484487868417" TargetMode="External" /><Relationship Id="rId463" Type="http://schemas.openxmlformats.org/officeDocument/2006/relationships/hyperlink" Target="https://twitter.com/thartman2u/status/1181512484487868417" TargetMode="External" /><Relationship Id="rId464" Type="http://schemas.openxmlformats.org/officeDocument/2006/relationships/hyperlink" Target="https://twitter.com/thartman2u/status/1181607911107072003" TargetMode="External" /><Relationship Id="rId465" Type="http://schemas.openxmlformats.org/officeDocument/2006/relationships/hyperlink" Target="https://twitter.com/thartman2u/status/1181607911107072003" TargetMode="External" /><Relationship Id="rId466" Type="http://schemas.openxmlformats.org/officeDocument/2006/relationships/hyperlink" Target="https://twitter.com/thartman2u/status/1181607911107072003" TargetMode="External" /><Relationship Id="rId467" Type="http://schemas.openxmlformats.org/officeDocument/2006/relationships/hyperlink" Target="https://twitter.com/thartman2u/status/1181682291958935552" TargetMode="External" /><Relationship Id="rId468" Type="http://schemas.openxmlformats.org/officeDocument/2006/relationships/hyperlink" Target="https://twitter.com/thartman2u/status/1181682291958935552" TargetMode="External" /><Relationship Id="rId469" Type="http://schemas.openxmlformats.org/officeDocument/2006/relationships/hyperlink" Target="https://twitter.com/thartman2u/status/1181682291958935552" TargetMode="External" /><Relationship Id="rId470" Type="http://schemas.openxmlformats.org/officeDocument/2006/relationships/hyperlink" Target="https://twitter.com/thartman2u/status/1181682291958935552" TargetMode="External" /><Relationship Id="rId471" Type="http://schemas.openxmlformats.org/officeDocument/2006/relationships/hyperlink" Target="https://twitter.com/thartman2u/status/1181682291958935552" TargetMode="External" /><Relationship Id="rId472" Type="http://schemas.openxmlformats.org/officeDocument/2006/relationships/hyperlink" Target="https://twitter.com/thartman2u/status/1181682291958935552" TargetMode="External" /><Relationship Id="rId473" Type="http://schemas.openxmlformats.org/officeDocument/2006/relationships/hyperlink" Target="https://twitter.com/thartman2u/status/1181682291958935552" TargetMode="External" /><Relationship Id="rId474" Type="http://schemas.openxmlformats.org/officeDocument/2006/relationships/hyperlink" Target="https://twitter.com/unosml/status/1181304220646965249" TargetMode="External" /><Relationship Id="rId475" Type="http://schemas.openxmlformats.org/officeDocument/2006/relationships/hyperlink" Target="https://twitter.com/unosml/status/1181639675355648001" TargetMode="External" /><Relationship Id="rId476" Type="http://schemas.openxmlformats.org/officeDocument/2006/relationships/hyperlink" Target="https://twitter.com/jeremyhl/status/1181436845533609984" TargetMode="External" /><Relationship Id="rId477" Type="http://schemas.openxmlformats.org/officeDocument/2006/relationships/hyperlink" Target="https://twitter.com/jeremyhl/status/1181600789090963458" TargetMode="External" /><Relationship Id="rId478" Type="http://schemas.openxmlformats.org/officeDocument/2006/relationships/hyperlink" Target="https://twitter.com/kylie_squiers/status/1181936757408980992" TargetMode="External" /><Relationship Id="rId479" Type="http://schemas.openxmlformats.org/officeDocument/2006/relationships/hyperlink" Target="https://twitter.com/unosml/status/1181304220646965249" TargetMode="External" /><Relationship Id="rId480" Type="http://schemas.openxmlformats.org/officeDocument/2006/relationships/hyperlink" Target="https://twitter.com/unosml/status/1181639675355648001" TargetMode="External" /><Relationship Id="rId481" Type="http://schemas.openxmlformats.org/officeDocument/2006/relationships/hyperlink" Target="https://twitter.com/unosml/status/1182650177917726721" TargetMode="External" /><Relationship Id="rId482" Type="http://schemas.openxmlformats.org/officeDocument/2006/relationships/hyperlink" Target="https://twitter.com/unosml/status/1182866806714884096" TargetMode="External" /><Relationship Id="rId483" Type="http://schemas.openxmlformats.org/officeDocument/2006/relationships/hyperlink" Target="https://twitter.com/jeremyhl/status/1181436845533609984" TargetMode="External" /><Relationship Id="rId484" Type="http://schemas.openxmlformats.org/officeDocument/2006/relationships/hyperlink" Target="https://twitter.com/jeremyhl/status/1181600789090963458" TargetMode="External" /><Relationship Id="rId485" Type="http://schemas.openxmlformats.org/officeDocument/2006/relationships/hyperlink" Target="https://twitter.com/jeremyhl/status/1181600789090963458" TargetMode="External" /><Relationship Id="rId486" Type="http://schemas.openxmlformats.org/officeDocument/2006/relationships/hyperlink" Target="https://twitter.com/jeremyhl/status/1182452709535948800" TargetMode="External" /><Relationship Id="rId487" Type="http://schemas.openxmlformats.org/officeDocument/2006/relationships/hyperlink" Target="https://twitter.com/jeremyhl/status/1183394621138886656" TargetMode="External" /><Relationship Id="rId488" Type="http://schemas.openxmlformats.org/officeDocument/2006/relationships/hyperlink" Target="https://twitter.com/kylie_squiers/status/1181936757408980992" TargetMode="External" /><Relationship Id="rId489" Type="http://schemas.openxmlformats.org/officeDocument/2006/relationships/hyperlink" Target="https://twitter.com/unosml/status/1181304220646965249" TargetMode="External" /><Relationship Id="rId490" Type="http://schemas.openxmlformats.org/officeDocument/2006/relationships/hyperlink" Target="https://twitter.com/unosml/status/1181639675355648001" TargetMode="External" /><Relationship Id="rId491" Type="http://schemas.openxmlformats.org/officeDocument/2006/relationships/hyperlink" Target="https://twitter.com/kylie_squiers/status/1181936757408980992" TargetMode="External" /><Relationship Id="rId492" Type="http://schemas.openxmlformats.org/officeDocument/2006/relationships/hyperlink" Target="https://twitter.com/unosml/status/1181639675355648001" TargetMode="External" /><Relationship Id="rId493" Type="http://schemas.openxmlformats.org/officeDocument/2006/relationships/hyperlink" Target="https://twitter.com/unosml/status/1181639675355648001" TargetMode="External" /><Relationship Id="rId494" Type="http://schemas.openxmlformats.org/officeDocument/2006/relationships/hyperlink" Target="https://twitter.com/unosml/status/1181639675355648001" TargetMode="External" /><Relationship Id="rId495" Type="http://schemas.openxmlformats.org/officeDocument/2006/relationships/hyperlink" Target="https://twitter.com/kylie_squiers/status/1181936757408980992" TargetMode="External" /><Relationship Id="rId496" Type="http://schemas.openxmlformats.org/officeDocument/2006/relationships/hyperlink" Target="https://twitter.com/kylie_squiers/status/1181936757408980992" TargetMode="External" /><Relationship Id="rId497" Type="http://schemas.openxmlformats.org/officeDocument/2006/relationships/hyperlink" Target="https://twitter.com/kylie_squiers/status/1182311174735646720" TargetMode="External" /><Relationship Id="rId498" Type="http://schemas.openxmlformats.org/officeDocument/2006/relationships/hyperlink" Target="https://twitter.com/kylie_squiers/status/1182661201915981829" TargetMode="External" /><Relationship Id="rId499" Type="http://schemas.openxmlformats.org/officeDocument/2006/relationships/hyperlink" Target="https://twitter.com/kylie_squiers/status/1182661201915981829" TargetMode="External" /><Relationship Id="rId500" Type="http://schemas.openxmlformats.org/officeDocument/2006/relationships/hyperlink" Target="https://twitter.com/kylie_squiers/status/1181936757408980992" TargetMode="External" /><Relationship Id="rId501" Type="http://schemas.openxmlformats.org/officeDocument/2006/relationships/hyperlink" Target="https://twitter.com/kylie_squiers/status/1181936757408980992" TargetMode="External" /><Relationship Id="rId502" Type="http://schemas.openxmlformats.org/officeDocument/2006/relationships/hyperlink" Target="https://twitter.com/kylie_squiers/status/1182309596339286016" TargetMode="External" /><Relationship Id="rId503" Type="http://schemas.openxmlformats.org/officeDocument/2006/relationships/hyperlink" Target="https://twitter.com/kylie_squiers/status/1182706238427160576" TargetMode="External" /><Relationship Id="rId504" Type="http://schemas.openxmlformats.org/officeDocument/2006/relationships/hyperlink" Target="https://twitter.com/kylie_squiers/status/1183759775093444609" TargetMode="External" /><Relationship Id="rId505" Type="http://schemas.openxmlformats.org/officeDocument/2006/relationships/hyperlink" Target="https://twitter.com/baadgalab/status/1183928843977003008" TargetMode="External" /><Relationship Id="rId506" Type="http://schemas.openxmlformats.org/officeDocument/2006/relationships/hyperlink" Target="https://twitter.com/okinatran/status/1181258501181657088" TargetMode="External" /><Relationship Id="rId507" Type="http://schemas.openxmlformats.org/officeDocument/2006/relationships/hyperlink" Target="https://twitter.com/okinatran/status/1182320326497181696" TargetMode="External" /><Relationship Id="rId508" Type="http://schemas.openxmlformats.org/officeDocument/2006/relationships/hyperlink" Target="https://twitter.com/okinatran/status/1182321089504002048" TargetMode="External" /><Relationship Id="rId509" Type="http://schemas.openxmlformats.org/officeDocument/2006/relationships/hyperlink" Target="https://twitter.com/okinatran/status/1183129442710933504" TargetMode="External" /><Relationship Id="rId510" Type="http://schemas.openxmlformats.org/officeDocument/2006/relationships/hyperlink" Target="https://twitter.com/okinatran/status/1183796262505717769" TargetMode="External" /><Relationship Id="rId511" Type="http://schemas.openxmlformats.org/officeDocument/2006/relationships/hyperlink" Target="https://twitter.com/okinatran/status/1183942816738603008" TargetMode="External" /><Relationship Id="rId512" Type="http://schemas.openxmlformats.org/officeDocument/2006/relationships/hyperlink" Target="https://twitter.com/thekamrinbaker/status/1181433279901261831" TargetMode="External" /><Relationship Id="rId513" Type="http://schemas.openxmlformats.org/officeDocument/2006/relationships/hyperlink" Target="https://twitter.com/thekamrinbaker/status/1183606421927141376" TargetMode="External" /><Relationship Id="rId514" Type="http://schemas.openxmlformats.org/officeDocument/2006/relationships/hyperlink" Target="https://twitter.com/thekamrinbaker/status/1183606426469621760" TargetMode="External" /><Relationship Id="rId515" Type="http://schemas.openxmlformats.org/officeDocument/2006/relationships/hyperlink" Target="https://twitter.com/thekamrinbaker/status/1183606427702775815" TargetMode="External" /><Relationship Id="rId516" Type="http://schemas.openxmlformats.org/officeDocument/2006/relationships/hyperlink" Target="https://twitter.com/thekamrinbaker/status/1183606429103673344" TargetMode="External" /><Relationship Id="rId517" Type="http://schemas.openxmlformats.org/officeDocument/2006/relationships/hyperlink" Target="https://twitter.com/thekamrinbaker/status/1183606430177353730" TargetMode="External" /><Relationship Id="rId518" Type="http://schemas.openxmlformats.org/officeDocument/2006/relationships/hyperlink" Target="https://twitter.com/thekamrinbaker/status/1183606432014520320" TargetMode="External" /><Relationship Id="rId519" Type="http://schemas.openxmlformats.org/officeDocument/2006/relationships/hyperlink" Target="https://twitter.com/thekamrinbaker/status/1183606448917504001" TargetMode="External" /><Relationship Id="rId520" Type="http://schemas.openxmlformats.org/officeDocument/2006/relationships/hyperlink" Target="https://twitter.com/thekamrinbaker/status/1183606450976940032" TargetMode="External" /><Relationship Id="rId521" Type="http://schemas.openxmlformats.org/officeDocument/2006/relationships/hyperlink" Target="https://twitter.com/thekamrinbaker/status/1183606451987734529" TargetMode="External" /><Relationship Id="rId522" Type="http://schemas.openxmlformats.org/officeDocument/2006/relationships/hyperlink" Target="https://twitter.com/thekamrinbaker/status/1183606453912965120" TargetMode="External" /><Relationship Id="rId523" Type="http://schemas.openxmlformats.org/officeDocument/2006/relationships/hyperlink" Target="https://twitter.com/thekamrinbaker/status/1183607805116325889" TargetMode="External" /><Relationship Id="rId524" Type="http://schemas.openxmlformats.org/officeDocument/2006/relationships/hyperlink" Target="https://twitter.com/ko_zub/status/1184114999591145472" TargetMode="External" /><Relationship Id="rId525" Type="http://schemas.openxmlformats.org/officeDocument/2006/relationships/hyperlink" Target="https://twitter.com/ejwolbach1/status/1184158426173267969" TargetMode="External" /><Relationship Id="rId526" Type="http://schemas.openxmlformats.org/officeDocument/2006/relationships/hyperlink" Target="https://twitter.com/lapainter/status/1184190936219373569" TargetMode="External" /><Relationship Id="rId527" Type="http://schemas.openxmlformats.org/officeDocument/2006/relationships/hyperlink" Target="https://twitter.com/rmpray42/status/1184297291336900608" TargetMode="External" /><Relationship Id="rId528" Type="http://schemas.openxmlformats.org/officeDocument/2006/relationships/hyperlink" Target="https://twitter.com/rmpray42/status/1184297369610936320" TargetMode="External" /><Relationship Id="rId529" Type="http://schemas.openxmlformats.org/officeDocument/2006/relationships/hyperlink" Target="https://twitter.com/megonz92/status/1184516440868753409" TargetMode="External" /><Relationship Id="rId530" Type="http://schemas.openxmlformats.org/officeDocument/2006/relationships/hyperlink" Target="https://twitter.com/kassidybrown_/status/1181555399377506304" TargetMode="External" /><Relationship Id="rId531" Type="http://schemas.openxmlformats.org/officeDocument/2006/relationships/hyperlink" Target="https://twitter.com/kassidybrown_/status/1182733647054594049" TargetMode="External" /><Relationship Id="rId532" Type="http://schemas.openxmlformats.org/officeDocument/2006/relationships/hyperlink" Target="https://twitter.com/kassidybrown_/status/1183090983128457217" TargetMode="External" /><Relationship Id="rId533" Type="http://schemas.openxmlformats.org/officeDocument/2006/relationships/hyperlink" Target="https://twitter.com/kassidybrown_/status/1184133106061713408" TargetMode="External" /><Relationship Id="rId534" Type="http://schemas.openxmlformats.org/officeDocument/2006/relationships/hyperlink" Target="https://twitter.com/kassidybrown_/status/1184191352587849728" TargetMode="External" /><Relationship Id="rId535" Type="http://schemas.openxmlformats.org/officeDocument/2006/relationships/hyperlink" Target="https://twitter.com/kassidybrown_/status/1184516505406447616" TargetMode="External" /><Relationship Id="rId536" Type="http://schemas.openxmlformats.org/officeDocument/2006/relationships/hyperlink" Target="https://twitter.com/mattkirkle/status/1184516528047181825" TargetMode="External" /><Relationship Id="rId537" Type="http://schemas.openxmlformats.org/officeDocument/2006/relationships/hyperlink" Target="https://twitter.com/sworadio/status/1184517014448156675" TargetMode="External" /><Relationship Id="rId538" Type="http://schemas.openxmlformats.org/officeDocument/2006/relationships/hyperlink" Target="https://twitter.com/owen_godberson/status/1181682651549360129" TargetMode="External" /><Relationship Id="rId539" Type="http://schemas.openxmlformats.org/officeDocument/2006/relationships/hyperlink" Target="https://twitter.com/owen_godberson/status/1184518591862972417" TargetMode="External" /><Relationship Id="rId540" Type="http://schemas.openxmlformats.org/officeDocument/2006/relationships/hyperlink" Target="https://twitter.com/owen_godberson/status/1184518619675418624" TargetMode="External" /><Relationship Id="rId541" Type="http://schemas.openxmlformats.org/officeDocument/2006/relationships/hyperlink" Target="https://twitter.com/owen_godberson/status/1184518640604987393" TargetMode="External" /><Relationship Id="rId542" Type="http://schemas.openxmlformats.org/officeDocument/2006/relationships/hyperlink" Target="https://twitter.com/jkies_media/status/1184519416752541696" TargetMode="External" /><Relationship Id="rId543" Type="http://schemas.openxmlformats.org/officeDocument/2006/relationships/hyperlink" Target="https://twitter.com/osborneinacabin/status/1184530750600876033" TargetMode="External" /><Relationship Id="rId544" Type="http://schemas.openxmlformats.org/officeDocument/2006/relationships/hyperlink" Target="https://twitter.com/jodeanebrownlee/status/1184190332705169409" TargetMode="External" /><Relationship Id="rId545" Type="http://schemas.openxmlformats.org/officeDocument/2006/relationships/hyperlink" Target="https://twitter.com/ethan_wolbach/status/1184190807324155905" TargetMode="External" /><Relationship Id="rId546" Type="http://schemas.openxmlformats.org/officeDocument/2006/relationships/hyperlink" Target="https://twitter.com/ethan_wolbach/status/1181279204953878528" TargetMode="External" /><Relationship Id="rId547" Type="http://schemas.openxmlformats.org/officeDocument/2006/relationships/hyperlink" Target="https://twitter.com/ethan_wolbach/status/1181312548068560897" TargetMode="External" /><Relationship Id="rId548" Type="http://schemas.openxmlformats.org/officeDocument/2006/relationships/hyperlink" Target="https://twitter.com/ethan_wolbach/status/1181555211774648320" TargetMode="External" /><Relationship Id="rId549" Type="http://schemas.openxmlformats.org/officeDocument/2006/relationships/hyperlink" Target="https://twitter.com/ethan_wolbach/status/1181593879214211074" TargetMode="External" /><Relationship Id="rId550" Type="http://schemas.openxmlformats.org/officeDocument/2006/relationships/hyperlink" Target="https://twitter.com/ethan_wolbach/status/1182726101014958083" TargetMode="External" /><Relationship Id="rId551" Type="http://schemas.openxmlformats.org/officeDocument/2006/relationships/hyperlink" Target="https://twitter.com/ethan_wolbach/status/1182858383130537985" TargetMode="External" /><Relationship Id="rId552" Type="http://schemas.openxmlformats.org/officeDocument/2006/relationships/hyperlink" Target="https://twitter.com/ethan_wolbach/status/1183090920327127040" TargetMode="External" /><Relationship Id="rId553" Type="http://schemas.openxmlformats.org/officeDocument/2006/relationships/hyperlink" Target="https://twitter.com/ethan_wolbach/status/1184132461590142977" TargetMode="External" /><Relationship Id="rId554" Type="http://schemas.openxmlformats.org/officeDocument/2006/relationships/hyperlink" Target="https://twitter.com/ethan_wolbach/status/1184191276050075648" TargetMode="External" /><Relationship Id="rId555" Type="http://schemas.openxmlformats.org/officeDocument/2006/relationships/hyperlink" Target="https://twitter.com/ethan_wolbach/status/1184301690742300673" TargetMode="External" /><Relationship Id="rId556" Type="http://schemas.openxmlformats.org/officeDocument/2006/relationships/hyperlink" Target="https://twitter.com/ethan_wolbach/status/1184301712154284032" TargetMode="External" /><Relationship Id="rId557" Type="http://schemas.openxmlformats.org/officeDocument/2006/relationships/hyperlink" Target="https://twitter.com/ethan_wolbach/status/1184515314098163713" TargetMode="External" /><Relationship Id="rId558" Type="http://schemas.openxmlformats.org/officeDocument/2006/relationships/hyperlink" Target="https://twitter.com/ethan_wolbach/status/1184542935817187328" TargetMode="External" /><Relationship Id="rId559" Type="http://schemas.openxmlformats.org/officeDocument/2006/relationships/comments" Target="../comments1.xml" /><Relationship Id="rId560" Type="http://schemas.openxmlformats.org/officeDocument/2006/relationships/vmlDrawing" Target="../drawings/vmlDrawing1.vml" /><Relationship Id="rId561" Type="http://schemas.openxmlformats.org/officeDocument/2006/relationships/table" Target="../tables/table1.xml" /><Relationship Id="rId5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2163" TargetMode="External" /><Relationship Id="rId2" Type="http://schemas.openxmlformats.org/officeDocument/2006/relationships/hyperlink" Target="https://nodexlgraphgallery.org/Pages/Graph.aspx?graphID=212226" TargetMode="External" /><Relationship Id="rId3" Type="http://schemas.openxmlformats.org/officeDocument/2006/relationships/hyperlink" Target="https://twitter.com/thekamrinbaker/status/1183606421927141376" TargetMode="External" /><Relationship Id="rId4" Type="http://schemas.openxmlformats.org/officeDocument/2006/relationships/hyperlink" Target="https://nodexlgraphgallery.org/Pages/Graph.aspx?graphID=212162" TargetMode="External" /><Relationship Id="rId5" Type="http://schemas.openxmlformats.org/officeDocument/2006/relationships/hyperlink" Target="https://rsf.org/" TargetMode="External" /><Relationship Id="rId6" Type="http://schemas.openxmlformats.org/officeDocument/2006/relationships/hyperlink" Target="https://www.nytimes.com/2018/06/30/us/politics/first-amendment-conservatives-supreme-court.html" TargetMode="External" /><Relationship Id="rId7" Type="http://schemas.openxmlformats.org/officeDocument/2006/relationships/hyperlink" Target="https://www.huffpost.com/entry/fake-trump-meme-video-florida_n_5da3cc27e4b087efdbb09278?ncid=fcbklnkushpmg00000063&amp;utm_source=main_fb&amp;utm_campaign=hp_fb_pages&amp;utm_medium=facebook" TargetMode="External" /><Relationship Id="rId8" Type="http://schemas.openxmlformats.org/officeDocument/2006/relationships/hyperlink" Target="https://twitter.com/Just_Jess_96/status/1181431163048665089" TargetMode="External" /><Relationship Id="rId9" Type="http://schemas.openxmlformats.org/officeDocument/2006/relationships/hyperlink" Target="https://twitter.com/hmfaigen/status/1183920065499942912" TargetMode="External" /><Relationship Id="rId10" Type="http://schemas.openxmlformats.org/officeDocument/2006/relationships/hyperlink" Target="https://www.businessinsider.com/ceo-writes-7400-employee-birthday-cards-each-year-2017-6" TargetMode="External" /><Relationship Id="rId11" Type="http://schemas.openxmlformats.org/officeDocument/2006/relationships/hyperlink" Target="https://nodexlgraphgallery.org/Pages/Graph.aspx?graphID=212163" TargetMode="External" /><Relationship Id="rId12" Type="http://schemas.openxmlformats.org/officeDocument/2006/relationships/hyperlink" Target="https://nodexlgraphgallery.org/Pages/Graph.aspx?graphID=212226" TargetMode="External" /><Relationship Id="rId13" Type="http://schemas.openxmlformats.org/officeDocument/2006/relationships/hyperlink" Target="https://nodexlgraphgallery.org/Pages/Graph.aspx?graphID=212162" TargetMode="External" /><Relationship Id="rId14" Type="http://schemas.openxmlformats.org/officeDocument/2006/relationships/hyperlink" Target="https://www.newseum.org/2019/10/01/were-on-deadline/" TargetMode="External" /><Relationship Id="rId15" Type="http://schemas.openxmlformats.org/officeDocument/2006/relationships/hyperlink" Target="https://business.instagram.com/blog/a-step-by-step-guide-create-photos-and-videos-to-captivate-your-audience-on-instagram-" TargetMode="External" /><Relationship Id="rId16" Type="http://schemas.openxmlformats.org/officeDocument/2006/relationships/hyperlink" Target="https://www.thegazette.com/subject/news/education/greta-thunberg-iowa-city-climate-strike-university-of-iowa-facebook-post-social-media-20191004" TargetMode="External" /><Relationship Id="rId17" Type="http://schemas.openxmlformats.org/officeDocument/2006/relationships/hyperlink" Target="https://www.nytimes.com/2019/10/08/technology/facebook-trump-biden-ad.html" TargetMode="External" /><Relationship Id="rId18" Type="http://schemas.openxmlformats.org/officeDocument/2006/relationships/hyperlink" Target="https://techcrunch.com/2019/10/09/facebook-sure-does-love-free-speech/" TargetMode="External" /><Relationship Id="rId19" Type="http://schemas.openxmlformats.org/officeDocument/2006/relationships/hyperlink" Target="https://twitter.com/ethan_wolbach/status/1182726101014958083" TargetMode="External" /><Relationship Id="rId20" Type="http://schemas.openxmlformats.org/officeDocument/2006/relationships/hyperlink" Target="https://www.nytimes.com/interactive/2019/10/15/us/elections/debate-speaking-time.html?smid=nytcore-ios-share" TargetMode="External" /><Relationship Id="rId21" Type="http://schemas.openxmlformats.org/officeDocument/2006/relationships/hyperlink" Target="https://twitter.com/ethan_wolbach/status/1184132461590142977" TargetMode="External" /><Relationship Id="rId22" Type="http://schemas.openxmlformats.org/officeDocument/2006/relationships/hyperlink" Target="https://twitter.com/Ethan_Wolbach/status/1181279204953878528" TargetMode="External" /><Relationship Id="rId23" Type="http://schemas.openxmlformats.org/officeDocument/2006/relationships/hyperlink" Target="https://nodexlgraphgallery.org/Pages/Graph.aspx?graphID=212226" TargetMode="External" /><Relationship Id="rId24" Type="http://schemas.openxmlformats.org/officeDocument/2006/relationships/hyperlink" Target="https://www.businessinsider.com/ceo-writes-7400-employee-birthday-cards-each-year-2017-6" TargetMode="External" /><Relationship Id="rId25" Type="http://schemas.openxmlformats.org/officeDocument/2006/relationships/hyperlink" Target="https://twitter.com/kylie_squiers/status/1180915369696907264" TargetMode="External" /><Relationship Id="rId26" Type="http://schemas.openxmlformats.org/officeDocument/2006/relationships/hyperlink" Target="https://twitter.com/kylie_squiers/status/1178387786535190536" TargetMode="External" /><Relationship Id="rId27" Type="http://schemas.openxmlformats.org/officeDocument/2006/relationships/hyperlink" Target="https://twitter.com/thehill/status/1181906934158544897" TargetMode="External" /><Relationship Id="rId28" Type="http://schemas.openxmlformats.org/officeDocument/2006/relationships/hyperlink" Target="https://twitter.com/thekamrinbaker/status/1183606421927141376" TargetMode="External" /><Relationship Id="rId29" Type="http://schemas.openxmlformats.org/officeDocument/2006/relationships/hyperlink" Target="https://twitter.com/Just_Jess_96/status/1181431163048665089" TargetMode="External" /><Relationship Id="rId30" Type="http://schemas.openxmlformats.org/officeDocument/2006/relationships/hyperlink" Target="https://www.huffpost.com/entry/fake-trump-meme-video-florida_n_5da3cc27e4b087efdbb09278?ncid=fcbklnkushpmg00000063&amp;utm_source=main_fb&amp;utm_campaign=hp_fb_pages&amp;utm_medium=facebook" TargetMode="External" /><Relationship Id="rId31" Type="http://schemas.openxmlformats.org/officeDocument/2006/relationships/hyperlink" Target="https://www.nytimes.com/2018/06/30/us/politics/first-amendment-conservatives-supreme-court.html" TargetMode="External" /><Relationship Id="rId32" Type="http://schemas.openxmlformats.org/officeDocument/2006/relationships/hyperlink" Target="https://rsf.org/" TargetMode="External" /><Relationship Id="rId33" Type="http://schemas.openxmlformats.org/officeDocument/2006/relationships/hyperlink" Target="https://twitter.com/hmfaigen/status/1183920065499942912"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5wLhKLQXb" TargetMode="External" /><Relationship Id="rId2" Type="http://schemas.openxmlformats.org/officeDocument/2006/relationships/hyperlink" Target="https://t.co/CfxAVeXDad" TargetMode="External" /><Relationship Id="rId3" Type="http://schemas.openxmlformats.org/officeDocument/2006/relationships/hyperlink" Target="https://t.co/RlGxilE3Q6" TargetMode="External" /><Relationship Id="rId4" Type="http://schemas.openxmlformats.org/officeDocument/2006/relationships/hyperlink" Target="https://t.co/NV0do0qLBY" TargetMode="External" /><Relationship Id="rId5" Type="http://schemas.openxmlformats.org/officeDocument/2006/relationships/hyperlink" Target="https://t.co/C0t8R0Wawg" TargetMode="External" /><Relationship Id="rId6" Type="http://schemas.openxmlformats.org/officeDocument/2006/relationships/hyperlink" Target="https://t.co/XPlEybcHtk" TargetMode="External" /><Relationship Id="rId7" Type="http://schemas.openxmlformats.org/officeDocument/2006/relationships/hyperlink" Target="https://t.co/Ij1QpGF80R" TargetMode="External" /><Relationship Id="rId8" Type="http://schemas.openxmlformats.org/officeDocument/2006/relationships/hyperlink" Target="https://t.co/ol1K3QeP3F" TargetMode="External" /><Relationship Id="rId9" Type="http://schemas.openxmlformats.org/officeDocument/2006/relationships/hyperlink" Target="https://t.co/eUJLtrtePs" TargetMode="External" /><Relationship Id="rId10" Type="http://schemas.openxmlformats.org/officeDocument/2006/relationships/hyperlink" Target="https://t.co/xiXoVAVlx5" TargetMode="External" /><Relationship Id="rId11" Type="http://schemas.openxmlformats.org/officeDocument/2006/relationships/hyperlink" Target="https://t.co/9MDbZMiznU" TargetMode="External" /><Relationship Id="rId12" Type="http://schemas.openxmlformats.org/officeDocument/2006/relationships/hyperlink" Target="https://t.co/GjMxbJV4ah" TargetMode="External" /><Relationship Id="rId13" Type="http://schemas.openxmlformats.org/officeDocument/2006/relationships/hyperlink" Target="https://t.co/lRfqnWhHbj" TargetMode="External" /><Relationship Id="rId14" Type="http://schemas.openxmlformats.org/officeDocument/2006/relationships/hyperlink" Target="https://t.co/de0l9PtE1X" TargetMode="External" /><Relationship Id="rId15" Type="http://schemas.openxmlformats.org/officeDocument/2006/relationships/hyperlink" Target="https://t.co/zbyPQ7n6Dg" TargetMode="External" /><Relationship Id="rId16" Type="http://schemas.openxmlformats.org/officeDocument/2006/relationships/hyperlink" Target="https://t.co/a6liZwpaJm" TargetMode="External" /><Relationship Id="rId17" Type="http://schemas.openxmlformats.org/officeDocument/2006/relationships/hyperlink" Target="https://t.co/zHjesDb3ER" TargetMode="External" /><Relationship Id="rId18" Type="http://schemas.openxmlformats.org/officeDocument/2006/relationships/hyperlink" Target="https://t.co/DSFWvx0Xf7" TargetMode="External" /><Relationship Id="rId19" Type="http://schemas.openxmlformats.org/officeDocument/2006/relationships/hyperlink" Target="https://t.co/CcGN9ENKlB" TargetMode="External" /><Relationship Id="rId20" Type="http://schemas.openxmlformats.org/officeDocument/2006/relationships/hyperlink" Target="http://t.co/i05Fqi3R8Y" TargetMode="External" /><Relationship Id="rId21" Type="http://schemas.openxmlformats.org/officeDocument/2006/relationships/hyperlink" Target="https://t.co/kCqx9JrksE" TargetMode="External" /><Relationship Id="rId22" Type="http://schemas.openxmlformats.org/officeDocument/2006/relationships/hyperlink" Target="https://t.co/opeSWVFxIO" TargetMode="External" /><Relationship Id="rId23" Type="http://schemas.openxmlformats.org/officeDocument/2006/relationships/hyperlink" Target="http://t.co/660fx3pBvn" TargetMode="External" /><Relationship Id="rId24" Type="http://schemas.openxmlformats.org/officeDocument/2006/relationships/hyperlink" Target="https://t.co/JrRb4zhmxD" TargetMode="External" /><Relationship Id="rId25" Type="http://schemas.openxmlformats.org/officeDocument/2006/relationships/hyperlink" Target="http://t.co/t414UtTRv4" TargetMode="External" /><Relationship Id="rId26" Type="http://schemas.openxmlformats.org/officeDocument/2006/relationships/hyperlink" Target="http://t.co/FFgLyjknZX" TargetMode="External" /><Relationship Id="rId27" Type="http://schemas.openxmlformats.org/officeDocument/2006/relationships/hyperlink" Target="https://t.co/JqM334HQ" TargetMode="External" /><Relationship Id="rId28" Type="http://schemas.openxmlformats.org/officeDocument/2006/relationships/hyperlink" Target="https://t.co/Q4m4gDuTyE" TargetMode="External" /><Relationship Id="rId29" Type="http://schemas.openxmlformats.org/officeDocument/2006/relationships/hyperlink" Target="https://t.co/j11sj6g5Ye" TargetMode="External" /><Relationship Id="rId30" Type="http://schemas.openxmlformats.org/officeDocument/2006/relationships/hyperlink" Target="https://t.co/j9ykJtM2bl" TargetMode="External" /><Relationship Id="rId31" Type="http://schemas.openxmlformats.org/officeDocument/2006/relationships/hyperlink" Target="https://t.co/iygXIROxBl" TargetMode="External" /><Relationship Id="rId32" Type="http://schemas.openxmlformats.org/officeDocument/2006/relationships/hyperlink" Target="https://t.co/SWwLpjoL1M" TargetMode="External" /><Relationship Id="rId33" Type="http://schemas.openxmlformats.org/officeDocument/2006/relationships/hyperlink" Target="https://t.co/YIRebYvQ6d" TargetMode="External" /><Relationship Id="rId34" Type="http://schemas.openxmlformats.org/officeDocument/2006/relationships/hyperlink" Target="https://t.co/5iPIyRuWXL" TargetMode="External" /><Relationship Id="rId35" Type="http://schemas.openxmlformats.org/officeDocument/2006/relationships/hyperlink" Target="https://t.co/OTri68JdjG" TargetMode="External" /><Relationship Id="rId36" Type="http://schemas.openxmlformats.org/officeDocument/2006/relationships/hyperlink" Target="https://t.co/0UrcfXdafS" TargetMode="External" /><Relationship Id="rId37" Type="http://schemas.openxmlformats.org/officeDocument/2006/relationships/hyperlink" Target="https://pbs.twimg.com/profile_banners/1270829815/1518398602" TargetMode="External" /><Relationship Id="rId38" Type="http://schemas.openxmlformats.org/officeDocument/2006/relationships/hyperlink" Target="https://pbs.twimg.com/profile_banners/611064890/1541974030" TargetMode="External" /><Relationship Id="rId39" Type="http://schemas.openxmlformats.org/officeDocument/2006/relationships/hyperlink" Target="https://pbs.twimg.com/profile_banners/30418793/1567135567" TargetMode="External" /><Relationship Id="rId40" Type="http://schemas.openxmlformats.org/officeDocument/2006/relationships/hyperlink" Target="https://pbs.twimg.com/profile_banners/816653/1568238043" TargetMode="External" /><Relationship Id="rId41" Type="http://schemas.openxmlformats.org/officeDocument/2006/relationships/hyperlink" Target="https://pbs.twimg.com/profile_banners/1060147072081543169/1568078963" TargetMode="External" /><Relationship Id="rId42" Type="http://schemas.openxmlformats.org/officeDocument/2006/relationships/hyperlink" Target="https://pbs.twimg.com/profile_banners/2377200630/1525824099" TargetMode="External" /><Relationship Id="rId43" Type="http://schemas.openxmlformats.org/officeDocument/2006/relationships/hyperlink" Target="https://pbs.twimg.com/profile_banners/2366475956/1531814075" TargetMode="External" /><Relationship Id="rId44" Type="http://schemas.openxmlformats.org/officeDocument/2006/relationships/hyperlink" Target="https://pbs.twimg.com/profile_banners/820129550/1557110174" TargetMode="External" /><Relationship Id="rId45" Type="http://schemas.openxmlformats.org/officeDocument/2006/relationships/hyperlink" Target="https://pbs.twimg.com/profile_banners/16809032/1566422096" TargetMode="External" /><Relationship Id="rId46" Type="http://schemas.openxmlformats.org/officeDocument/2006/relationships/hyperlink" Target="https://pbs.twimg.com/profile_banners/815485908/1569508684" TargetMode="External" /><Relationship Id="rId47" Type="http://schemas.openxmlformats.org/officeDocument/2006/relationships/hyperlink" Target="https://pbs.twimg.com/profile_banners/927691430/1569076515" TargetMode="External" /><Relationship Id="rId48" Type="http://schemas.openxmlformats.org/officeDocument/2006/relationships/hyperlink" Target="https://pbs.twimg.com/profile_banners/1299673800/1474472530" TargetMode="External" /><Relationship Id="rId49" Type="http://schemas.openxmlformats.org/officeDocument/2006/relationships/hyperlink" Target="https://pbs.twimg.com/profile_banners/12006842/1559145689" TargetMode="External" /><Relationship Id="rId50" Type="http://schemas.openxmlformats.org/officeDocument/2006/relationships/hyperlink" Target="https://pbs.twimg.com/profile_banners/87606674/1405285356" TargetMode="External" /><Relationship Id="rId51" Type="http://schemas.openxmlformats.org/officeDocument/2006/relationships/hyperlink" Target="https://pbs.twimg.com/profile_banners/1045490102523318277/1538141915" TargetMode="External" /><Relationship Id="rId52" Type="http://schemas.openxmlformats.org/officeDocument/2006/relationships/hyperlink" Target="https://pbs.twimg.com/profile_banners/23385603/1570724371" TargetMode="External" /><Relationship Id="rId53" Type="http://schemas.openxmlformats.org/officeDocument/2006/relationships/hyperlink" Target="https://pbs.twimg.com/profile_banners/1017154810158645250/1531757289" TargetMode="External" /><Relationship Id="rId54" Type="http://schemas.openxmlformats.org/officeDocument/2006/relationships/hyperlink" Target="https://pbs.twimg.com/profile_banners/451608000/1534035185" TargetMode="External" /><Relationship Id="rId55" Type="http://schemas.openxmlformats.org/officeDocument/2006/relationships/hyperlink" Target="https://pbs.twimg.com/profile_banners/483275984/1525359172" TargetMode="External" /><Relationship Id="rId56" Type="http://schemas.openxmlformats.org/officeDocument/2006/relationships/hyperlink" Target="https://pbs.twimg.com/profile_banners/34530995/1567425507" TargetMode="External" /><Relationship Id="rId57" Type="http://schemas.openxmlformats.org/officeDocument/2006/relationships/hyperlink" Target="https://pbs.twimg.com/profile_banners/2417630238/1556669997" TargetMode="External" /><Relationship Id="rId58" Type="http://schemas.openxmlformats.org/officeDocument/2006/relationships/hyperlink" Target="https://pbs.twimg.com/profile_banners/1470609625/1542981540" TargetMode="External" /><Relationship Id="rId59" Type="http://schemas.openxmlformats.org/officeDocument/2006/relationships/hyperlink" Target="https://pbs.twimg.com/profile_banners/981394798035853313/1522819605" TargetMode="External" /><Relationship Id="rId60" Type="http://schemas.openxmlformats.org/officeDocument/2006/relationships/hyperlink" Target="https://pbs.twimg.com/profile_banners/17035423/1562346381" TargetMode="External" /><Relationship Id="rId61" Type="http://schemas.openxmlformats.org/officeDocument/2006/relationships/hyperlink" Target="https://pbs.twimg.com/profile_banners/14534931/1553608966" TargetMode="External" /><Relationship Id="rId62" Type="http://schemas.openxmlformats.org/officeDocument/2006/relationships/hyperlink" Target="https://pbs.twimg.com/profile_banners/7180132/1555655911" TargetMode="External" /><Relationship Id="rId63" Type="http://schemas.openxmlformats.org/officeDocument/2006/relationships/hyperlink" Target="https://pbs.twimg.com/profile_banners/2413481736/1463465003" TargetMode="External" /><Relationship Id="rId64" Type="http://schemas.openxmlformats.org/officeDocument/2006/relationships/hyperlink" Target="https://pbs.twimg.com/profile_banners/3742431562/1528405723" TargetMode="External" /><Relationship Id="rId65" Type="http://schemas.openxmlformats.org/officeDocument/2006/relationships/hyperlink" Target="https://pbs.twimg.com/profile_banners/243366276/1447281918" TargetMode="External" /><Relationship Id="rId66" Type="http://schemas.openxmlformats.org/officeDocument/2006/relationships/hyperlink" Target="https://pbs.twimg.com/profile_banners/438507280/1492634054" TargetMode="External" /><Relationship Id="rId67" Type="http://schemas.openxmlformats.org/officeDocument/2006/relationships/hyperlink" Target="https://pbs.twimg.com/profile_banners/4776088104/1547008556" TargetMode="External" /><Relationship Id="rId68" Type="http://schemas.openxmlformats.org/officeDocument/2006/relationships/hyperlink" Target="https://pbs.twimg.com/profile_banners/767774116669554688/1471888291" TargetMode="External" /><Relationship Id="rId69" Type="http://schemas.openxmlformats.org/officeDocument/2006/relationships/hyperlink" Target="https://pbs.twimg.com/profile_banners/15523961/1397527346" TargetMode="External" /><Relationship Id="rId70" Type="http://schemas.openxmlformats.org/officeDocument/2006/relationships/hyperlink" Target="https://pbs.twimg.com/profile_banners/1169449151366610947/1567707664" TargetMode="External" /><Relationship Id="rId71" Type="http://schemas.openxmlformats.org/officeDocument/2006/relationships/hyperlink" Target="https://pbs.twimg.com/profile_banners/2195872195/1384736544" TargetMode="External" /><Relationship Id="rId72" Type="http://schemas.openxmlformats.org/officeDocument/2006/relationships/hyperlink" Target="https://pbs.twimg.com/profile_banners/19781646/1570116166" TargetMode="External" /><Relationship Id="rId73" Type="http://schemas.openxmlformats.org/officeDocument/2006/relationships/hyperlink" Target="https://pbs.twimg.com/profile_banners/1917731/1434034905" TargetMode="External" /><Relationship Id="rId74" Type="http://schemas.openxmlformats.org/officeDocument/2006/relationships/hyperlink" Target="https://pbs.twimg.com/profile_banners/191564258/1462910994" TargetMode="External" /><Relationship Id="rId75" Type="http://schemas.openxmlformats.org/officeDocument/2006/relationships/hyperlink" Target="https://pbs.twimg.com/profile_banners/1017726031/1355759611" TargetMode="External" /><Relationship Id="rId76" Type="http://schemas.openxmlformats.org/officeDocument/2006/relationships/hyperlink" Target="https://pbs.twimg.com/profile_banners/497141422/1562031423" TargetMode="External" /><Relationship Id="rId77" Type="http://schemas.openxmlformats.org/officeDocument/2006/relationships/hyperlink" Target="https://pbs.twimg.com/profile_banners/82257804/1563088097" TargetMode="External" /><Relationship Id="rId78" Type="http://schemas.openxmlformats.org/officeDocument/2006/relationships/hyperlink" Target="https://pbs.twimg.com/profile_banners/387885930/1570331309" TargetMode="External" /><Relationship Id="rId79" Type="http://schemas.openxmlformats.org/officeDocument/2006/relationships/hyperlink" Target="https://pbs.twimg.com/profile_banners/4861287972/1571176424" TargetMode="External" /><Relationship Id="rId80" Type="http://schemas.openxmlformats.org/officeDocument/2006/relationships/hyperlink" Target="https://pbs.twimg.com/profile_banners/1148307534865936390/1562628709" TargetMode="External" /><Relationship Id="rId81" Type="http://schemas.openxmlformats.org/officeDocument/2006/relationships/hyperlink" Target="https://pbs.twimg.com/profile_banners/703293083719303168/1562253253" TargetMode="External" /><Relationship Id="rId82" Type="http://schemas.openxmlformats.org/officeDocument/2006/relationships/hyperlink" Target="https://pbs.twimg.com/profile_banners/1077033378/1515986737" TargetMode="External" /><Relationship Id="rId83" Type="http://schemas.openxmlformats.org/officeDocument/2006/relationships/hyperlink" Target="https://pbs.twimg.com/profile_banners/45082827/1517338323" TargetMode="External" /><Relationship Id="rId84" Type="http://schemas.openxmlformats.org/officeDocument/2006/relationships/hyperlink" Target="https://pbs.twimg.com/profile_banners/334928093/1566668165" TargetMode="External" /><Relationship Id="rId85" Type="http://schemas.openxmlformats.org/officeDocument/2006/relationships/hyperlink" Target="https://pbs.twimg.com/profile_banners/917763406970720257/1557763131" TargetMode="External" /><Relationship Id="rId86" Type="http://schemas.openxmlformats.org/officeDocument/2006/relationships/hyperlink" Target="https://pbs.twimg.com/profile_banners/776807823338450944/1564808490" TargetMode="External" /><Relationship Id="rId87" Type="http://schemas.openxmlformats.org/officeDocument/2006/relationships/hyperlink" Target="https://pbs.twimg.com/profile_banners/3059354805/1570120493" TargetMode="External" /><Relationship Id="rId88" Type="http://schemas.openxmlformats.org/officeDocument/2006/relationships/hyperlink" Target="https://pbs.twimg.com/profile_banners/2795093599/1569203390"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1/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4/bg.gif"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9/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13/bg.gif" TargetMode="External" /><Relationship Id="rId109" Type="http://schemas.openxmlformats.org/officeDocument/2006/relationships/hyperlink" Target="http://abs.twimg.com/images/themes/theme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0/bg.gif" TargetMode="External" /><Relationship Id="rId112" Type="http://schemas.openxmlformats.org/officeDocument/2006/relationships/hyperlink" Target="http://abs.twimg.com/images/themes/theme8/bg.gif" TargetMode="External" /><Relationship Id="rId113" Type="http://schemas.openxmlformats.org/officeDocument/2006/relationships/hyperlink" Target="http://abs.twimg.com/images/themes/theme6/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7/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3/bg.gif" TargetMode="External" /><Relationship Id="rId130" Type="http://schemas.openxmlformats.org/officeDocument/2006/relationships/hyperlink" Target="http://abs.twimg.com/images/themes/theme18/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5/bg.gif" TargetMode="External" /><Relationship Id="rId135" Type="http://schemas.openxmlformats.org/officeDocument/2006/relationships/hyperlink" Target="http://abs.twimg.com/images/themes/theme10/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pbs.twimg.com/profile_images/691486428253958144/rRbwW0C1_normal.jpg" TargetMode="External" /><Relationship Id="rId140" Type="http://schemas.openxmlformats.org/officeDocument/2006/relationships/hyperlink" Target="http://pbs.twimg.com/profile_images/1184516503170768896/grNnQdN__normal.jpg" TargetMode="External" /><Relationship Id="rId141" Type="http://schemas.openxmlformats.org/officeDocument/2006/relationships/hyperlink" Target="http://pbs.twimg.com/profile_images/2761713408/6329c1d5a241ca23457c0db374bee56b_normal.jpeg" TargetMode="External" /><Relationship Id="rId142" Type="http://schemas.openxmlformats.org/officeDocument/2006/relationships/hyperlink" Target="http://pbs.twimg.com/profile_images/1096066608034918401/m8wnTWsX_normal.png" TargetMode="External" /><Relationship Id="rId143" Type="http://schemas.openxmlformats.org/officeDocument/2006/relationships/hyperlink" Target="http://pbs.twimg.com/profile_images/1182525269455917057/6DxyX5px_normal.jpg" TargetMode="External" /><Relationship Id="rId144" Type="http://schemas.openxmlformats.org/officeDocument/2006/relationships/hyperlink" Target="http://pbs.twimg.com/profile_images/1061744570344517633/fKDfFqhQ_normal.jpg" TargetMode="External" /><Relationship Id="rId145" Type="http://schemas.openxmlformats.org/officeDocument/2006/relationships/hyperlink" Target="http://pbs.twimg.com/profile_images/1173256262777282561/7ZSOgUL3_normal.jpg" TargetMode="External" /><Relationship Id="rId146" Type="http://schemas.openxmlformats.org/officeDocument/2006/relationships/hyperlink" Target="http://pbs.twimg.com/profile_images/1125227694403280898/eAwq83rQ_normal.png" TargetMode="External" /><Relationship Id="rId147" Type="http://schemas.openxmlformats.org/officeDocument/2006/relationships/hyperlink" Target="http://pbs.twimg.com/profile_images/1087719846605979648/HRHFp3Nq_normal.jpg" TargetMode="External" /><Relationship Id="rId148" Type="http://schemas.openxmlformats.org/officeDocument/2006/relationships/hyperlink" Target="http://pbs.twimg.com/profile_images/1174767693976616960/Sk9xAS_U_normal.jpg" TargetMode="External" /><Relationship Id="rId149" Type="http://schemas.openxmlformats.org/officeDocument/2006/relationships/hyperlink" Target="http://pbs.twimg.com/profile_images/1129944670988132352/LYEHUdAX_normal.jpg" TargetMode="External" /><Relationship Id="rId150" Type="http://schemas.openxmlformats.org/officeDocument/2006/relationships/hyperlink" Target="http://pbs.twimg.com/profile_images/1174806119509893126/D4p4GAn-_normal.jpg" TargetMode="External" /><Relationship Id="rId151" Type="http://schemas.openxmlformats.org/officeDocument/2006/relationships/hyperlink" Target="http://pbs.twimg.com/profile_images/875946540715659264/FDOf-UKL_normal.jpg" TargetMode="External" /><Relationship Id="rId152" Type="http://schemas.openxmlformats.org/officeDocument/2006/relationships/hyperlink" Target="http://pbs.twimg.com/profile_images/912667889395798022/pMoB2qc8_normal.jpg" TargetMode="External" /><Relationship Id="rId153" Type="http://schemas.openxmlformats.org/officeDocument/2006/relationships/hyperlink" Target="http://pbs.twimg.com/profile_images/849132774661308416/pa2Uplq1_normal.jpg" TargetMode="External" /><Relationship Id="rId154" Type="http://schemas.openxmlformats.org/officeDocument/2006/relationships/hyperlink" Target="http://pbs.twimg.com/profile_images/1151716300839931904/Y72pA1N8_normal.jpg" TargetMode="External" /><Relationship Id="rId155" Type="http://schemas.openxmlformats.org/officeDocument/2006/relationships/hyperlink" Target="http://pbs.twimg.com/profile_images/1182338436230995969/1jQMWImu_normal.jpg" TargetMode="External" /><Relationship Id="rId156" Type="http://schemas.openxmlformats.org/officeDocument/2006/relationships/hyperlink" Target="http://pbs.twimg.com/profile_images/1018889683919462401/GgWLobp0_normal.jpg" TargetMode="External" /><Relationship Id="rId157" Type="http://schemas.openxmlformats.org/officeDocument/2006/relationships/hyperlink" Target="http://pbs.twimg.com/profile_images/1028444219122372608/WpQ3rG1f_normal.jpg" TargetMode="External" /><Relationship Id="rId158" Type="http://schemas.openxmlformats.org/officeDocument/2006/relationships/hyperlink" Target="http://pbs.twimg.com/profile_images/992053872322629634/3QBCD-OO_normal.jpg" TargetMode="External" /><Relationship Id="rId159" Type="http://schemas.openxmlformats.org/officeDocument/2006/relationships/hyperlink" Target="http://pbs.twimg.com/profile_images/1168494672911593478/pgUGrDgj_normal.jpg" TargetMode="External" /><Relationship Id="rId160" Type="http://schemas.openxmlformats.org/officeDocument/2006/relationships/hyperlink" Target="http://pbs.twimg.com/profile_images/859380014827098113/Rlir6oC-_normal.jpg" TargetMode="External" /><Relationship Id="rId161" Type="http://schemas.openxmlformats.org/officeDocument/2006/relationships/hyperlink" Target="http://pbs.twimg.com/profile_images/1055752495086034944/QMsvAgFY_normal.jpg" TargetMode="External" /><Relationship Id="rId162" Type="http://schemas.openxmlformats.org/officeDocument/2006/relationships/hyperlink" Target="http://pbs.twimg.com/profile_images/982302509292236801/ALg71pfL_normal.jpg" TargetMode="External" /><Relationship Id="rId163" Type="http://schemas.openxmlformats.org/officeDocument/2006/relationships/hyperlink" Target="http://pbs.twimg.com/profile_images/1085776914285903873/D2BnQ3vv_normal.jpg" TargetMode="External" /><Relationship Id="rId164" Type="http://schemas.openxmlformats.org/officeDocument/2006/relationships/hyperlink" Target="http://pbs.twimg.com/profile_images/1101536321812729856/xIvGWBK-_normal.png" TargetMode="External" /><Relationship Id="rId165" Type="http://schemas.openxmlformats.org/officeDocument/2006/relationships/hyperlink" Target="http://pbs.twimg.com/profile_images/780872177377697792/QoBK4oUH_normal.jpg" TargetMode="External" /><Relationship Id="rId166" Type="http://schemas.openxmlformats.org/officeDocument/2006/relationships/hyperlink" Target="http://pbs.twimg.com/profile_images/1083095196538150919/xP5zjyJy_normal.jpg" TargetMode="External" /><Relationship Id="rId167" Type="http://schemas.openxmlformats.org/officeDocument/2006/relationships/hyperlink" Target="http://pbs.twimg.com/profile_images/1123374378455117824/75bno-CM_normal.jpg" TargetMode="External" /><Relationship Id="rId168" Type="http://schemas.openxmlformats.org/officeDocument/2006/relationships/hyperlink" Target="http://pbs.twimg.com/profile_images/477498319128641537/80VgI0B-_normal.jpeg" TargetMode="External" /><Relationship Id="rId169" Type="http://schemas.openxmlformats.org/officeDocument/2006/relationships/hyperlink" Target="http://pbs.twimg.com/profile_images/1606549427/image_normal.jpg" TargetMode="External" /><Relationship Id="rId170" Type="http://schemas.openxmlformats.org/officeDocument/2006/relationships/hyperlink" Target="http://pbs.twimg.com/profile_images/499352686484262914/J4VcsuQb_normal.jpeg" TargetMode="External" /><Relationship Id="rId171" Type="http://schemas.openxmlformats.org/officeDocument/2006/relationships/hyperlink" Target="http://pbs.twimg.com/profile_images/854796138397917184/CXkz8ydl_normal.jpg" TargetMode="External" /><Relationship Id="rId172" Type="http://schemas.openxmlformats.org/officeDocument/2006/relationships/hyperlink" Target="http://pbs.twimg.com/profile_images/1108178734589325312/eNV-wEVW_normal.jpg" TargetMode="External" /><Relationship Id="rId173" Type="http://schemas.openxmlformats.org/officeDocument/2006/relationships/hyperlink" Target="http://pbs.twimg.com/profile_images/1098152999040548864/mLC5VHbW_normal.png" TargetMode="External" /><Relationship Id="rId174" Type="http://schemas.openxmlformats.org/officeDocument/2006/relationships/hyperlink" Target="http://pbs.twimg.com/profile_images/455890320291426304/GzhT51-G_normal.jpeg" TargetMode="External" /><Relationship Id="rId175" Type="http://schemas.openxmlformats.org/officeDocument/2006/relationships/hyperlink" Target="http://pbs.twimg.com/profile_images/1169675975124299777/920hS51J_normal.jpg" TargetMode="External" /><Relationship Id="rId176" Type="http://schemas.openxmlformats.org/officeDocument/2006/relationships/hyperlink" Target="http://pbs.twimg.com/profile_images/378800000754954602/01aa41b9c84ef01d5b84503fa22af522_normal.png" TargetMode="External" /><Relationship Id="rId177" Type="http://schemas.openxmlformats.org/officeDocument/2006/relationships/hyperlink" Target="http://pbs.twimg.com/profile_images/1135903182469701638/dbaFI_s-_normal.png" TargetMode="External" /><Relationship Id="rId178" Type="http://schemas.openxmlformats.org/officeDocument/2006/relationships/hyperlink" Target="http://pbs.twimg.com/profile_images/907330975587336193/tw7JPE5v_normal.jpg" TargetMode="External" /><Relationship Id="rId179" Type="http://schemas.openxmlformats.org/officeDocument/2006/relationships/hyperlink" Target="http://pbs.twimg.com/profile_images/888457890561961984/qf8fx2gc_normal.jpg" TargetMode="External" /><Relationship Id="rId180" Type="http://schemas.openxmlformats.org/officeDocument/2006/relationships/hyperlink" Target="http://pbs.twimg.com/profile_images/2987280094/cd26c92184299d321ba04633b979ef01_normal.jpeg" TargetMode="External" /><Relationship Id="rId181" Type="http://schemas.openxmlformats.org/officeDocument/2006/relationships/hyperlink" Target="http://pbs.twimg.com/profile_images/1175528971456434176/JxHFqWxn_normal.jpg" TargetMode="External" /><Relationship Id="rId182" Type="http://schemas.openxmlformats.org/officeDocument/2006/relationships/hyperlink" Target="http://pbs.twimg.com/profile_images/1140048787844534272/GCgv7tNe_normal.jpg" TargetMode="External" /><Relationship Id="rId183" Type="http://schemas.openxmlformats.org/officeDocument/2006/relationships/hyperlink" Target="http://pbs.twimg.com/profile_images/1124176275722125312/lyn4nKwU_normal.jpg" TargetMode="External" /><Relationship Id="rId184" Type="http://schemas.openxmlformats.org/officeDocument/2006/relationships/hyperlink" Target="http://pbs.twimg.com/profile_images/1183430448992735233/8MQJk2-L_normal.jpg" TargetMode="External" /><Relationship Id="rId185" Type="http://schemas.openxmlformats.org/officeDocument/2006/relationships/hyperlink" Target="http://pbs.twimg.com/profile_images/1148375472608350213/1Ve-paoB_normal.jpg" TargetMode="External" /><Relationship Id="rId186" Type="http://schemas.openxmlformats.org/officeDocument/2006/relationships/hyperlink" Target="http://pbs.twimg.com/profile_images/1141817834143719424/IKYCxx31_normal.jpg" TargetMode="External" /><Relationship Id="rId187" Type="http://schemas.openxmlformats.org/officeDocument/2006/relationships/hyperlink" Target="http://pbs.twimg.com/profile_images/952743540030955520/z4zVOaT8_normal.jpg" TargetMode="External" /><Relationship Id="rId188" Type="http://schemas.openxmlformats.org/officeDocument/2006/relationships/hyperlink" Target="http://pbs.twimg.com/profile_images/1032128407709134848/16XEwKtM_normal.jpg" TargetMode="External" /><Relationship Id="rId189" Type="http://schemas.openxmlformats.org/officeDocument/2006/relationships/hyperlink" Target="http://pbs.twimg.com/profile_images/1173076646527688704/VMno7d8h_normal.jpg" TargetMode="External" /><Relationship Id="rId190" Type="http://schemas.openxmlformats.org/officeDocument/2006/relationships/hyperlink" Target="http://pbs.twimg.com/profile_images/1174291917619810304/I8NjsMm7_normal.jpg" TargetMode="External" /><Relationship Id="rId191" Type="http://schemas.openxmlformats.org/officeDocument/2006/relationships/hyperlink" Target="http://pbs.twimg.com/profile_images/1157516364996927488/0-qcUUKv_normal.jpg" TargetMode="External" /><Relationship Id="rId192" Type="http://schemas.openxmlformats.org/officeDocument/2006/relationships/hyperlink" Target="http://pbs.twimg.com/profile_images/1183019741012807681/CjKJwb2X_normal.jpg" TargetMode="External" /><Relationship Id="rId193" Type="http://schemas.openxmlformats.org/officeDocument/2006/relationships/hyperlink" Target="http://pbs.twimg.com/profile_images/1028000186440851457/igu9DMKf_normal.jpg" TargetMode="External" /><Relationship Id="rId194" Type="http://schemas.openxmlformats.org/officeDocument/2006/relationships/hyperlink" Target="http://pbs.twimg.com/profile_images/1160319152189562880/ZlhAujs-_normal.jpg" TargetMode="External" /><Relationship Id="rId195" Type="http://schemas.openxmlformats.org/officeDocument/2006/relationships/hyperlink" Target="https://twitter.com/coliver405" TargetMode="External" /><Relationship Id="rId196" Type="http://schemas.openxmlformats.org/officeDocument/2006/relationships/hyperlink" Target="https://twitter.com/ethan_wolbach" TargetMode="External" /><Relationship Id="rId197" Type="http://schemas.openxmlformats.org/officeDocument/2006/relationships/hyperlink" Target="https://twitter.com/larissagrace" TargetMode="External" /><Relationship Id="rId198" Type="http://schemas.openxmlformats.org/officeDocument/2006/relationships/hyperlink" Target="https://twitter.com/techcrunch" TargetMode="External" /><Relationship Id="rId199" Type="http://schemas.openxmlformats.org/officeDocument/2006/relationships/hyperlink" Target="https://twitter.com/peter_pan_js" TargetMode="External" /><Relationship Id="rId200" Type="http://schemas.openxmlformats.org/officeDocument/2006/relationships/hyperlink" Target="https://twitter.com/unosml" TargetMode="External" /><Relationship Id="rId201" Type="http://schemas.openxmlformats.org/officeDocument/2006/relationships/hyperlink" Target="https://twitter.com/kylie_squiers" TargetMode="External" /><Relationship Id="rId202" Type="http://schemas.openxmlformats.org/officeDocument/2006/relationships/hyperlink" Target="https://twitter.com/unothegateway" TargetMode="External" /><Relationship Id="rId203" Type="http://schemas.openxmlformats.org/officeDocument/2006/relationships/hyperlink" Target="https://twitter.com/unomaha" TargetMode="External" /><Relationship Id="rId204" Type="http://schemas.openxmlformats.org/officeDocument/2006/relationships/hyperlink" Target="https://twitter.com/marsnevada" TargetMode="External" /><Relationship Id="rId205" Type="http://schemas.openxmlformats.org/officeDocument/2006/relationships/hyperlink" Target="https://twitter.com/mavradiouno" TargetMode="External" /><Relationship Id="rId206" Type="http://schemas.openxmlformats.org/officeDocument/2006/relationships/hyperlink" Target="https://twitter.com/jodeanebrownlee" TargetMode="External" /><Relationship Id="rId207" Type="http://schemas.openxmlformats.org/officeDocument/2006/relationships/hyperlink" Target="https://twitter.com/thartman2u" TargetMode="External" /><Relationship Id="rId208" Type="http://schemas.openxmlformats.org/officeDocument/2006/relationships/hyperlink" Target="https://twitter.com/jeremyhl" TargetMode="External" /><Relationship Id="rId209" Type="http://schemas.openxmlformats.org/officeDocument/2006/relationships/hyperlink" Target="https://twitter.com/nodexl" TargetMode="External" /><Relationship Id="rId210" Type="http://schemas.openxmlformats.org/officeDocument/2006/relationships/hyperlink" Target="https://twitter.com/aitchkira" TargetMode="External" /><Relationship Id="rId211" Type="http://schemas.openxmlformats.org/officeDocument/2006/relationships/hyperlink" Target="https://twitter.com/mavpuck" TargetMode="External" /><Relationship Id="rId212" Type="http://schemas.openxmlformats.org/officeDocument/2006/relationships/hyperlink" Target="https://twitter.com/branderpaul7" TargetMode="External" /><Relationship Id="rId213" Type="http://schemas.openxmlformats.org/officeDocument/2006/relationships/hyperlink" Target="https://twitter.com/omahahky" TargetMode="External" /><Relationship Id="rId214" Type="http://schemas.openxmlformats.org/officeDocument/2006/relationships/hyperlink" Target="https://twitter.com/stephen_lay" TargetMode="External" /><Relationship Id="rId215" Type="http://schemas.openxmlformats.org/officeDocument/2006/relationships/hyperlink" Target="https://twitter.com/mariambocari" TargetMode="External" /><Relationship Id="rId216" Type="http://schemas.openxmlformats.org/officeDocument/2006/relationships/hyperlink" Target="https://twitter.com/stuckonsw" TargetMode="External" /><Relationship Id="rId217" Type="http://schemas.openxmlformats.org/officeDocument/2006/relationships/hyperlink" Target="https://twitter.com/freelanceowl" TargetMode="External" /><Relationship Id="rId218" Type="http://schemas.openxmlformats.org/officeDocument/2006/relationships/hyperlink" Target="https://twitter.com/krausesmustache" TargetMode="External" /><Relationship Id="rId219" Type="http://schemas.openxmlformats.org/officeDocument/2006/relationships/hyperlink" Target="https://twitter.com/ccooke6685" TargetMode="External" /><Relationship Id="rId220" Type="http://schemas.openxmlformats.org/officeDocument/2006/relationships/hyperlink" Target="https://twitter.com/uiowa" TargetMode="External" /><Relationship Id="rId221" Type="http://schemas.openxmlformats.org/officeDocument/2006/relationships/hyperlink" Target="https://twitter.com/dennisyu" TargetMode="External" /><Relationship Id="rId222" Type="http://schemas.openxmlformats.org/officeDocument/2006/relationships/hyperlink" Target="https://twitter.com/jack_hova" TargetMode="External" /><Relationship Id="rId223" Type="http://schemas.openxmlformats.org/officeDocument/2006/relationships/hyperlink" Target="https://twitter.com/benji_gordon" TargetMode="External" /><Relationship Id="rId224" Type="http://schemas.openxmlformats.org/officeDocument/2006/relationships/hyperlink" Target="https://twitter.com/u_nebraska" TargetMode="External" /><Relationship Id="rId225" Type="http://schemas.openxmlformats.org/officeDocument/2006/relationships/hyperlink" Target="https://twitter.com/horsedaddy00" TargetMode="External" /><Relationship Id="rId226" Type="http://schemas.openxmlformats.org/officeDocument/2006/relationships/hyperlink" Target="https://twitter.com/majestik42" TargetMode="External" /><Relationship Id="rId227" Type="http://schemas.openxmlformats.org/officeDocument/2006/relationships/hyperlink" Target="https://twitter.com/obomaha" TargetMode="External" /><Relationship Id="rId228" Type="http://schemas.openxmlformats.org/officeDocument/2006/relationships/hyperlink" Target="https://twitter.com/jlsneb" TargetMode="External" /><Relationship Id="rId229" Type="http://schemas.openxmlformats.org/officeDocument/2006/relationships/hyperlink" Target="https://twitter.com/nebraskahcc" TargetMode="External" /><Relationship Id="rId230" Type="http://schemas.openxmlformats.org/officeDocument/2006/relationships/hyperlink" Target="https://twitter.com/rickylee41" TargetMode="External" /><Relationship Id="rId231" Type="http://schemas.openxmlformats.org/officeDocument/2006/relationships/hyperlink" Target="https://twitter.com/findurgeniusne" TargetMode="External" /><Relationship Id="rId232" Type="http://schemas.openxmlformats.org/officeDocument/2006/relationships/hyperlink" Target="https://twitter.com/tweetrootapp" TargetMode="External" /><Relationship Id="rId233" Type="http://schemas.openxmlformats.org/officeDocument/2006/relationships/hyperlink" Target="https://twitter.com/newseum" TargetMode="External" /><Relationship Id="rId234" Type="http://schemas.openxmlformats.org/officeDocument/2006/relationships/hyperlink" Target="https://twitter.com/thehill" TargetMode="External" /><Relationship Id="rId235" Type="http://schemas.openxmlformats.org/officeDocument/2006/relationships/hyperlink" Target="https://twitter.com/belforgroup" TargetMode="External" /><Relationship Id="rId236" Type="http://schemas.openxmlformats.org/officeDocument/2006/relationships/hyperlink" Target="https://twitter.com/sheldonyellen" TargetMode="External" /><Relationship Id="rId237" Type="http://schemas.openxmlformats.org/officeDocument/2006/relationships/hyperlink" Target="https://twitter.com/baadgalab" TargetMode="External" /><Relationship Id="rId238" Type="http://schemas.openxmlformats.org/officeDocument/2006/relationships/hyperlink" Target="https://twitter.com/okinatran" TargetMode="External" /><Relationship Id="rId239" Type="http://schemas.openxmlformats.org/officeDocument/2006/relationships/hyperlink" Target="https://twitter.com/thekamrinbaker" TargetMode="External" /><Relationship Id="rId240" Type="http://schemas.openxmlformats.org/officeDocument/2006/relationships/hyperlink" Target="https://twitter.com/ko_zub" TargetMode="External" /><Relationship Id="rId241" Type="http://schemas.openxmlformats.org/officeDocument/2006/relationships/hyperlink" Target="https://twitter.com/ejwolbach1" TargetMode="External" /><Relationship Id="rId242" Type="http://schemas.openxmlformats.org/officeDocument/2006/relationships/hyperlink" Target="https://twitter.com/lapainter" TargetMode="External" /><Relationship Id="rId243" Type="http://schemas.openxmlformats.org/officeDocument/2006/relationships/hyperlink" Target="https://twitter.com/rmpray42" TargetMode="External" /><Relationship Id="rId244" Type="http://schemas.openxmlformats.org/officeDocument/2006/relationships/hyperlink" Target="https://twitter.com/megonz92" TargetMode="External" /><Relationship Id="rId245" Type="http://schemas.openxmlformats.org/officeDocument/2006/relationships/hyperlink" Target="https://twitter.com/kassidybrown_" TargetMode="External" /><Relationship Id="rId246" Type="http://schemas.openxmlformats.org/officeDocument/2006/relationships/hyperlink" Target="https://twitter.com/mattkirkle" TargetMode="External" /><Relationship Id="rId247" Type="http://schemas.openxmlformats.org/officeDocument/2006/relationships/hyperlink" Target="https://twitter.com/sworadio" TargetMode="External" /><Relationship Id="rId248" Type="http://schemas.openxmlformats.org/officeDocument/2006/relationships/hyperlink" Target="https://twitter.com/owen_godberson" TargetMode="External" /><Relationship Id="rId249" Type="http://schemas.openxmlformats.org/officeDocument/2006/relationships/hyperlink" Target="https://twitter.com/jkies_media" TargetMode="External" /><Relationship Id="rId250" Type="http://schemas.openxmlformats.org/officeDocument/2006/relationships/hyperlink" Target="https://twitter.com/osborneinacabin" TargetMode="External" /><Relationship Id="rId251" Type="http://schemas.openxmlformats.org/officeDocument/2006/relationships/comments" Target="../comments2.xml" /><Relationship Id="rId252" Type="http://schemas.openxmlformats.org/officeDocument/2006/relationships/vmlDrawing" Target="../drawings/vmlDrawing2.vml" /><Relationship Id="rId253" Type="http://schemas.openxmlformats.org/officeDocument/2006/relationships/table" Target="../tables/table2.xml" /><Relationship Id="rId254" Type="http://schemas.openxmlformats.org/officeDocument/2006/relationships/drawing" Target="../drawings/drawing1.xml" /><Relationship Id="rId2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900</v>
      </c>
      <c r="B3" s="62" t="s">
        <v>900</v>
      </c>
      <c r="C3" s="81" t="s">
        <v>272</v>
      </c>
      <c r="D3" s="88">
        <v>5</v>
      </c>
      <c r="E3" s="89" t="s">
        <v>132</v>
      </c>
      <c r="F3" s="90">
        <v>16</v>
      </c>
      <c r="G3" s="81"/>
      <c r="H3" s="73"/>
      <c r="I3" s="91"/>
      <c r="J3" s="91"/>
      <c r="K3" s="34" t="s">
        <v>65</v>
      </c>
      <c r="L3" s="92">
        <v>3</v>
      </c>
      <c r="M3" s="92"/>
      <c r="N3" s="93"/>
      <c r="O3" s="63" t="s">
        <v>185</v>
      </c>
      <c r="P3" s="65">
        <v>43745.920694444445</v>
      </c>
      <c r="Q3" s="63" t="s">
        <v>955</v>
      </c>
      <c r="R3" s="68" t="s">
        <v>1001</v>
      </c>
      <c r="S3" s="63" t="s">
        <v>692</v>
      </c>
      <c r="T3" s="63" t="s">
        <v>1030</v>
      </c>
      <c r="U3" s="65">
        <v>43745.920694444445</v>
      </c>
      <c r="V3" s="68" t="s">
        <v>1165</v>
      </c>
      <c r="W3" s="63"/>
      <c r="X3" s="63"/>
      <c r="Y3" s="69" t="s">
        <v>1252</v>
      </c>
      <c r="Z3" s="69"/>
      <c r="AA3" s="63">
        <v>1</v>
      </c>
      <c r="AB3" s="48">
        <v>0</v>
      </c>
      <c r="AC3" s="49">
        <v>0</v>
      </c>
      <c r="AD3" s="48">
        <v>0</v>
      </c>
      <c r="AE3" s="49">
        <v>0</v>
      </c>
      <c r="AF3" s="48">
        <v>0</v>
      </c>
      <c r="AG3" s="49">
        <v>0</v>
      </c>
      <c r="AH3" s="48">
        <v>6</v>
      </c>
      <c r="AI3" s="49">
        <v>100</v>
      </c>
      <c r="AJ3" s="48">
        <v>6</v>
      </c>
      <c r="AK3" s="68"/>
      <c r="AL3" s="68" t="s">
        <v>1056</v>
      </c>
      <c r="AM3" s="63" t="b">
        <v>0</v>
      </c>
      <c r="AN3" s="63">
        <v>6</v>
      </c>
      <c r="AO3" s="69" t="s">
        <v>275</v>
      </c>
      <c r="AP3" s="63" t="b">
        <v>1</v>
      </c>
      <c r="AQ3" s="63" t="s">
        <v>698</v>
      </c>
      <c r="AR3" s="63"/>
      <c r="AS3" s="69" t="s">
        <v>1329</v>
      </c>
      <c r="AT3" s="63" t="b">
        <v>0</v>
      </c>
      <c r="AU3" s="63">
        <v>0</v>
      </c>
      <c r="AV3" s="69" t="s">
        <v>275</v>
      </c>
      <c r="AW3" s="63" t="s">
        <v>699</v>
      </c>
      <c r="AX3" s="63" t="b">
        <v>0</v>
      </c>
      <c r="AY3" s="69" t="s">
        <v>1252</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26">
        <v>43745</v>
      </c>
      <c r="BN3" s="128" t="s">
        <v>1083</v>
      </c>
    </row>
    <row r="4" spans="1:66" ht="15" customHeight="1">
      <c r="A4" s="62" t="s">
        <v>900</v>
      </c>
      <c r="B4" s="62" t="s">
        <v>928</v>
      </c>
      <c r="C4" s="81" t="s">
        <v>272</v>
      </c>
      <c r="D4" s="88">
        <v>5</v>
      </c>
      <c r="E4" s="89" t="s">
        <v>132</v>
      </c>
      <c r="F4" s="90">
        <v>16</v>
      </c>
      <c r="G4" s="81"/>
      <c r="H4" s="73"/>
      <c r="I4" s="91"/>
      <c r="J4" s="91"/>
      <c r="K4" s="34" t="s">
        <v>65</v>
      </c>
      <c r="L4" s="94">
        <v>4</v>
      </c>
      <c r="M4" s="94"/>
      <c r="N4" s="93"/>
      <c r="O4" s="64" t="s">
        <v>337</v>
      </c>
      <c r="P4" s="66">
        <v>43745.92072916667</v>
      </c>
      <c r="Q4" s="64" t="s">
        <v>956</v>
      </c>
      <c r="R4" s="64"/>
      <c r="S4" s="64"/>
      <c r="T4" s="64"/>
      <c r="U4" s="66">
        <v>43745.92072916667</v>
      </c>
      <c r="V4" s="67" t="s">
        <v>1166</v>
      </c>
      <c r="W4" s="64"/>
      <c r="X4" s="64"/>
      <c r="Y4" s="70" t="s">
        <v>1253</v>
      </c>
      <c r="Z4" s="64"/>
      <c r="AA4" s="104">
        <v>1</v>
      </c>
      <c r="AB4" s="48">
        <v>0</v>
      </c>
      <c r="AC4" s="49">
        <v>0</v>
      </c>
      <c r="AD4" s="48">
        <v>0</v>
      </c>
      <c r="AE4" s="49">
        <v>0</v>
      </c>
      <c r="AF4" s="48">
        <v>0</v>
      </c>
      <c r="AG4" s="49">
        <v>0</v>
      </c>
      <c r="AH4" s="48">
        <v>32</v>
      </c>
      <c r="AI4" s="49">
        <v>100</v>
      </c>
      <c r="AJ4" s="48">
        <v>32</v>
      </c>
      <c r="AK4" s="109"/>
      <c r="AL4" s="67" t="s">
        <v>1056</v>
      </c>
      <c r="AM4" s="64" t="b">
        <v>0</v>
      </c>
      <c r="AN4" s="64">
        <v>0</v>
      </c>
      <c r="AO4" s="70" t="s">
        <v>275</v>
      </c>
      <c r="AP4" s="64" t="b">
        <v>0</v>
      </c>
      <c r="AQ4" s="64" t="s">
        <v>698</v>
      </c>
      <c r="AR4" s="64"/>
      <c r="AS4" s="70" t="s">
        <v>275</v>
      </c>
      <c r="AT4" s="64" t="b">
        <v>0</v>
      </c>
      <c r="AU4" s="64">
        <v>3</v>
      </c>
      <c r="AV4" s="70" t="s">
        <v>1329</v>
      </c>
      <c r="AW4" s="64" t="s">
        <v>699</v>
      </c>
      <c r="AX4" s="64" t="b">
        <v>0</v>
      </c>
      <c r="AY4" s="70" t="s">
        <v>1329</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27">
        <v>43745</v>
      </c>
      <c r="BN4" s="70" t="s">
        <v>1084</v>
      </c>
    </row>
    <row r="5" spans="1:66" ht="15">
      <c r="A5" s="62" t="s">
        <v>901</v>
      </c>
      <c r="B5" s="62" t="s">
        <v>929</v>
      </c>
      <c r="C5" s="81" t="s">
        <v>272</v>
      </c>
      <c r="D5" s="88">
        <v>5</v>
      </c>
      <c r="E5" s="89" t="s">
        <v>132</v>
      </c>
      <c r="F5" s="90">
        <v>16</v>
      </c>
      <c r="G5" s="81"/>
      <c r="H5" s="73"/>
      <c r="I5" s="91"/>
      <c r="J5" s="91"/>
      <c r="K5" s="34" t="s">
        <v>65</v>
      </c>
      <c r="L5" s="94">
        <v>5</v>
      </c>
      <c r="M5" s="94"/>
      <c r="N5" s="93"/>
      <c r="O5" s="64" t="s">
        <v>195</v>
      </c>
      <c r="P5" s="66">
        <v>43748.70822916667</v>
      </c>
      <c r="Q5" s="64" t="s">
        <v>957</v>
      </c>
      <c r="R5" s="67" t="s">
        <v>1002</v>
      </c>
      <c r="S5" s="64" t="s">
        <v>1023</v>
      </c>
      <c r="T5" s="64" t="s">
        <v>1030</v>
      </c>
      <c r="U5" s="66">
        <v>43748.70822916667</v>
      </c>
      <c r="V5" s="67" t="s">
        <v>1167</v>
      </c>
      <c r="W5" s="64"/>
      <c r="X5" s="64"/>
      <c r="Y5" s="70" t="s">
        <v>1254</v>
      </c>
      <c r="Z5" s="64"/>
      <c r="AA5" s="104">
        <v>1</v>
      </c>
      <c r="AB5" s="48">
        <v>0</v>
      </c>
      <c r="AC5" s="49">
        <v>0</v>
      </c>
      <c r="AD5" s="48">
        <v>0</v>
      </c>
      <c r="AE5" s="49">
        <v>0</v>
      </c>
      <c r="AF5" s="48">
        <v>0</v>
      </c>
      <c r="AG5" s="49">
        <v>0</v>
      </c>
      <c r="AH5" s="48">
        <v>25</v>
      </c>
      <c r="AI5" s="49">
        <v>100</v>
      </c>
      <c r="AJ5" s="48">
        <v>25</v>
      </c>
      <c r="AK5" s="109"/>
      <c r="AL5" s="67" t="s">
        <v>1057</v>
      </c>
      <c r="AM5" s="64" t="b">
        <v>0</v>
      </c>
      <c r="AN5" s="64">
        <v>3</v>
      </c>
      <c r="AO5" s="70" t="s">
        <v>275</v>
      </c>
      <c r="AP5" s="64" t="b">
        <v>0</v>
      </c>
      <c r="AQ5" s="64" t="s">
        <v>698</v>
      </c>
      <c r="AR5" s="64"/>
      <c r="AS5" s="70" t="s">
        <v>275</v>
      </c>
      <c r="AT5" s="64" t="b">
        <v>0</v>
      </c>
      <c r="AU5" s="64">
        <v>0</v>
      </c>
      <c r="AV5" s="70" t="s">
        <v>275</v>
      </c>
      <c r="AW5" s="64" t="s">
        <v>702</v>
      </c>
      <c r="AX5" s="64" t="b">
        <v>0</v>
      </c>
      <c r="AY5" s="70" t="s">
        <v>1254</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27">
        <v>43748</v>
      </c>
      <c r="BN5" s="70" t="s">
        <v>1085</v>
      </c>
    </row>
    <row r="6" spans="1:66" ht="15">
      <c r="A6" s="62" t="s">
        <v>902</v>
      </c>
      <c r="B6" s="62" t="s">
        <v>908</v>
      </c>
      <c r="C6" s="81" t="s">
        <v>272</v>
      </c>
      <c r="D6" s="88">
        <v>5</v>
      </c>
      <c r="E6" s="89" t="s">
        <v>132</v>
      </c>
      <c r="F6" s="90">
        <v>16</v>
      </c>
      <c r="G6" s="81"/>
      <c r="H6" s="73"/>
      <c r="I6" s="91"/>
      <c r="J6" s="91"/>
      <c r="K6" s="34" t="s">
        <v>65</v>
      </c>
      <c r="L6" s="94">
        <v>6</v>
      </c>
      <c r="M6" s="94"/>
      <c r="N6" s="93"/>
      <c r="O6" s="64" t="s">
        <v>337</v>
      </c>
      <c r="P6" s="66">
        <v>43749.71545138889</v>
      </c>
      <c r="Q6" s="64" t="s">
        <v>958</v>
      </c>
      <c r="R6" s="67" t="s">
        <v>1003</v>
      </c>
      <c r="S6" s="64" t="s">
        <v>1024</v>
      </c>
      <c r="T6" s="64" t="s">
        <v>1030</v>
      </c>
      <c r="U6" s="66">
        <v>43749.71545138889</v>
      </c>
      <c r="V6" s="67" t="s">
        <v>1168</v>
      </c>
      <c r="W6" s="64"/>
      <c r="X6" s="64"/>
      <c r="Y6" s="70" t="s">
        <v>1255</v>
      </c>
      <c r="Z6" s="64"/>
      <c r="AA6" s="104">
        <v>1</v>
      </c>
      <c r="AB6" s="48"/>
      <c r="AC6" s="49"/>
      <c r="AD6" s="48"/>
      <c r="AE6" s="49"/>
      <c r="AF6" s="48"/>
      <c r="AG6" s="49"/>
      <c r="AH6" s="48"/>
      <c r="AI6" s="49"/>
      <c r="AJ6" s="48"/>
      <c r="AK6" s="109"/>
      <c r="AL6" s="67" t="s">
        <v>1058</v>
      </c>
      <c r="AM6" s="64" t="b">
        <v>0</v>
      </c>
      <c r="AN6" s="64">
        <v>0</v>
      </c>
      <c r="AO6" s="70" t="s">
        <v>275</v>
      </c>
      <c r="AP6" s="64" t="b">
        <v>0</v>
      </c>
      <c r="AQ6" s="64" t="s">
        <v>698</v>
      </c>
      <c r="AR6" s="64"/>
      <c r="AS6" s="70" t="s">
        <v>275</v>
      </c>
      <c r="AT6" s="64" t="b">
        <v>0</v>
      </c>
      <c r="AU6" s="64">
        <v>3</v>
      </c>
      <c r="AV6" s="70" t="s">
        <v>1280</v>
      </c>
      <c r="AW6" s="64" t="s">
        <v>701</v>
      </c>
      <c r="AX6" s="64" t="b">
        <v>0</v>
      </c>
      <c r="AY6" s="70" t="s">
        <v>1280</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1</v>
      </c>
      <c r="BM6" s="127">
        <v>43749</v>
      </c>
      <c r="BN6" s="70" t="s">
        <v>1086</v>
      </c>
    </row>
    <row r="7" spans="1:66" ht="15">
      <c r="A7" s="62" t="s">
        <v>902</v>
      </c>
      <c r="B7" s="62" t="s">
        <v>912</v>
      </c>
      <c r="C7" s="81" t="s">
        <v>272</v>
      </c>
      <c r="D7" s="88">
        <v>5</v>
      </c>
      <c r="E7" s="89" t="s">
        <v>132</v>
      </c>
      <c r="F7" s="90">
        <v>16</v>
      </c>
      <c r="G7" s="81"/>
      <c r="H7" s="73"/>
      <c r="I7" s="91"/>
      <c r="J7" s="91"/>
      <c r="K7" s="34" t="s">
        <v>65</v>
      </c>
      <c r="L7" s="94">
        <v>7</v>
      </c>
      <c r="M7" s="94"/>
      <c r="N7" s="93"/>
      <c r="O7" s="64" t="s">
        <v>195</v>
      </c>
      <c r="P7" s="66">
        <v>43749.71545138889</v>
      </c>
      <c r="Q7" s="64" t="s">
        <v>958</v>
      </c>
      <c r="R7" s="67" t="s">
        <v>1003</v>
      </c>
      <c r="S7" s="64" t="s">
        <v>1024</v>
      </c>
      <c r="T7" s="64" t="s">
        <v>1030</v>
      </c>
      <c r="U7" s="66">
        <v>43749.71545138889</v>
      </c>
      <c r="V7" s="67" t="s">
        <v>1168</v>
      </c>
      <c r="W7" s="64"/>
      <c r="X7" s="64"/>
      <c r="Y7" s="70" t="s">
        <v>1255</v>
      </c>
      <c r="Z7" s="64"/>
      <c r="AA7" s="104">
        <v>1</v>
      </c>
      <c r="AB7" s="48"/>
      <c r="AC7" s="49"/>
      <c r="AD7" s="48"/>
      <c r="AE7" s="49"/>
      <c r="AF7" s="48"/>
      <c r="AG7" s="49"/>
      <c r="AH7" s="48"/>
      <c r="AI7" s="49"/>
      <c r="AJ7" s="48"/>
      <c r="AK7" s="109"/>
      <c r="AL7" s="67" t="s">
        <v>1058</v>
      </c>
      <c r="AM7" s="64" t="b">
        <v>0</v>
      </c>
      <c r="AN7" s="64">
        <v>0</v>
      </c>
      <c r="AO7" s="70" t="s">
        <v>275</v>
      </c>
      <c r="AP7" s="64" t="b">
        <v>0</v>
      </c>
      <c r="AQ7" s="64" t="s">
        <v>698</v>
      </c>
      <c r="AR7" s="64"/>
      <c r="AS7" s="70" t="s">
        <v>275</v>
      </c>
      <c r="AT7" s="64" t="b">
        <v>0</v>
      </c>
      <c r="AU7" s="64">
        <v>3</v>
      </c>
      <c r="AV7" s="70" t="s">
        <v>1280</v>
      </c>
      <c r="AW7" s="64" t="s">
        <v>701</v>
      </c>
      <c r="AX7" s="64" t="b">
        <v>0</v>
      </c>
      <c r="AY7" s="70" t="s">
        <v>1280</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27">
        <v>43749</v>
      </c>
      <c r="BN7" s="70" t="s">
        <v>1086</v>
      </c>
    </row>
    <row r="8" spans="1:66" ht="15">
      <c r="A8" s="62" t="s">
        <v>902</v>
      </c>
      <c r="B8" s="62" t="s">
        <v>930</v>
      </c>
      <c r="C8" s="81" t="s">
        <v>272</v>
      </c>
      <c r="D8" s="88">
        <v>5</v>
      </c>
      <c r="E8" s="89" t="s">
        <v>132</v>
      </c>
      <c r="F8" s="90">
        <v>16</v>
      </c>
      <c r="G8" s="81"/>
      <c r="H8" s="73"/>
      <c r="I8" s="91"/>
      <c r="J8" s="91"/>
      <c r="K8" s="34" t="s">
        <v>65</v>
      </c>
      <c r="L8" s="94">
        <v>8</v>
      </c>
      <c r="M8" s="94"/>
      <c r="N8" s="93"/>
      <c r="O8" s="64" t="s">
        <v>195</v>
      </c>
      <c r="P8" s="66">
        <v>43749.71545138889</v>
      </c>
      <c r="Q8" s="64" t="s">
        <v>958</v>
      </c>
      <c r="R8" s="67" t="s">
        <v>1003</v>
      </c>
      <c r="S8" s="64" t="s">
        <v>1024</v>
      </c>
      <c r="T8" s="64" t="s">
        <v>1030</v>
      </c>
      <c r="U8" s="66">
        <v>43749.71545138889</v>
      </c>
      <c r="V8" s="67" t="s">
        <v>1168</v>
      </c>
      <c r="W8" s="64"/>
      <c r="X8" s="64"/>
      <c r="Y8" s="70" t="s">
        <v>1255</v>
      </c>
      <c r="Z8" s="64"/>
      <c r="AA8" s="104">
        <v>1</v>
      </c>
      <c r="AB8" s="48"/>
      <c r="AC8" s="49"/>
      <c r="AD8" s="48"/>
      <c r="AE8" s="49"/>
      <c r="AF8" s="48"/>
      <c r="AG8" s="49"/>
      <c r="AH8" s="48"/>
      <c r="AI8" s="49"/>
      <c r="AJ8" s="48"/>
      <c r="AK8" s="109"/>
      <c r="AL8" s="67" t="s">
        <v>1058</v>
      </c>
      <c r="AM8" s="64" t="b">
        <v>0</v>
      </c>
      <c r="AN8" s="64">
        <v>0</v>
      </c>
      <c r="AO8" s="70" t="s">
        <v>275</v>
      </c>
      <c r="AP8" s="64" t="b">
        <v>0</v>
      </c>
      <c r="AQ8" s="64" t="s">
        <v>698</v>
      </c>
      <c r="AR8" s="64"/>
      <c r="AS8" s="70" t="s">
        <v>275</v>
      </c>
      <c r="AT8" s="64" t="b">
        <v>0</v>
      </c>
      <c r="AU8" s="64">
        <v>3</v>
      </c>
      <c r="AV8" s="70" t="s">
        <v>1280</v>
      </c>
      <c r="AW8" s="64" t="s">
        <v>701</v>
      </c>
      <c r="AX8" s="64" t="b">
        <v>0</v>
      </c>
      <c r="AY8" s="70" t="s">
        <v>1280</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c r="BM8" s="127">
        <v>43749</v>
      </c>
      <c r="BN8" s="70" t="s">
        <v>1086</v>
      </c>
    </row>
    <row r="9" spans="1:66" ht="15">
      <c r="A9" s="62" t="s">
        <v>902</v>
      </c>
      <c r="B9" s="62" t="s">
        <v>906</v>
      </c>
      <c r="C9" s="81" t="s">
        <v>272</v>
      </c>
      <c r="D9" s="88">
        <v>5</v>
      </c>
      <c r="E9" s="89" t="s">
        <v>132</v>
      </c>
      <c r="F9" s="90">
        <v>16</v>
      </c>
      <c r="G9" s="81"/>
      <c r="H9" s="73"/>
      <c r="I9" s="91"/>
      <c r="J9" s="91"/>
      <c r="K9" s="34" t="s">
        <v>65</v>
      </c>
      <c r="L9" s="94">
        <v>9</v>
      </c>
      <c r="M9" s="94"/>
      <c r="N9" s="93"/>
      <c r="O9" s="64" t="s">
        <v>195</v>
      </c>
      <c r="P9" s="66">
        <v>43749.71545138889</v>
      </c>
      <c r="Q9" s="64" t="s">
        <v>958</v>
      </c>
      <c r="R9" s="67" t="s">
        <v>1003</v>
      </c>
      <c r="S9" s="64" t="s">
        <v>1024</v>
      </c>
      <c r="T9" s="64" t="s">
        <v>1030</v>
      </c>
      <c r="U9" s="66">
        <v>43749.71545138889</v>
      </c>
      <c r="V9" s="67" t="s">
        <v>1168</v>
      </c>
      <c r="W9" s="64"/>
      <c r="X9" s="64"/>
      <c r="Y9" s="70" t="s">
        <v>1255</v>
      </c>
      <c r="Z9" s="64"/>
      <c r="AA9" s="104">
        <v>1</v>
      </c>
      <c r="AB9" s="48"/>
      <c r="AC9" s="49"/>
      <c r="AD9" s="48"/>
      <c r="AE9" s="49"/>
      <c r="AF9" s="48"/>
      <c r="AG9" s="49"/>
      <c r="AH9" s="48"/>
      <c r="AI9" s="49"/>
      <c r="AJ9" s="48"/>
      <c r="AK9" s="109"/>
      <c r="AL9" s="67" t="s">
        <v>1058</v>
      </c>
      <c r="AM9" s="64" t="b">
        <v>0</v>
      </c>
      <c r="AN9" s="64">
        <v>0</v>
      </c>
      <c r="AO9" s="70" t="s">
        <v>275</v>
      </c>
      <c r="AP9" s="64" t="b">
        <v>0</v>
      </c>
      <c r="AQ9" s="64" t="s">
        <v>698</v>
      </c>
      <c r="AR9" s="64"/>
      <c r="AS9" s="70" t="s">
        <v>275</v>
      </c>
      <c r="AT9" s="64" t="b">
        <v>0</v>
      </c>
      <c r="AU9" s="64">
        <v>3</v>
      </c>
      <c r="AV9" s="70" t="s">
        <v>1280</v>
      </c>
      <c r="AW9" s="64" t="s">
        <v>701</v>
      </c>
      <c r="AX9" s="64" t="b">
        <v>0</v>
      </c>
      <c r="AY9" s="70" t="s">
        <v>1280</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4</v>
      </c>
      <c r="BM9" s="127">
        <v>43749</v>
      </c>
      <c r="BN9" s="70" t="s">
        <v>1086</v>
      </c>
    </row>
    <row r="10" spans="1:66" ht="15">
      <c r="A10" s="62" t="s">
        <v>902</v>
      </c>
      <c r="B10" s="62" t="s">
        <v>931</v>
      </c>
      <c r="C10" s="81" t="s">
        <v>272</v>
      </c>
      <c r="D10" s="88">
        <v>5</v>
      </c>
      <c r="E10" s="89" t="s">
        <v>132</v>
      </c>
      <c r="F10" s="90">
        <v>16</v>
      </c>
      <c r="G10" s="81"/>
      <c r="H10" s="73"/>
      <c r="I10" s="91"/>
      <c r="J10" s="91"/>
      <c r="K10" s="34" t="s">
        <v>65</v>
      </c>
      <c r="L10" s="94">
        <v>10</v>
      </c>
      <c r="M10" s="94"/>
      <c r="N10" s="93"/>
      <c r="O10" s="64" t="s">
        <v>195</v>
      </c>
      <c r="P10" s="66">
        <v>43749.71545138889</v>
      </c>
      <c r="Q10" s="64" t="s">
        <v>958</v>
      </c>
      <c r="R10" s="67" t="s">
        <v>1003</v>
      </c>
      <c r="S10" s="64" t="s">
        <v>1024</v>
      </c>
      <c r="T10" s="64" t="s">
        <v>1030</v>
      </c>
      <c r="U10" s="66">
        <v>43749.71545138889</v>
      </c>
      <c r="V10" s="67" t="s">
        <v>1168</v>
      </c>
      <c r="W10" s="64"/>
      <c r="X10" s="64"/>
      <c r="Y10" s="70" t="s">
        <v>1255</v>
      </c>
      <c r="Z10" s="64"/>
      <c r="AA10" s="104">
        <v>1</v>
      </c>
      <c r="AB10" s="48"/>
      <c r="AC10" s="49"/>
      <c r="AD10" s="48"/>
      <c r="AE10" s="49"/>
      <c r="AF10" s="48"/>
      <c r="AG10" s="49"/>
      <c r="AH10" s="48"/>
      <c r="AI10" s="49"/>
      <c r="AJ10" s="48"/>
      <c r="AK10" s="109"/>
      <c r="AL10" s="67" t="s">
        <v>1058</v>
      </c>
      <c r="AM10" s="64" t="b">
        <v>0</v>
      </c>
      <c r="AN10" s="64">
        <v>0</v>
      </c>
      <c r="AO10" s="70" t="s">
        <v>275</v>
      </c>
      <c r="AP10" s="64" t="b">
        <v>0</v>
      </c>
      <c r="AQ10" s="64" t="s">
        <v>698</v>
      </c>
      <c r="AR10" s="64"/>
      <c r="AS10" s="70" t="s">
        <v>275</v>
      </c>
      <c r="AT10" s="64" t="b">
        <v>0</v>
      </c>
      <c r="AU10" s="64">
        <v>3</v>
      </c>
      <c r="AV10" s="70" t="s">
        <v>1280</v>
      </c>
      <c r="AW10" s="64" t="s">
        <v>701</v>
      </c>
      <c r="AX10" s="64" t="b">
        <v>0</v>
      </c>
      <c r="AY10" s="70" t="s">
        <v>1280</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3</v>
      </c>
      <c r="BM10" s="127">
        <v>43749</v>
      </c>
      <c r="BN10" s="70" t="s">
        <v>1086</v>
      </c>
    </row>
    <row r="11" spans="1:66" ht="15">
      <c r="A11" s="62" t="s">
        <v>902</v>
      </c>
      <c r="B11" s="62" t="s">
        <v>932</v>
      </c>
      <c r="C11" s="81" t="s">
        <v>272</v>
      </c>
      <c r="D11" s="88">
        <v>5</v>
      </c>
      <c r="E11" s="89" t="s">
        <v>132</v>
      </c>
      <c r="F11" s="90">
        <v>16</v>
      </c>
      <c r="G11" s="81"/>
      <c r="H11" s="73"/>
      <c r="I11" s="91"/>
      <c r="J11" s="91"/>
      <c r="K11" s="34" t="s">
        <v>65</v>
      </c>
      <c r="L11" s="94">
        <v>11</v>
      </c>
      <c r="M11" s="94"/>
      <c r="N11" s="93"/>
      <c r="O11" s="64" t="s">
        <v>195</v>
      </c>
      <c r="P11" s="66">
        <v>43749.71545138889</v>
      </c>
      <c r="Q11" s="64" t="s">
        <v>958</v>
      </c>
      <c r="R11" s="67" t="s">
        <v>1003</v>
      </c>
      <c r="S11" s="64" t="s">
        <v>1024</v>
      </c>
      <c r="T11" s="64" t="s">
        <v>1030</v>
      </c>
      <c r="U11" s="66">
        <v>43749.71545138889</v>
      </c>
      <c r="V11" s="67" t="s">
        <v>1168</v>
      </c>
      <c r="W11" s="64"/>
      <c r="X11" s="64"/>
      <c r="Y11" s="70" t="s">
        <v>1255</v>
      </c>
      <c r="Z11" s="64"/>
      <c r="AA11" s="104">
        <v>1</v>
      </c>
      <c r="AB11" s="48"/>
      <c r="AC11" s="49"/>
      <c r="AD11" s="48"/>
      <c r="AE11" s="49"/>
      <c r="AF11" s="48"/>
      <c r="AG11" s="49"/>
      <c r="AH11" s="48"/>
      <c r="AI11" s="49"/>
      <c r="AJ11" s="48"/>
      <c r="AK11" s="109"/>
      <c r="AL11" s="67" t="s">
        <v>1058</v>
      </c>
      <c r="AM11" s="64" t="b">
        <v>0</v>
      </c>
      <c r="AN11" s="64">
        <v>0</v>
      </c>
      <c r="AO11" s="70" t="s">
        <v>275</v>
      </c>
      <c r="AP11" s="64" t="b">
        <v>0</v>
      </c>
      <c r="AQ11" s="64" t="s">
        <v>698</v>
      </c>
      <c r="AR11" s="64"/>
      <c r="AS11" s="70" t="s">
        <v>275</v>
      </c>
      <c r="AT11" s="64" t="b">
        <v>0</v>
      </c>
      <c r="AU11" s="64">
        <v>3</v>
      </c>
      <c r="AV11" s="70" t="s">
        <v>1280</v>
      </c>
      <c r="AW11" s="64" t="s">
        <v>701</v>
      </c>
      <c r="AX11" s="64" t="b">
        <v>0</v>
      </c>
      <c r="AY11" s="70" t="s">
        <v>1280</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3</v>
      </c>
      <c r="BM11" s="127">
        <v>43749</v>
      </c>
      <c r="BN11" s="70" t="s">
        <v>1086</v>
      </c>
    </row>
    <row r="12" spans="1:66" ht="15">
      <c r="A12" s="62" t="s">
        <v>902</v>
      </c>
      <c r="B12" s="62" t="s">
        <v>927</v>
      </c>
      <c r="C12" s="81" t="s">
        <v>272</v>
      </c>
      <c r="D12" s="88">
        <v>5</v>
      </c>
      <c r="E12" s="89" t="s">
        <v>132</v>
      </c>
      <c r="F12" s="90">
        <v>16</v>
      </c>
      <c r="G12" s="81"/>
      <c r="H12" s="73"/>
      <c r="I12" s="91"/>
      <c r="J12" s="91"/>
      <c r="K12" s="34" t="s">
        <v>65</v>
      </c>
      <c r="L12" s="94">
        <v>12</v>
      </c>
      <c r="M12" s="94"/>
      <c r="N12" s="93"/>
      <c r="O12" s="64" t="s">
        <v>195</v>
      </c>
      <c r="P12" s="66">
        <v>43749.71545138889</v>
      </c>
      <c r="Q12" s="64" t="s">
        <v>958</v>
      </c>
      <c r="R12" s="67" t="s">
        <v>1003</v>
      </c>
      <c r="S12" s="64" t="s">
        <v>1024</v>
      </c>
      <c r="T12" s="64" t="s">
        <v>1030</v>
      </c>
      <c r="U12" s="66">
        <v>43749.71545138889</v>
      </c>
      <c r="V12" s="67" t="s">
        <v>1168</v>
      </c>
      <c r="W12" s="64"/>
      <c r="X12" s="64"/>
      <c r="Y12" s="70" t="s">
        <v>1255</v>
      </c>
      <c r="Z12" s="64"/>
      <c r="AA12" s="104">
        <v>1</v>
      </c>
      <c r="AB12" s="48"/>
      <c r="AC12" s="49"/>
      <c r="AD12" s="48"/>
      <c r="AE12" s="49"/>
      <c r="AF12" s="48"/>
      <c r="AG12" s="49"/>
      <c r="AH12" s="48"/>
      <c r="AI12" s="49"/>
      <c r="AJ12" s="48"/>
      <c r="AK12" s="109"/>
      <c r="AL12" s="67" t="s">
        <v>1058</v>
      </c>
      <c r="AM12" s="64" t="b">
        <v>0</v>
      </c>
      <c r="AN12" s="64">
        <v>0</v>
      </c>
      <c r="AO12" s="70" t="s">
        <v>275</v>
      </c>
      <c r="AP12" s="64" t="b">
        <v>0</v>
      </c>
      <c r="AQ12" s="64" t="s">
        <v>698</v>
      </c>
      <c r="AR12" s="64"/>
      <c r="AS12" s="70" t="s">
        <v>275</v>
      </c>
      <c r="AT12" s="64" t="b">
        <v>0</v>
      </c>
      <c r="AU12" s="64">
        <v>3</v>
      </c>
      <c r="AV12" s="70" t="s">
        <v>1280</v>
      </c>
      <c r="AW12" s="64" t="s">
        <v>701</v>
      </c>
      <c r="AX12" s="64" t="b">
        <v>0</v>
      </c>
      <c r="AY12" s="70" t="s">
        <v>1280</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2</v>
      </c>
      <c r="BM12" s="127">
        <v>43749</v>
      </c>
      <c r="BN12" s="70" t="s">
        <v>1086</v>
      </c>
    </row>
    <row r="13" spans="1:66" ht="15">
      <c r="A13" s="62" t="s">
        <v>902</v>
      </c>
      <c r="B13" s="62" t="s">
        <v>928</v>
      </c>
      <c r="C13" s="81" t="s">
        <v>272</v>
      </c>
      <c r="D13" s="88">
        <v>5</v>
      </c>
      <c r="E13" s="89" t="s">
        <v>132</v>
      </c>
      <c r="F13" s="90">
        <v>16</v>
      </c>
      <c r="G13" s="81"/>
      <c r="H13" s="73"/>
      <c r="I13" s="91"/>
      <c r="J13" s="91"/>
      <c r="K13" s="34" t="s">
        <v>65</v>
      </c>
      <c r="L13" s="94">
        <v>13</v>
      </c>
      <c r="M13" s="94"/>
      <c r="N13" s="93"/>
      <c r="O13" s="64" t="s">
        <v>195</v>
      </c>
      <c r="P13" s="66">
        <v>43749.71545138889</v>
      </c>
      <c r="Q13" s="64" t="s">
        <v>958</v>
      </c>
      <c r="R13" s="67" t="s">
        <v>1003</v>
      </c>
      <c r="S13" s="64" t="s">
        <v>1024</v>
      </c>
      <c r="T13" s="64" t="s">
        <v>1030</v>
      </c>
      <c r="U13" s="66">
        <v>43749.71545138889</v>
      </c>
      <c r="V13" s="67" t="s">
        <v>1168</v>
      </c>
      <c r="W13" s="64"/>
      <c r="X13" s="64"/>
      <c r="Y13" s="70" t="s">
        <v>1255</v>
      </c>
      <c r="Z13" s="64"/>
      <c r="AA13" s="104">
        <v>1</v>
      </c>
      <c r="AB13" s="48"/>
      <c r="AC13" s="49"/>
      <c r="AD13" s="48"/>
      <c r="AE13" s="49"/>
      <c r="AF13" s="48"/>
      <c r="AG13" s="49"/>
      <c r="AH13" s="48"/>
      <c r="AI13" s="49"/>
      <c r="AJ13" s="48"/>
      <c r="AK13" s="109"/>
      <c r="AL13" s="67" t="s">
        <v>1058</v>
      </c>
      <c r="AM13" s="64" t="b">
        <v>0</v>
      </c>
      <c r="AN13" s="64">
        <v>0</v>
      </c>
      <c r="AO13" s="70" t="s">
        <v>275</v>
      </c>
      <c r="AP13" s="64" t="b">
        <v>0</v>
      </c>
      <c r="AQ13" s="64" t="s">
        <v>698</v>
      </c>
      <c r="AR13" s="64"/>
      <c r="AS13" s="70" t="s">
        <v>275</v>
      </c>
      <c r="AT13" s="64" t="b">
        <v>0</v>
      </c>
      <c r="AU13" s="64">
        <v>3</v>
      </c>
      <c r="AV13" s="70" t="s">
        <v>1280</v>
      </c>
      <c r="AW13" s="64" t="s">
        <v>701</v>
      </c>
      <c r="AX13" s="64" t="b">
        <v>0</v>
      </c>
      <c r="AY13" s="70" t="s">
        <v>1280</v>
      </c>
      <c r="AZ13" s="64" t="s">
        <v>185</v>
      </c>
      <c r="BA13" s="64">
        <v>0</v>
      </c>
      <c r="BB13" s="64">
        <v>0</v>
      </c>
      <c r="BC13" s="64"/>
      <c r="BD13" s="64"/>
      <c r="BE13" s="64"/>
      <c r="BF13" s="64"/>
      <c r="BG13" s="64"/>
      <c r="BH13" s="64"/>
      <c r="BI13" s="64"/>
      <c r="BJ13" s="64"/>
      <c r="BK13" s="63" t="str">
        <f>REPLACE(INDEX(GroupVertices[Group],MATCH(Edges[[#This Row],[Vertex 1]],GroupVertices[Vertex],0)),1,1,"")</f>
        <v>3</v>
      </c>
      <c r="BL13" s="63" t="str">
        <f>REPLACE(INDEX(GroupVertices[Group],MATCH(Edges[[#This Row],[Vertex 2]],GroupVertices[Vertex],0)),1,1,"")</f>
        <v>2</v>
      </c>
      <c r="BM13" s="127">
        <v>43749</v>
      </c>
      <c r="BN13" s="70" t="s">
        <v>1086</v>
      </c>
    </row>
    <row r="14" spans="1:66" ht="15">
      <c r="A14" s="62" t="s">
        <v>902</v>
      </c>
      <c r="B14" s="62" t="s">
        <v>907</v>
      </c>
      <c r="C14" s="81" t="s">
        <v>272</v>
      </c>
      <c r="D14" s="88">
        <v>5</v>
      </c>
      <c r="E14" s="89" t="s">
        <v>132</v>
      </c>
      <c r="F14" s="90">
        <v>16</v>
      </c>
      <c r="G14" s="81"/>
      <c r="H14" s="73"/>
      <c r="I14" s="91"/>
      <c r="J14" s="91"/>
      <c r="K14" s="34" t="s">
        <v>65</v>
      </c>
      <c r="L14" s="94">
        <v>14</v>
      </c>
      <c r="M14" s="94"/>
      <c r="N14" s="93"/>
      <c r="O14" s="64" t="s">
        <v>195</v>
      </c>
      <c r="P14" s="66">
        <v>43749.71545138889</v>
      </c>
      <c r="Q14" s="64" t="s">
        <v>958</v>
      </c>
      <c r="R14" s="67" t="s">
        <v>1003</v>
      </c>
      <c r="S14" s="64" t="s">
        <v>1024</v>
      </c>
      <c r="T14" s="64" t="s">
        <v>1030</v>
      </c>
      <c r="U14" s="66">
        <v>43749.71545138889</v>
      </c>
      <c r="V14" s="67" t="s">
        <v>1168</v>
      </c>
      <c r="W14" s="64"/>
      <c r="X14" s="64"/>
      <c r="Y14" s="70" t="s">
        <v>1255</v>
      </c>
      <c r="Z14" s="64"/>
      <c r="AA14" s="104">
        <v>1</v>
      </c>
      <c r="AB14" s="48"/>
      <c r="AC14" s="49"/>
      <c r="AD14" s="48"/>
      <c r="AE14" s="49"/>
      <c r="AF14" s="48"/>
      <c r="AG14" s="49"/>
      <c r="AH14" s="48"/>
      <c r="AI14" s="49"/>
      <c r="AJ14" s="48"/>
      <c r="AK14" s="109"/>
      <c r="AL14" s="67" t="s">
        <v>1058</v>
      </c>
      <c r="AM14" s="64" t="b">
        <v>0</v>
      </c>
      <c r="AN14" s="64">
        <v>0</v>
      </c>
      <c r="AO14" s="70" t="s">
        <v>275</v>
      </c>
      <c r="AP14" s="64" t="b">
        <v>0</v>
      </c>
      <c r="AQ14" s="64" t="s">
        <v>698</v>
      </c>
      <c r="AR14" s="64"/>
      <c r="AS14" s="70" t="s">
        <v>275</v>
      </c>
      <c r="AT14" s="64" t="b">
        <v>0</v>
      </c>
      <c r="AU14" s="64">
        <v>3</v>
      </c>
      <c r="AV14" s="70" t="s">
        <v>1280</v>
      </c>
      <c r="AW14" s="64" t="s">
        <v>701</v>
      </c>
      <c r="AX14" s="64" t="b">
        <v>0</v>
      </c>
      <c r="AY14" s="70" t="s">
        <v>1280</v>
      </c>
      <c r="AZ14" s="64" t="s">
        <v>185</v>
      </c>
      <c r="BA14" s="64">
        <v>0</v>
      </c>
      <c r="BB14" s="64">
        <v>0</v>
      </c>
      <c r="BC14" s="64"/>
      <c r="BD14" s="64"/>
      <c r="BE14" s="64"/>
      <c r="BF14" s="64"/>
      <c r="BG14" s="64"/>
      <c r="BH14" s="64"/>
      <c r="BI14" s="64"/>
      <c r="BJ14" s="64"/>
      <c r="BK14" s="63" t="str">
        <f>REPLACE(INDEX(GroupVertices[Group],MATCH(Edges[[#This Row],[Vertex 1]],GroupVertices[Vertex],0)),1,1,"")</f>
        <v>3</v>
      </c>
      <c r="BL14" s="63" t="str">
        <f>REPLACE(INDEX(GroupVertices[Group],MATCH(Edges[[#This Row],[Vertex 2]],GroupVertices[Vertex],0)),1,1,"")</f>
        <v>1</v>
      </c>
      <c r="BM14" s="127">
        <v>43749</v>
      </c>
      <c r="BN14" s="70" t="s">
        <v>1086</v>
      </c>
    </row>
    <row r="15" spans="1:66" ht="15">
      <c r="A15" s="62" t="s">
        <v>902</v>
      </c>
      <c r="B15" s="62" t="s">
        <v>369</v>
      </c>
      <c r="C15" s="81" t="s">
        <v>272</v>
      </c>
      <c r="D15" s="88">
        <v>5</v>
      </c>
      <c r="E15" s="89" t="s">
        <v>132</v>
      </c>
      <c r="F15" s="90">
        <v>16</v>
      </c>
      <c r="G15" s="81"/>
      <c r="H15" s="73"/>
      <c r="I15" s="91"/>
      <c r="J15" s="91"/>
      <c r="K15" s="34" t="s">
        <v>65</v>
      </c>
      <c r="L15" s="94">
        <v>15</v>
      </c>
      <c r="M15" s="94"/>
      <c r="N15" s="93"/>
      <c r="O15" s="64" t="s">
        <v>195</v>
      </c>
      <c r="P15" s="66">
        <v>43749.71545138889</v>
      </c>
      <c r="Q15" s="64" t="s">
        <v>958</v>
      </c>
      <c r="R15" s="67" t="s">
        <v>1003</v>
      </c>
      <c r="S15" s="64" t="s">
        <v>1024</v>
      </c>
      <c r="T15" s="64" t="s">
        <v>1030</v>
      </c>
      <c r="U15" s="66">
        <v>43749.71545138889</v>
      </c>
      <c r="V15" s="67" t="s">
        <v>1168</v>
      </c>
      <c r="W15" s="64"/>
      <c r="X15" s="64"/>
      <c r="Y15" s="70" t="s">
        <v>1255</v>
      </c>
      <c r="Z15" s="64"/>
      <c r="AA15" s="104">
        <v>1</v>
      </c>
      <c r="AB15" s="48"/>
      <c r="AC15" s="49"/>
      <c r="AD15" s="48"/>
      <c r="AE15" s="49"/>
      <c r="AF15" s="48"/>
      <c r="AG15" s="49"/>
      <c r="AH15" s="48"/>
      <c r="AI15" s="49"/>
      <c r="AJ15" s="48"/>
      <c r="AK15" s="109"/>
      <c r="AL15" s="67" t="s">
        <v>1058</v>
      </c>
      <c r="AM15" s="64" t="b">
        <v>0</v>
      </c>
      <c r="AN15" s="64">
        <v>0</v>
      </c>
      <c r="AO15" s="70" t="s">
        <v>275</v>
      </c>
      <c r="AP15" s="64" t="b">
        <v>0</v>
      </c>
      <c r="AQ15" s="64" t="s">
        <v>698</v>
      </c>
      <c r="AR15" s="64"/>
      <c r="AS15" s="70" t="s">
        <v>275</v>
      </c>
      <c r="AT15" s="64" t="b">
        <v>0</v>
      </c>
      <c r="AU15" s="64">
        <v>3</v>
      </c>
      <c r="AV15" s="70" t="s">
        <v>1280</v>
      </c>
      <c r="AW15" s="64" t="s">
        <v>701</v>
      </c>
      <c r="AX15" s="64" t="b">
        <v>0</v>
      </c>
      <c r="AY15" s="70" t="s">
        <v>1280</v>
      </c>
      <c r="AZ15" s="64" t="s">
        <v>185</v>
      </c>
      <c r="BA15" s="64">
        <v>0</v>
      </c>
      <c r="BB15" s="64">
        <v>0</v>
      </c>
      <c r="BC15" s="64"/>
      <c r="BD15" s="64"/>
      <c r="BE15" s="64"/>
      <c r="BF15" s="64"/>
      <c r="BG15" s="64"/>
      <c r="BH15" s="64"/>
      <c r="BI15" s="64"/>
      <c r="BJ15" s="64"/>
      <c r="BK15" s="63" t="str">
        <f>REPLACE(INDEX(GroupVertices[Group],MATCH(Edges[[#This Row],[Vertex 1]],GroupVertices[Vertex],0)),1,1,"")</f>
        <v>3</v>
      </c>
      <c r="BL15" s="63" t="str">
        <f>REPLACE(INDEX(GroupVertices[Group],MATCH(Edges[[#This Row],[Vertex 2]],GroupVertices[Vertex],0)),1,1,"")</f>
        <v>1</v>
      </c>
      <c r="BM15" s="127">
        <v>43749</v>
      </c>
      <c r="BN15" s="70" t="s">
        <v>1086</v>
      </c>
    </row>
    <row r="16" spans="1:66" ht="15">
      <c r="A16" s="62" t="s">
        <v>902</v>
      </c>
      <c r="B16" s="62" t="s">
        <v>933</v>
      </c>
      <c r="C16" s="81" t="s">
        <v>272</v>
      </c>
      <c r="D16" s="88">
        <v>5</v>
      </c>
      <c r="E16" s="89" t="s">
        <v>132</v>
      </c>
      <c r="F16" s="90">
        <v>16</v>
      </c>
      <c r="G16" s="81"/>
      <c r="H16" s="73"/>
      <c r="I16" s="91"/>
      <c r="J16" s="91"/>
      <c r="K16" s="34" t="s">
        <v>65</v>
      </c>
      <c r="L16" s="94">
        <v>16</v>
      </c>
      <c r="M16" s="94"/>
      <c r="N16" s="93"/>
      <c r="O16" s="64" t="s">
        <v>195</v>
      </c>
      <c r="P16" s="66">
        <v>43749.71545138889</v>
      </c>
      <c r="Q16" s="64" t="s">
        <v>958</v>
      </c>
      <c r="R16" s="67" t="s">
        <v>1003</v>
      </c>
      <c r="S16" s="64" t="s">
        <v>1024</v>
      </c>
      <c r="T16" s="64" t="s">
        <v>1030</v>
      </c>
      <c r="U16" s="66">
        <v>43749.71545138889</v>
      </c>
      <c r="V16" s="67" t="s">
        <v>1168</v>
      </c>
      <c r="W16" s="64"/>
      <c r="X16" s="64"/>
      <c r="Y16" s="70" t="s">
        <v>1255</v>
      </c>
      <c r="Z16" s="64"/>
      <c r="AA16" s="104">
        <v>1</v>
      </c>
      <c r="AB16" s="48">
        <v>0</v>
      </c>
      <c r="AC16" s="49">
        <v>0</v>
      </c>
      <c r="AD16" s="48">
        <v>0</v>
      </c>
      <c r="AE16" s="49">
        <v>0</v>
      </c>
      <c r="AF16" s="48">
        <v>0</v>
      </c>
      <c r="AG16" s="49">
        <v>0</v>
      </c>
      <c r="AH16" s="48">
        <v>22</v>
      </c>
      <c r="AI16" s="49">
        <v>100</v>
      </c>
      <c r="AJ16" s="48">
        <v>22</v>
      </c>
      <c r="AK16" s="109"/>
      <c r="AL16" s="67" t="s">
        <v>1058</v>
      </c>
      <c r="AM16" s="64" t="b">
        <v>0</v>
      </c>
      <c r="AN16" s="64">
        <v>0</v>
      </c>
      <c r="AO16" s="70" t="s">
        <v>275</v>
      </c>
      <c r="AP16" s="64" t="b">
        <v>0</v>
      </c>
      <c r="AQ16" s="64" t="s">
        <v>698</v>
      </c>
      <c r="AR16" s="64"/>
      <c r="AS16" s="70" t="s">
        <v>275</v>
      </c>
      <c r="AT16" s="64" t="b">
        <v>0</v>
      </c>
      <c r="AU16" s="64">
        <v>3</v>
      </c>
      <c r="AV16" s="70" t="s">
        <v>1280</v>
      </c>
      <c r="AW16" s="64" t="s">
        <v>701</v>
      </c>
      <c r="AX16" s="64" t="b">
        <v>0</v>
      </c>
      <c r="AY16" s="70" t="s">
        <v>1280</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3</v>
      </c>
      <c r="BM16" s="127">
        <v>43749</v>
      </c>
      <c r="BN16" s="70" t="s">
        <v>1086</v>
      </c>
    </row>
    <row r="17" spans="1:66" ht="15">
      <c r="A17" s="62" t="s">
        <v>902</v>
      </c>
      <c r="B17" s="62" t="s">
        <v>908</v>
      </c>
      <c r="C17" s="81" t="s">
        <v>272</v>
      </c>
      <c r="D17" s="88">
        <v>5</v>
      </c>
      <c r="E17" s="89" t="s">
        <v>132</v>
      </c>
      <c r="F17" s="90">
        <v>16</v>
      </c>
      <c r="G17" s="81"/>
      <c r="H17" s="73"/>
      <c r="I17" s="91"/>
      <c r="J17" s="91"/>
      <c r="K17" s="34" t="s">
        <v>65</v>
      </c>
      <c r="L17" s="94">
        <v>17</v>
      </c>
      <c r="M17" s="94"/>
      <c r="N17" s="93"/>
      <c r="O17" s="64" t="s">
        <v>195</v>
      </c>
      <c r="P17" s="66">
        <v>43749.71545138889</v>
      </c>
      <c r="Q17" s="64" t="s">
        <v>958</v>
      </c>
      <c r="R17" s="67" t="s">
        <v>1003</v>
      </c>
      <c r="S17" s="64" t="s">
        <v>1024</v>
      </c>
      <c r="T17" s="64" t="s">
        <v>1030</v>
      </c>
      <c r="U17" s="66">
        <v>43749.71545138889</v>
      </c>
      <c r="V17" s="67" t="s">
        <v>1168</v>
      </c>
      <c r="W17" s="64"/>
      <c r="X17" s="64"/>
      <c r="Y17" s="70" t="s">
        <v>1255</v>
      </c>
      <c r="Z17" s="64"/>
      <c r="AA17" s="104">
        <v>1</v>
      </c>
      <c r="AB17" s="48"/>
      <c r="AC17" s="49"/>
      <c r="AD17" s="48"/>
      <c r="AE17" s="49"/>
      <c r="AF17" s="48"/>
      <c r="AG17" s="49"/>
      <c r="AH17" s="48"/>
      <c r="AI17" s="49"/>
      <c r="AJ17" s="48"/>
      <c r="AK17" s="109"/>
      <c r="AL17" s="67" t="s">
        <v>1058</v>
      </c>
      <c r="AM17" s="64" t="b">
        <v>0</v>
      </c>
      <c r="AN17" s="64">
        <v>0</v>
      </c>
      <c r="AO17" s="70" t="s">
        <v>275</v>
      </c>
      <c r="AP17" s="64" t="b">
        <v>0</v>
      </c>
      <c r="AQ17" s="64" t="s">
        <v>698</v>
      </c>
      <c r="AR17" s="64"/>
      <c r="AS17" s="70" t="s">
        <v>275</v>
      </c>
      <c r="AT17" s="64" t="b">
        <v>0</v>
      </c>
      <c r="AU17" s="64">
        <v>3</v>
      </c>
      <c r="AV17" s="70" t="s">
        <v>1280</v>
      </c>
      <c r="AW17" s="64" t="s">
        <v>701</v>
      </c>
      <c r="AX17" s="64" t="b">
        <v>0</v>
      </c>
      <c r="AY17" s="70" t="s">
        <v>1280</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1</v>
      </c>
      <c r="BM17" s="127">
        <v>43749</v>
      </c>
      <c r="BN17" s="70" t="s">
        <v>1086</v>
      </c>
    </row>
    <row r="18" spans="1:66" ht="15">
      <c r="A18" s="62" t="s">
        <v>903</v>
      </c>
      <c r="B18" s="62" t="s">
        <v>912</v>
      </c>
      <c r="C18" s="81" t="s">
        <v>272</v>
      </c>
      <c r="D18" s="88">
        <v>5</v>
      </c>
      <c r="E18" s="89" t="s">
        <v>132</v>
      </c>
      <c r="F18" s="90">
        <v>16</v>
      </c>
      <c r="G18" s="81"/>
      <c r="H18" s="73"/>
      <c r="I18" s="91"/>
      <c r="J18" s="91"/>
      <c r="K18" s="34" t="s">
        <v>65</v>
      </c>
      <c r="L18" s="94">
        <v>18</v>
      </c>
      <c r="M18" s="94"/>
      <c r="N18" s="93"/>
      <c r="O18" s="64" t="s">
        <v>337</v>
      </c>
      <c r="P18" s="66">
        <v>43749.92233796296</v>
      </c>
      <c r="Q18" s="64" t="s">
        <v>959</v>
      </c>
      <c r="R18" s="64"/>
      <c r="S18" s="64"/>
      <c r="T18" s="64" t="s">
        <v>1031</v>
      </c>
      <c r="U18" s="66">
        <v>43749.92233796296</v>
      </c>
      <c r="V18" s="67" t="s">
        <v>1169</v>
      </c>
      <c r="W18" s="64"/>
      <c r="X18" s="64"/>
      <c r="Y18" s="70" t="s">
        <v>1256</v>
      </c>
      <c r="Z18" s="64"/>
      <c r="AA18" s="104">
        <v>1</v>
      </c>
      <c r="AB18" s="48">
        <v>0</v>
      </c>
      <c r="AC18" s="49">
        <v>0</v>
      </c>
      <c r="AD18" s="48">
        <v>0</v>
      </c>
      <c r="AE18" s="49">
        <v>0</v>
      </c>
      <c r="AF18" s="48">
        <v>0</v>
      </c>
      <c r="AG18" s="49">
        <v>0</v>
      </c>
      <c r="AH18" s="48">
        <v>47</v>
      </c>
      <c r="AI18" s="49">
        <v>100</v>
      </c>
      <c r="AJ18" s="48">
        <v>47</v>
      </c>
      <c r="AK18" s="109"/>
      <c r="AL18" s="67" t="s">
        <v>1059</v>
      </c>
      <c r="AM18" s="64" t="b">
        <v>0</v>
      </c>
      <c r="AN18" s="64">
        <v>0</v>
      </c>
      <c r="AO18" s="70" t="s">
        <v>275</v>
      </c>
      <c r="AP18" s="64" t="b">
        <v>0</v>
      </c>
      <c r="AQ18" s="64" t="s">
        <v>698</v>
      </c>
      <c r="AR18" s="64"/>
      <c r="AS18" s="70" t="s">
        <v>275</v>
      </c>
      <c r="AT18" s="64" t="b">
        <v>0</v>
      </c>
      <c r="AU18" s="64">
        <v>1</v>
      </c>
      <c r="AV18" s="70" t="s">
        <v>1286</v>
      </c>
      <c r="AW18" s="64" t="s">
        <v>699</v>
      </c>
      <c r="AX18" s="64" t="b">
        <v>0</v>
      </c>
      <c r="AY18" s="70" t="s">
        <v>1286</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127">
        <v>43749</v>
      </c>
      <c r="BN18" s="70" t="s">
        <v>1087</v>
      </c>
    </row>
    <row r="19" spans="1:66" ht="15">
      <c r="A19" s="62" t="s">
        <v>904</v>
      </c>
      <c r="B19" s="62" t="s">
        <v>905</v>
      </c>
      <c r="C19" s="81" t="s">
        <v>272</v>
      </c>
      <c r="D19" s="88">
        <v>5</v>
      </c>
      <c r="E19" s="89" t="s">
        <v>132</v>
      </c>
      <c r="F19" s="90">
        <v>16</v>
      </c>
      <c r="G19" s="81"/>
      <c r="H19" s="73"/>
      <c r="I19" s="91"/>
      <c r="J19" s="91"/>
      <c r="K19" s="34" t="s">
        <v>65</v>
      </c>
      <c r="L19" s="94">
        <v>19</v>
      </c>
      <c r="M19" s="94"/>
      <c r="N19" s="93"/>
      <c r="O19" s="64" t="s">
        <v>337</v>
      </c>
      <c r="P19" s="66">
        <v>43750.090532407405</v>
      </c>
      <c r="Q19" s="64" t="s">
        <v>960</v>
      </c>
      <c r="R19" s="64"/>
      <c r="S19" s="64"/>
      <c r="T19" s="64" t="s">
        <v>1032</v>
      </c>
      <c r="U19" s="66">
        <v>43750.090532407405</v>
      </c>
      <c r="V19" s="67" t="s">
        <v>1170</v>
      </c>
      <c r="W19" s="64"/>
      <c r="X19" s="64"/>
      <c r="Y19" s="70" t="s">
        <v>1257</v>
      </c>
      <c r="Z19" s="64"/>
      <c r="AA19" s="104">
        <v>1</v>
      </c>
      <c r="AB19" s="48"/>
      <c r="AC19" s="49"/>
      <c r="AD19" s="48"/>
      <c r="AE19" s="49"/>
      <c r="AF19" s="48"/>
      <c r="AG19" s="49"/>
      <c r="AH19" s="48"/>
      <c r="AI19" s="49"/>
      <c r="AJ19" s="48"/>
      <c r="AK19" s="131" t="s">
        <v>1043</v>
      </c>
      <c r="AL19" s="67" t="s">
        <v>1043</v>
      </c>
      <c r="AM19" s="64" t="b">
        <v>0</v>
      </c>
      <c r="AN19" s="64">
        <v>0</v>
      </c>
      <c r="AO19" s="70" t="s">
        <v>275</v>
      </c>
      <c r="AP19" s="64" t="b">
        <v>0</v>
      </c>
      <c r="AQ19" s="64" t="s">
        <v>698</v>
      </c>
      <c r="AR19" s="64"/>
      <c r="AS19" s="70" t="s">
        <v>275</v>
      </c>
      <c r="AT19" s="64" t="b">
        <v>0</v>
      </c>
      <c r="AU19" s="64">
        <v>2</v>
      </c>
      <c r="AV19" s="70" t="s">
        <v>1258</v>
      </c>
      <c r="AW19" s="64" t="s">
        <v>701</v>
      </c>
      <c r="AX19" s="64" t="b">
        <v>0</v>
      </c>
      <c r="AY19" s="70" t="s">
        <v>1258</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4</v>
      </c>
      <c r="BM19" s="127">
        <v>43750</v>
      </c>
      <c r="BN19" s="70" t="s">
        <v>1088</v>
      </c>
    </row>
    <row r="20" spans="1:66" ht="15">
      <c r="A20" s="62" t="s">
        <v>904</v>
      </c>
      <c r="B20" s="62" t="s">
        <v>934</v>
      </c>
      <c r="C20" s="81" t="s">
        <v>272</v>
      </c>
      <c r="D20" s="88">
        <v>5</v>
      </c>
      <c r="E20" s="89" t="s">
        <v>132</v>
      </c>
      <c r="F20" s="90">
        <v>16</v>
      </c>
      <c r="G20" s="81"/>
      <c r="H20" s="73"/>
      <c r="I20" s="91"/>
      <c r="J20" s="91"/>
      <c r="K20" s="34" t="s">
        <v>65</v>
      </c>
      <c r="L20" s="94">
        <v>20</v>
      </c>
      <c r="M20" s="94"/>
      <c r="N20" s="93"/>
      <c r="O20" s="64" t="s">
        <v>195</v>
      </c>
      <c r="P20" s="66">
        <v>43750.090532407405</v>
      </c>
      <c r="Q20" s="64" t="s">
        <v>960</v>
      </c>
      <c r="R20" s="64"/>
      <c r="S20" s="64"/>
      <c r="T20" s="64" t="s">
        <v>1032</v>
      </c>
      <c r="U20" s="66">
        <v>43750.090532407405</v>
      </c>
      <c r="V20" s="67" t="s">
        <v>1170</v>
      </c>
      <c r="W20" s="64"/>
      <c r="X20" s="64"/>
      <c r="Y20" s="70" t="s">
        <v>1257</v>
      </c>
      <c r="Z20" s="64"/>
      <c r="AA20" s="104">
        <v>1</v>
      </c>
      <c r="AB20" s="48">
        <v>0</v>
      </c>
      <c r="AC20" s="49">
        <v>0</v>
      </c>
      <c r="AD20" s="48">
        <v>0</v>
      </c>
      <c r="AE20" s="49">
        <v>0</v>
      </c>
      <c r="AF20" s="48">
        <v>0</v>
      </c>
      <c r="AG20" s="49">
        <v>0</v>
      </c>
      <c r="AH20" s="48">
        <v>11</v>
      </c>
      <c r="AI20" s="49">
        <v>100</v>
      </c>
      <c r="AJ20" s="48">
        <v>11</v>
      </c>
      <c r="AK20" s="131" t="s">
        <v>1043</v>
      </c>
      <c r="AL20" s="67" t="s">
        <v>1043</v>
      </c>
      <c r="AM20" s="64" t="b">
        <v>0</v>
      </c>
      <c r="AN20" s="64">
        <v>0</v>
      </c>
      <c r="AO20" s="70" t="s">
        <v>275</v>
      </c>
      <c r="AP20" s="64" t="b">
        <v>0</v>
      </c>
      <c r="AQ20" s="64" t="s">
        <v>698</v>
      </c>
      <c r="AR20" s="64"/>
      <c r="AS20" s="70" t="s">
        <v>275</v>
      </c>
      <c r="AT20" s="64" t="b">
        <v>0</v>
      </c>
      <c r="AU20" s="64">
        <v>2</v>
      </c>
      <c r="AV20" s="70" t="s">
        <v>1258</v>
      </c>
      <c r="AW20" s="64" t="s">
        <v>701</v>
      </c>
      <c r="AX20" s="64" t="b">
        <v>0</v>
      </c>
      <c r="AY20" s="70" t="s">
        <v>1258</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4</v>
      </c>
      <c r="BM20" s="127">
        <v>43750</v>
      </c>
      <c r="BN20" s="70" t="s">
        <v>1088</v>
      </c>
    </row>
    <row r="21" spans="1:66" ht="15">
      <c r="A21" s="62" t="s">
        <v>905</v>
      </c>
      <c r="B21" s="62" t="s">
        <v>934</v>
      </c>
      <c r="C21" s="81" t="s">
        <v>272</v>
      </c>
      <c r="D21" s="88">
        <v>5</v>
      </c>
      <c r="E21" s="89" t="s">
        <v>132</v>
      </c>
      <c r="F21" s="90">
        <v>16</v>
      </c>
      <c r="G21" s="81"/>
      <c r="H21" s="73"/>
      <c r="I21" s="91"/>
      <c r="J21" s="91"/>
      <c r="K21" s="34" t="s">
        <v>65</v>
      </c>
      <c r="L21" s="94">
        <v>21</v>
      </c>
      <c r="M21" s="94"/>
      <c r="N21" s="93"/>
      <c r="O21" s="64" t="s">
        <v>195</v>
      </c>
      <c r="P21" s="66">
        <v>43750.012662037036</v>
      </c>
      <c r="Q21" s="64" t="s">
        <v>960</v>
      </c>
      <c r="R21" s="64"/>
      <c r="S21" s="64"/>
      <c r="T21" s="64" t="s">
        <v>1032</v>
      </c>
      <c r="U21" s="66">
        <v>43750.012662037036</v>
      </c>
      <c r="V21" s="67" t="s">
        <v>1171</v>
      </c>
      <c r="W21" s="64"/>
      <c r="X21" s="64"/>
      <c r="Y21" s="70" t="s">
        <v>1258</v>
      </c>
      <c r="Z21" s="64"/>
      <c r="AA21" s="104">
        <v>1</v>
      </c>
      <c r="AB21" s="48">
        <v>0</v>
      </c>
      <c r="AC21" s="49">
        <v>0</v>
      </c>
      <c r="AD21" s="48">
        <v>0</v>
      </c>
      <c r="AE21" s="49">
        <v>0</v>
      </c>
      <c r="AF21" s="48">
        <v>0</v>
      </c>
      <c r="AG21" s="49">
        <v>0</v>
      </c>
      <c r="AH21" s="48">
        <v>11</v>
      </c>
      <c r="AI21" s="49">
        <v>100</v>
      </c>
      <c r="AJ21" s="48">
        <v>11</v>
      </c>
      <c r="AK21" s="131" t="s">
        <v>1043</v>
      </c>
      <c r="AL21" s="67" t="s">
        <v>1043</v>
      </c>
      <c r="AM21" s="64" t="b">
        <v>0</v>
      </c>
      <c r="AN21" s="64">
        <v>58</v>
      </c>
      <c r="AO21" s="70" t="s">
        <v>275</v>
      </c>
      <c r="AP21" s="64" t="b">
        <v>0</v>
      </c>
      <c r="AQ21" s="64" t="s">
        <v>698</v>
      </c>
      <c r="AR21" s="64"/>
      <c r="AS21" s="70" t="s">
        <v>275</v>
      </c>
      <c r="AT21" s="64" t="b">
        <v>0</v>
      </c>
      <c r="AU21" s="64">
        <v>2</v>
      </c>
      <c r="AV21" s="70" t="s">
        <v>275</v>
      </c>
      <c r="AW21" s="64" t="s">
        <v>701</v>
      </c>
      <c r="AX21" s="64" t="b">
        <v>0</v>
      </c>
      <c r="AY21" s="70" t="s">
        <v>1258</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4</v>
      </c>
      <c r="BM21" s="127">
        <v>43750</v>
      </c>
      <c r="BN21" s="70" t="s">
        <v>1089</v>
      </c>
    </row>
    <row r="22" spans="1:66" ht="15">
      <c r="A22" s="62" t="s">
        <v>906</v>
      </c>
      <c r="B22" s="62" t="s">
        <v>905</v>
      </c>
      <c r="C22" s="81" t="s">
        <v>272</v>
      </c>
      <c r="D22" s="88">
        <v>5</v>
      </c>
      <c r="E22" s="89" t="s">
        <v>132</v>
      </c>
      <c r="F22" s="90">
        <v>16</v>
      </c>
      <c r="G22" s="81"/>
      <c r="H22" s="73"/>
      <c r="I22" s="91"/>
      <c r="J22" s="91"/>
      <c r="K22" s="34" t="s">
        <v>65</v>
      </c>
      <c r="L22" s="94">
        <v>22</v>
      </c>
      <c r="M22" s="94"/>
      <c r="N22" s="93"/>
      <c r="O22" s="64" t="s">
        <v>337</v>
      </c>
      <c r="P22" s="66">
        <v>43750.093668981484</v>
      </c>
      <c r="Q22" s="64" t="s">
        <v>960</v>
      </c>
      <c r="R22" s="64"/>
      <c r="S22" s="64"/>
      <c r="T22" s="64" t="s">
        <v>1032</v>
      </c>
      <c r="U22" s="66">
        <v>43750.093668981484</v>
      </c>
      <c r="V22" s="67" t="s">
        <v>1172</v>
      </c>
      <c r="W22" s="64"/>
      <c r="X22" s="64"/>
      <c r="Y22" s="70" t="s">
        <v>1259</v>
      </c>
      <c r="Z22" s="64"/>
      <c r="AA22" s="104">
        <v>1</v>
      </c>
      <c r="AB22" s="48"/>
      <c r="AC22" s="49"/>
      <c r="AD22" s="48"/>
      <c r="AE22" s="49"/>
      <c r="AF22" s="48"/>
      <c r="AG22" s="49"/>
      <c r="AH22" s="48"/>
      <c r="AI22" s="49"/>
      <c r="AJ22" s="48"/>
      <c r="AK22" s="131" t="s">
        <v>1043</v>
      </c>
      <c r="AL22" s="67" t="s">
        <v>1043</v>
      </c>
      <c r="AM22" s="64" t="b">
        <v>0</v>
      </c>
      <c r="AN22" s="64">
        <v>0</v>
      </c>
      <c r="AO22" s="70" t="s">
        <v>275</v>
      </c>
      <c r="AP22" s="64" t="b">
        <v>0</v>
      </c>
      <c r="AQ22" s="64" t="s">
        <v>698</v>
      </c>
      <c r="AR22" s="64"/>
      <c r="AS22" s="70" t="s">
        <v>275</v>
      </c>
      <c r="AT22" s="64" t="b">
        <v>0</v>
      </c>
      <c r="AU22" s="64">
        <v>2</v>
      </c>
      <c r="AV22" s="70" t="s">
        <v>1258</v>
      </c>
      <c r="AW22" s="64" t="s">
        <v>700</v>
      </c>
      <c r="AX22" s="64" t="b">
        <v>0</v>
      </c>
      <c r="AY22" s="70" t="s">
        <v>1258</v>
      </c>
      <c r="AZ22" s="64" t="s">
        <v>185</v>
      </c>
      <c r="BA22" s="64">
        <v>0</v>
      </c>
      <c r="BB22" s="64">
        <v>0</v>
      </c>
      <c r="BC22" s="64"/>
      <c r="BD22" s="64"/>
      <c r="BE22" s="64"/>
      <c r="BF22" s="64"/>
      <c r="BG22" s="64"/>
      <c r="BH22" s="64"/>
      <c r="BI22" s="64"/>
      <c r="BJ22" s="64"/>
      <c r="BK22" s="63" t="str">
        <f>REPLACE(INDEX(GroupVertices[Group],MATCH(Edges[[#This Row],[Vertex 1]],GroupVertices[Vertex],0)),1,1,"")</f>
        <v>4</v>
      </c>
      <c r="BL22" s="63" t="str">
        <f>REPLACE(INDEX(GroupVertices[Group],MATCH(Edges[[#This Row],[Vertex 2]],GroupVertices[Vertex],0)),1,1,"")</f>
        <v>4</v>
      </c>
      <c r="BM22" s="127">
        <v>43750</v>
      </c>
      <c r="BN22" s="70" t="s">
        <v>1090</v>
      </c>
    </row>
    <row r="23" spans="1:66" ht="15">
      <c r="A23" s="62" t="s">
        <v>906</v>
      </c>
      <c r="B23" s="62" t="s">
        <v>934</v>
      </c>
      <c r="C23" s="81" t="s">
        <v>272</v>
      </c>
      <c r="D23" s="88">
        <v>5</v>
      </c>
      <c r="E23" s="89" t="s">
        <v>132</v>
      </c>
      <c r="F23" s="90">
        <v>16</v>
      </c>
      <c r="G23" s="81"/>
      <c r="H23" s="73"/>
      <c r="I23" s="91"/>
      <c r="J23" s="91"/>
      <c r="K23" s="34" t="s">
        <v>65</v>
      </c>
      <c r="L23" s="94">
        <v>23</v>
      </c>
      <c r="M23" s="94"/>
      <c r="N23" s="93"/>
      <c r="O23" s="64" t="s">
        <v>195</v>
      </c>
      <c r="P23" s="66">
        <v>43750.093668981484</v>
      </c>
      <c r="Q23" s="64" t="s">
        <v>960</v>
      </c>
      <c r="R23" s="64"/>
      <c r="S23" s="64"/>
      <c r="T23" s="64" t="s">
        <v>1032</v>
      </c>
      <c r="U23" s="66">
        <v>43750.093668981484</v>
      </c>
      <c r="V23" s="67" t="s">
        <v>1172</v>
      </c>
      <c r="W23" s="64"/>
      <c r="X23" s="64"/>
      <c r="Y23" s="70" t="s">
        <v>1259</v>
      </c>
      <c r="Z23" s="64"/>
      <c r="AA23" s="104">
        <v>1</v>
      </c>
      <c r="AB23" s="48">
        <v>0</v>
      </c>
      <c r="AC23" s="49">
        <v>0</v>
      </c>
      <c r="AD23" s="48">
        <v>0</v>
      </c>
      <c r="AE23" s="49">
        <v>0</v>
      </c>
      <c r="AF23" s="48">
        <v>0</v>
      </c>
      <c r="AG23" s="49">
        <v>0</v>
      </c>
      <c r="AH23" s="48">
        <v>11</v>
      </c>
      <c r="AI23" s="49">
        <v>100</v>
      </c>
      <c r="AJ23" s="48">
        <v>11</v>
      </c>
      <c r="AK23" s="131" t="s">
        <v>1043</v>
      </c>
      <c r="AL23" s="67" t="s">
        <v>1043</v>
      </c>
      <c r="AM23" s="64" t="b">
        <v>0</v>
      </c>
      <c r="AN23" s="64">
        <v>0</v>
      </c>
      <c r="AO23" s="70" t="s">
        <v>275</v>
      </c>
      <c r="AP23" s="64" t="b">
        <v>0</v>
      </c>
      <c r="AQ23" s="64" t="s">
        <v>698</v>
      </c>
      <c r="AR23" s="64"/>
      <c r="AS23" s="70" t="s">
        <v>275</v>
      </c>
      <c r="AT23" s="64" t="b">
        <v>0</v>
      </c>
      <c r="AU23" s="64">
        <v>2</v>
      </c>
      <c r="AV23" s="70" t="s">
        <v>1258</v>
      </c>
      <c r="AW23" s="64" t="s">
        <v>700</v>
      </c>
      <c r="AX23" s="64" t="b">
        <v>0</v>
      </c>
      <c r="AY23" s="70" t="s">
        <v>1258</v>
      </c>
      <c r="AZ23" s="64" t="s">
        <v>185</v>
      </c>
      <c r="BA23" s="64">
        <v>0</v>
      </c>
      <c r="BB23" s="64">
        <v>0</v>
      </c>
      <c r="BC23" s="64"/>
      <c r="BD23" s="64"/>
      <c r="BE23" s="64"/>
      <c r="BF23" s="64"/>
      <c r="BG23" s="64"/>
      <c r="BH23" s="64"/>
      <c r="BI23" s="64"/>
      <c r="BJ23" s="64"/>
      <c r="BK23" s="63" t="str">
        <f>REPLACE(INDEX(GroupVertices[Group],MATCH(Edges[[#This Row],[Vertex 1]],GroupVertices[Vertex],0)),1,1,"")</f>
        <v>4</v>
      </c>
      <c r="BL23" s="63" t="str">
        <f>REPLACE(INDEX(GroupVertices[Group],MATCH(Edges[[#This Row],[Vertex 2]],GroupVertices[Vertex],0)),1,1,"")</f>
        <v>4</v>
      </c>
      <c r="BM23" s="127">
        <v>43750</v>
      </c>
      <c r="BN23" s="70" t="s">
        <v>1090</v>
      </c>
    </row>
    <row r="24" spans="1:66" ht="15">
      <c r="A24" s="62" t="s">
        <v>907</v>
      </c>
      <c r="B24" s="62" t="s">
        <v>935</v>
      </c>
      <c r="C24" s="81" t="s">
        <v>272</v>
      </c>
      <c r="D24" s="88">
        <v>5</v>
      </c>
      <c r="E24" s="89" t="s">
        <v>132</v>
      </c>
      <c r="F24" s="90">
        <v>16</v>
      </c>
      <c r="G24" s="81"/>
      <c r="H24" s="73"/>
      <c r="I24" s="91"/>
      <c r="J24" s="91"/>
      <c r="K24" s="34" t="s">
        <v>65</v>
      </c>
      <c r="L24" s="94">
        <v>24</v>
      </c>
      <c r="M24" s="94"/>
      <c r="N24" s="93"/>
      <c r="O24" s="64" t="s">
        <v>195</v>
      </c>
      <c r="P24" s="66">
        <v>43745.8790625</v>
      </c>
      <c r="Q24" s="64" t="s">
        <v>961</v>
      </c>
      <c r="R24" s="67" t="s">
        <v>1004</v>
      </c>
      <c r="S24" s="64" t="s">
        <v>1024</v>
      </c>
      <c r="T24" s="64"/>
      <c r="U24" s="66">
        <v>43745.8790625</v>
      </c>
      <c r="V24" s="67" t="s">
        <v>1173</v>
      </c>
      <c r="W24" s="64"/>
      <c r="X24" s="64"/>
      <c r="Y24" s="70" t="s">
        <v>1260</v>
      </c>
      <c r="Z24" s="64"/>
      <c r="AA24" s="104">
        <v>1</v>
      </c>
      <c r="AB24" s="48"/>
      <c r="AC24" s="49"/>
      <c r="AD24" s="48"/>
      <c r="AE24" s="49"/>
      <c r="AF24" s="48"/>
      <c r="AG24" s="49"/>
      <c r="AH24" s="48"/>
      <c r="AI24" s="49"/>
      <c r="AJ24" s="48"/>
      <c r="AK24" s="109"/>
      <c r="AL24" s="67" t="s">
        <v>1060</v>
      </c>
      <c r="AM24" s="64" t="b">
        <v>0</v>
      </c>
      <c r="AN24" s="64">
        <v>0</v>
      </c>
      <c r="AO24" s="70" t="s">
        <v>275</v>
      </c>
      <c r="AP24" s="64" t="b">
        <v>0</v>
      </c>
      <c r="AQ24" s="64" t="s">
        <v>698</v>
      </c>
      <c r="AR24" s="64"/>
      <c r="AS24" s="70" t="s">
        <v>275</v>
      </c>
      <c r="AT24" s="64" t="b">
        <v>0</v>
      </c>
      <c r="AU24" s="64">
        <v>1</v>
      </c>
      <c r="AV24" s="70" t="s">
        <v>1261</v>
      </c>
      <c r="AW24" s="64" t="s">
        <v>701</v>
      </c>
      <c r="AX24" s="64" t="b">
        <v>0</v>
      </c>
      <c r="AY24" s="70" t="s">
        <v>1261</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27">
        <v>43745</v>
      </c>
      <c r="BN24" s="70" t="s">
        <v>1091</v>
      </c>
    </row>
    <row r="25" spans="1:66" ht="15">
      <c r="A25" s="62" t="s">
        <v>908</v>
      </c>
      <c r="B25" s="62" t="s">
        <v>935</v>
      </c>
      <c r="C25" s="81" t="s">
        <v>272</v>
      </c>
      <c r="D25" s="88">
        <v>5</v>
      </c>
      <c r="E25" s="89" t="s">
        <v>132</v>
      </c>
      <c r="F25" s="90">
        <v>16</v>
      </c>
      <c r="G25" s="81"/>
      <c r="H25" s="73"/>
      <c r="I25" s="91"/>
      <c r="J25" s="91"/>
      <c r="K25" s="34" t="s">
        <v>65</v>
      </c>
      <c r="L25" s="94">
        <v>25</v>
      </c>
      <c r="M25" s="94"/>
      <c r="N25" s="93"/>
      <c r="O25" s="64" t="s">
        <v>195</v>
      </c>
      <c r="P25" s="66">
        <v>43745.85009259259</v>
      </c>
      <c r="Q25" s="64" t="s">
        <v>961</v>
      </c>
      <c r="R25" s="67" t="s">
        <v>1004</v>
      </c>
      <c r="S25" s="64" t="s">
        <v>1024</v>
      </c>
      <c r="T25" s="64" t="s">
        <v>1033</v>
      </c>
      <c r="U25" s="66">
        <v>43745.85009259259</v>
      </c>
      <c r="V25" s="67" t="s">
        <v>1174</v>
      </c>
      <c r="W25" s="64"/>
      <c r="X25" s="64"/>
      <c r="Y25" s="70" t="s">
        <v>1261</v>
      </c>
      <c r="Z25" s="64"/>
      <c r="AA25" s="104">
        <v>1</v>
      </c>
      <c r="AB25" s="48"/>
      <c r="AC25" s="49"/>
      <c r="AD25" s="48"/>
      <c r="AE25" s="49"/>
      <c r="AF25" s="48"/>
      <c r="AG25" s="49"/>
      <c r="AH25" s="48"/>
      <c r="AI25" s="49"/>
      <c r="AJ25" s="48"/>
      <c r="AK25" s="109"/>
      <c r="AL25" s="67" t="s">
        <v>1061</v>
      </c>
      <c r="AM25" s="64" t="b">
        <v>0</v>
      </c>
      <c r="AN25" s="64">
        <v>9</v>
      </c>
      <c r="AO25" s="70" t="s">
        <v>1344</v>
      </c>
      <c r="AP25" s="64" t="b">
        <v>0</v>
      </c>
      <c r="AQ25" s="64" t="s">
        <v>698</v>
      </c>
      <c r="AR25" s="64"/>
      <c r="AS25" s="70" t="s">
        <v>275</v>
      </c>
      <c r="AT25" s="64" t="b">
        <v>0</v>
      </c>
      <c r="AU25" s="64">
        <v>1</v>
      </c>
      <c r="AV25" s="70" t="s">
        <v>275</v>
      </c>
      <c r="AW25" s="64" t="s">
        <v>702</v>
      </c>
      <c r="AX25" s="64" t="b">
        <v>0</v>
      </c>
      <c r="AY25" s="70" t="s">
        <v>1261</v>
      </c>
      <c r="AZ25" s="64" t="s">
        <v>337</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27">
        <v>43745</v>
      </c>
      <c r="BN25" s="70" t="s">
        <v>1092</v>
      </c>
    </row>
    <row r="26" spans="1:66" ht="15">
      <c r="A26" s="62" t="s">
        <v>907</v>
      </c>
      <c r="B26" s="62" t="s">
        <v>936</v>
      </c>
      <c r="C26" s="81" t="s">
        <v>272</v>
      </c>
      <c r="D26" s="88">
        <v>5</v>
      </c>
      <c r="E26" s="89" t="s">
        <v>132</v>
      </c>
      <c r="F26" s="90">
        <v>16</v>
      </c>
      <c r="G26" s="81"/>
      <c r="H26" s="73"/>
      <c r="I26" s="91"/>
      <c r="J26" s="91"/>
      <c r="K26" s="34" t="s">
        <v>65</v>
      </c>
      <c r="L26" s="94">
        <v>26</v>
      </c>
      <c r="M26" s="94"/>
      <c r="N26" s="93"/>
      <c r="O26" s="64" t="s">
        <v>195</v>
      </c>
      <c r="P26" s="66">
        <v>43745.8790625</v>
      </c>
      <c r="Q26" s="64" t="s">
        <v>961</v>
      </c>
      <c r="R26" s="67" t="s">
        <v>1004</v>
      </c>
      <c r="S26" s="64" t="s">
        <v>1024</v>
      </c>
      <c r="T26" s="64"/>
      <c r="U26" s="66">
        <v>43745.8790625</v>
      </c>
      <c r="V26" s="67" t="s">
        <v>1173</v>
      </c>
      <c r="W26" s="64"/>
      <c r="X26" s="64"/>
      <c r="Y26" s="70" t="s">
        <v>1260</v>
      </c>
      <c r="Z26" s="64"/>
      <c r="AA26" s="104">
        <v>1</v>
      </c>
      <c r="AB26" s="48"/>
      <c r="AC26" s="49"/>
      <c r="AD26" s="48"/>
      <c r="AE26" s="49"/>
      <c r="AF26" s="48"/>
      <c r="AG26" s="49"/>
      <c r="AH26" s="48"/>
      <c r="AI26" s="49"/>
      <c r="AJ26" s="48"/>
      <c r="AK26" s="109"/>
      <c r="AL26" s="67" t="s">
        <v>1060</v>
      </c>
      <c r="AM26" s="64" t="b">
        <v>0</v>
      </c>
      <c r="AN26" s="64">
        <v>0</v>
      </c>
      <c r="AO26" s="70" t="s">
        <v>275</v>
      </c>
      <c r="AP26" s="64" t="b">
        <v>0</v>
      </c>
      <c r="AQ26" s="64" t="s">
        <v>698</v>
      </c>
      <c r="AR26" s="64"/>
      <c r="AS26" s="70" t="s">
        <v>275</v>
      </c>
      <c r="AT26" s="64" t="b">
        <v>0</v>
      </c>
      <c r="AU26" s="64">
        <v>1</v>
      </c>
      <c r="AV26" s="70" t="s">
        <v>1261</v>
      </c>
      <c r="AW26" s="64" t="s">
        <v>701</v>
      </c>
      <c r="AX26" s="64" t="b">
        <v>0</v>
      </c>
      <c r="AY26" s="70" t="s">
        <v>1261</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27">
        <v>43745</v>
      </c>
      <c r="BN26" s="70" t="s">
        <v>1091</v>
      </c>
    </row>
    <row r="27" spans="1:66" ht="15">
      <c r="A27" s="62" t="s">
        <v>908</v>
      </c>
      <c r="B27" s="62" t="s">
        <v>936</v>
      </c>
      <c r="C27" s="81" t="s">
        <v>272</v>
      </c>
      <c r="D27" s="88">
        <v>5</v>
      </c>
      <c r="E27" s="89" t="s">
        <v>132</v>
      </c>
      <c r="F27" s="90">
        <v>16</v>
      </c>
      <c r="G27" s="81"/>
      <c r="H27" s="73"/>
      <c r="I27" s="91"/>
      <c r="J27" s="91"/>
      <c r="K27" s="34" t="s">
        <v>65</v>
      </c>
      <c r="L27" s="94">
        <v>27</v>
      </c>
      <c r="M27" s="94"/>
      <c r="N27" s="93"/>
      <c r="O27" s="64" t="s">
        <v>195</v>
      </c>
      <c r="P27" s="66">
        <v>43745.85009259259</v>
      </c>
      <c r="Q27" s="64" t="s">
        <v>961</v>
      </c>
      <c r="R27" s="67" t="s">
        <v>1004</v>
      </c>
      <c r="S27" s="64" t="s">
        <v>1024</v>
      </c>
      <c r="T27" s="64" t="s">
        <v>1033</v>
      </c>
      <c r="U27" s="66">
        <v>43745.85009259259</v>
      </c>
      <c r="V27" s="67" t="s">
        <v>1174</v>
      </c>
      <c r="W27" s="64"/>
      <c r="X27" s="64"/>
      <c r="Y27" s="70" t="s">
        <v>1261</v>
      </c>
      <c r="Z27" s="64"/>
      <c r="AA27" s="104">
        <v>1</v>
      </c>
      <c r="AB27" s="48"/>
      <c r="AC27" s="49"/>
      <c r="AD27" s="48"/>
      <c r="AE27" s="49"/>
      <c r="AF27" s="48"/>
      <c r="AG27" s="49"/>
      <c r="AH27" s="48"/>
      <c r="AI27" s="49"/>
      <c r="AJ27" s="48"/>
      <c r="AK27" s="109"/>
      <c r="AL27" s="67" t="s">
        <v>1061</v>
      </c>
      <c r="AM27" s="64" t="b">
        <v>0</v>
      </c>
      <c r="AN27" s="64">
        <v>9</v>
      </c>
      <c r="AO27" s="70" t="s">
        <v>1344</v>
      </c>
      <c r="AP27" s="64" t="b">
        <v>0</v>
      </c>
      <c r="AQ27" s="64" t="s">
        <v>698</v>
      </c>
      <c r="AR27" s="64"/>
      <c r="AS27" s="70" t="s">
        <v>275</v>
      </c>
      <c r="AT27" s="64" t="b">
        <v>0</v>
      </c>
      <c r="AU27" s="64">
        <v>1</v>
      </c>
      <c r="AV27" s="70" t="s">
        <v>275</v>
      </c>
      <c r="AW27" s="64" t="s">
        <v>702</v>
      </c>
      <c r="AX27" s="64" t="b">
        <v>0</v>
      </c>
      <c r="AY27" s="70" t="s">
        <v>1261</v>
      </c>
      <c r="AZ27" s="64" t="s">
        <v>337</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27">
        <v>43745</v>
      </c>
      <c r="BN27" s="70" t="s">
        <v>1092</v>
      </c>
    </row>
    <row r="28" spans="1:66" ht="15">
      <c r="A28" s="62" t="s">
        <v>907</v>
      </c>
      <c r="B28" s="62" t="s">
        <v>937</v>
      </c>
      <c r="C28" s="81" t="s">
        <v>272</v>
      </c>
      <c r="D28" s="88">
        <v>5</v>
      </c>
      <c r="E28" s="89" t="s">
        <v>132</v>
      </c>
      <c r="F28" s="90">
        <v>16</v>
      </c>
      <c r="G28" s="81"/>
      <c r="H28" s="73"/>
      <c r="I28" s="91"/>
      <c r="J28" s="91"/>
      <c r="K28" s="34" t="s">
        <v>65</v>
      </c>
      <c r="L28" s="94">
        <v>28</v>
      </c>
      <c r="M28" s="94"/>
      <c r="N28" s="93"/>
      <c r="O28" s="64" t="s">
        <v>195</v>
      </c>
      <c r="P28" s="66">
        <v>43745.8790625</v>
      </c>
      <c r="Q28" s="64" t="s">
        <v>961</v>
      </c>
      <c r="R28" s="67" t="s">
        <v>1004</v>
      </c>
      <c r="S28" s="64" t="s">
        <v>1024</v>
      </c>
      <c r="T28" s="64"/>
      <c r="U28" s="66">
        <v>43745.8790625</v>
      </c>
      <c r="V28" s="67" t="s">
        <v>1173</v>
      </c>
      <c r="W28" s="64"/>
      <c r="X28" s="64"/>
      <c r="Y28" s="70" t="s">
        <v>1260</v>
      </c>
      <c r="Z28" s="64"/>
      <c r="AA28" s="104">
        <v>1</v>
      </c>
      <c r="AB28" s="48"/>
      <c r="AC28" s="49"/>
      <c r="AD28" s="48"/>
      <c r="AE28" s="49"/>
      <c r="AF28" s="48"/>
      <c r="AG28" s="49"/>
      <c r="AH28" s="48"/>
      <c r="AI28" s="49"/>
      <c r="AJ28" s="48"/>
      <c r="AK28" s="109"/>
      <c r="AL28" s="67" t="s">
        <v>1060</v>
      </c>
      <c r="AM28" s="64" t="b">
        <v>0</v>
      </c>
      <c r="AN28" s="64">
        <v>0</v>
      </c>
      <c r="AO28" s="70" t="s">
        <v>275</v>
      </c>
      <c r="AP28" s="64" t="b">
        <v>0</v>
      </c>
      <c r="AQ28" s="64" t="s">
        <v>698</v>
      </c>
      <c r="AR28" s="64"/>
      <c r="AS28" s="70" t="s">
        <v>275</v>
      </c>
      <c r="AT28" s="64" t="b">
        <v>0</v>
      </c>
      <c r="AU28" s="64">
        <v>1</v>
      </c>
      <c r="AV28" s="70" t="s">
        <v>1261</v>
      </c>
      <c r="AW28" s="64" t="s">
        <v>701</v>
      </c>
      <c r="AX28" s="64" t="b">
        <v>0</v>
      </c>
      <c r="AY28" s="70" t="s">
        <v>1261</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27">
        <v>43745</v>
      </c>
      <c r="BN28" s="70" t="s">
        <v>1091</v>
      </c>
    </row>
    <row r="29" spans="1:66" ht="15">
      <c r="A29" s="62" t="s">
        <v>908</v>
      </c>
      <c r="B29" s="62" t="s">
        <v>937</v>
      </c>
      <c r="C29" s="81" t="s">
        <v>272</v>
      </c>
      <c r="D29" s="88">
        <v>5</v>
      </c>
      <c r="E29" s="89" t="s">
        <v>132</v>
      </c>
      <c r="F29" s="90">
        <v>16</v>
      </c>
      <c r="G29" s="81"/>
      <c r="H29" s="73"/>
      <c r="I29" s="91"/>
      <c r="J29" s="91"/>
      <c r="K29" s="34" t="s">
        <v>65</v>
      </c>
      <c r="L29" s="94">
        <v>29</v>
      </c>
      <c r="M29" s="94"/>
      <c r="N29" s="93"/>
      <c r="O29" s="64" t="s">
        <v>195</v>
      </c>
      <c r="P29" s="66">
        <v>43745.85009259259</v>
      </c>
      <c r="Q29" s="64" t="s">
        <v>961</v>
      </c>
      <c r="R29" s="67" t="s">
        <v>1004</v>
      </c>
      <c r="S29" s="64" t="s">
        <v>1024</v>
      </c>
      <c r="T29" s="64" t="s">
        <v>1033</v>
      </c>
      <c r="U29" s="66">
        <v>43745.85009259259</v>
      </c>
      <c r="V29" s="67" t="s">
        <v>1174</v>
      </c>
      <c r="W29" s="64"/>
      <c r="X29" s="64"/>
      <c r="Y29" s="70" t="s">
        <v>1261</v>
      </c>
      <c r="Z29" s="64"/>
      <c r="AA29" s="104">
        <v>1</v>
      </c>
      <c r="AB29" s="48"/>
      <c r="AC29" s="49"/>
      <c r="AD29" s="48"/>
      <c r="AE29" s="49"/>
      <c r="AF29" s="48"/>
      <c r="AG29" s="49"/>
      <c r="AH29" s="48"/>
      <c r="AI29" s="49"/>
      <c r="AJ29" s="48"/>
      <c r="AK29" s="109"/>
      <c r="AL29" s="67" t="s">
        <v>1061</v>
      </c>
      <c r="AM29" s="64" t="b">
        <v>0</v>
      </c>
      <c r="AN29" s="64">
        <v>9</v>
      </c>
      <c r="AO29" s="70" t="s">
        <v>1344</v>
      </c>
      <c r="AP29" s="64" t="b">
        <v>0</v>
      </c>
      <c r="AQ29" s="64" t="s">
        <v>698</v>
      </c>
      <c r="AR29" s="64"/>
      <c r="AS29" s="70" t="s">
        <v>275</v>
      </c>
      <c r="AT29" s="64" t="b">
        <v>0</v>
      </c>
      <c r="AU29" s="64">
        <v>1</v>
      </c>
      <c r="AV29" s="70" t="s">
        <v>275</v>
      </c>
      <c r="AW29" s="64" t="s">
        <v>702</v>
      </c>
      <c r="AX29" s="64" t="b">
        <v>0</v>
      </c>
      <c r="AY29" s="70" t="s">
        <v>1261</v>
      </c>
      <c r="AZ29" s="64" t="s">
        <v>337</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c r="BM29" s="127">
        <v>43745</v>
      </c>
      <c r="BN29" s="70" t="s">
        <v>1092</v>
      </c>
    </row>
    <row r="30" spans="1:66" ht="15">
      <c r="A30" s="62" t="s">
        <v>907</v>
      </c>
      <c r="B30" s="62" t="s">
        <v>938</v>
      </c>
      <c r="C30" s="81" t="s">
        <v>272</v>
      </c>
      <c r="D30" s="88">
        <v>5</v>
      </c>
      <c r="E30" s="89" t="s">
        <v>132</v>
      </c>
      <c r="F30" s="90">
        <v>16</v>
      </c>
      <c r="G30" s="81"/>
      <c r="H30" s="73"/>
      <c r="I30" s="91"/>
      <c r="J30" s="91"/>
      <c r="K30" s="34" t="s">
        <v>65</v>
      </c>
      <c r="L30" s="94">
        <v>30</v>
      </c>
      <c r="M30" s="94"/>
      <c r="N30" s="93"/>
      <c r="O30" s="64" t="s">
        <v>195</v>
      </c>
      <c r="P30" s="66">
        <v>43745.8790625</v>
      </c>
      <c r="Q30" s="64" t="s">
        <v>961</v>
      </c>
      <c r="R30" s="67" t="s">
        <v>1004</v>
      </c>
      <c r="S30" s="64" t="s">
        <v>1024</v>
      </c>
      <c r="T30" s="64"/>
      <c r="U30" s="66">
        <v>43745.8790625</v>
      </c>
      <c r="V30" s="67" t="s">
        <v>1173</v>
      </c>
      <c r="W30" s="64"/>
      <c r="X30" s="64"/>
      <c r="Y30" s="70" t="s">
        <v>1260</v>
      </c>
      <c r="Z30" s="64"/>
      <c r="AA30" s="104">
        <v>1</v>
      </c>
      <c r="AB30" s="48"/>
      <c r="AC30" s="49"/>
      <c r="AD30" s="48"/>
      <c r="AE30" s="49"/>
      <c r="AF30" s="48"/>
      <c r="AG30" s="49"/>
      <c r="AH30" s="48"/>
      <c r="AI30" s="49"/>
      <c r="AJ30" s="48"/>
      <c r="AK30" s="109"/>
      <c r="AL30" s="67" t="s">
        <v>1060</v>
      </c>
      <c r="AM30" s="64" t="b">
        <v>0</v>
      </c>
      <c r="AN30" s="64">
        <v>0</v>
      </c>
      <c r="AO30" s="70" t="s">
        <v>275</v>
      </c>
      <c r="AP30" s="64" t="b">
        <v>0</v>
      </c>
      <c r="AQ30" s="64" t="s">
        <v>698</v>
      </c>
      <c r="AR30" s="64"/>
      <c r="AS30" s="70" t="s">
        <v>275</v>
      </c>
      <c r="AT30" s="64" t="b">
        <v>0</v>
      </c>
      <c r="AU30" s="64">
        <v>1</v>
      </c>
      <c r="AV30" s="70" t="s">
        <v>1261</v>
      </c>
      <c r="AW30" s="64" t="s">
        <v>701</v>
      </c>
      <c r="AX30" s="64" t="b">
        <v>0</v>
      </c>
      <c r="AY30" s="70" t="s">
        <v>1261</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27">
        <v>43745</v>
      </c>
      <c r="BN30" s="70" t="s">
        <v>1091</v>
      </c>
    </row>
    <row r="31" spans="1:66" ht="15">
      <c r="A31" s="62" t="s">
        <v>908</v>
      </c>
      <c r="B31" s="62" t="s">
        <v>938</v>
      </c>
      <c r="C31" s="81" t="s">
        <v>272</v>
      </c>
      <c r="D31" s="88">
        <v>5</v>
      </c>
      <c r="E31" s="89" t="s">
        <v>132</v>
      </c>
      <c r="F31" s="90">
        <v>16</v>
      </c>
      <c r="G31" s="81"/>
      <c r="H31" s="73"/>
      <c r="I31" s="91"/>
      <c r="J31" s="91"/>
      <c r="K31" s="34" t="s">
        <v>65</v>
      </c>
      <c r="L31" s="94">
        <v>31</v>
      </c>
      <c r="M31" s="94"/>
      <c r="N31" s="93"/>
      <c r="O31" s="64" t="s">
        <v>195</v>
      </c>
      <c r="P31" s="66">
        <v>43745.85009259259</v>
      </c>
      <c r="Q31" s="64" t="s">
        <v>961</v>
      </c>
      <c r="R31" s="67" t="s">
        <v>1004</v>
      </c>
      <c r="S31" s="64" t="s">
        <v>1024</v>
      </c>
      <c r="T31" s="64" t="s">
        <v>1033</v>
      </c>
      <c r="U31" s="66">
        <v>43745.85009259259</v>
      </c>
      <c r="V31" s="67" t="s">
        <v>1174</v>
      </c>
      <c r="W31" s="64"/>
      <c r="X31" s="64"/>
      <c r="Y31" s="70" t="s">
        <v>1261</v>
      </c>
      <c r="Z31" s="64"/>
      <c r="AA31" s="104">
        <v>1</v>
      </c>
      <c r="AB31" s="48"/>
      <c r="AC31" s="49"/>
      <c r="AD31" s="48"/>
      <c r="AE31" s="49"/>
      <c r="AF31" s="48"/>
      <c r="AG31" s="49"/>
      <c r="AH31" s="48"/>
      <c r="AI31" s="49"/>
      <c r="AJ31" s="48"/>
      <c r="AK31" s="109"/>
      <c r="AL31" s="67" t="s">
        <v>1061</v>
      </c>
      <c r="AM31" s="64" t="b">
        <v>0</v>
      </c>
      <c r="AN31" s="64">
        <v>9</v>
      </c>
      <c r="AO31" s="70" t="s">
        <v>1344</v>
      </c>
      <c r="AP31" s="64" t="b">
        <v>0</v>
      </c>
      <c r="AQ31" s="64" t="s">
        <v>698</v>
      </c>
      <c r="AR31" s="64"/>
      <c r="AS31" s="70" t="s">
        <v>275</v>
      </c>
      <c r="AT31" s="64" t="b">
        <v>0</v>
      </c>
      <c r="AU31" s="64">
        <v>1</v>
      </c>
      <c r="AV31" s="70" t="s">
        <v>275</v>
      </c>
      <c r="AW31" s="64" t="s">
        <v>702</v>
      </c>
      <c r="AX31" s="64" t="b">
        <v>0</v>
      </c>
      <c r="AY31" s="70" t="s">
        <v>1261</v>
      </c>
      <c r="AZ31" s="64" t="s">
        <v>337</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27">
        <v>43745</v>
      </c>
      <c r="BN31" s="70" t="s">
        <v>1092</v>
      </c>
    </row>
    <row r="32" spans="1:66" ht="15">
      <c r="A32" s="62" t="s">
        <v>907</v>
      </c>
      <c r="B32" s="62" t="s">
        <v>939</v>
      </c>
      <c r="C32" s="81" t="s">
        <v>272</v>
      </c>
      <c r="D32" s="88">
        <v>5</v>
      </c>
      <c r="E32" s="89" t="s">
        <v>132</v>
      </c>
      <c r="F32" s="90">
        <v>16</v>
      </c>
      <c r="G32" s="81"/>
      <c r="H32" s="73"/>
      <c r="I32" s="91"/>
      <c r="J32" s="91"/>
      <c r="K32" s="34" t="s">
        <v>65</v>
      </c>
      <c r="L32" s="94">
        <v>32</v>
      </c>
      <c r="M32" s="94"/>
      <c r="N32" s="93"/>
      <c r="O32" s="64" t="s">
        <v>195</v>
      </c>
      <c r="P32" s="66">
        <v>43745.8790625</v>
      </c>
      <c r="Q32" s="64" t="s">
        <v>961</v>
      </c>
      <c r="R32" s="67" t="s">
        <v>1004</v>
      </c>
      <c r="S32" s="64" t="s">
        <v>1024</v>
      </c>
      <c r="T32" s="64"/>
      <c r="U32" s="66">
        <v>43745.8790625</v>
      </c>
      <c r="V32" s="67" t="s">
        <v>1173</v>
      </c>
      <c r="W32" s="64"/>
      <c r="X32" s="64"/>
      <c r="Y32" s="70" t="s">
        <v>1260</v>
      </c>
      <c r="Z32" s="64"/>
      <c r="AA32" s="104">
        <v>1</v>
      </c>
      <c r="AB32" s="48"/>
      <c r="AC32" s="49"/>
      <c r="AD32" s="48"/>
      <c r="AE32" s="49"/>
      <c r="AF32" s="48"/>
      <c r="AG32" s="49"/>
      <c r="AH32" s="48"/>
      <c r="AI32" s="49"/>
      <c r="AJ32" s="48"/>
      <c r="AK32" s="109"/>
      <c r="AL32" s="67" t="s">
        <v>1060</v>
      </c>
      <c r="AM32" s="64" t="b">
        <v>0</v>
      </c>
      <c r="AN32" s="64">
        <v>0</v>
      </c>
      <c r="AO32" s="70" t="s">
        <v>275</v>
      </c>
      <c r="AP32" s="64" t="b">
        <v>0</v>
      </c>
      <c r="AQ32" s="64" t="s">
        <v>698</v>
      </c>
      <c r="AR32" s="64"/>
      <c r="AS32" s="70" t="s">
        <v>275</v>
      </c>
      <c r="AT32" s="64" t="b">
        <v>0</v>
      </c>
      <c r="AU32" s="64">
        <v>1</v>
      </c>
      <c r="AV32" s="70" t="s">
        <v>1261</v>
      </c>
      <c r="AW32" s="64" t="s">
        <v>701</v>
      </c>
      <c r="AX32" s="64" t="b">
        <v>0</v>
      </c>
      <c r="AY32" s="70" t="s">
        <v>1261</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c r="BM32" s="127">
        <v>43745</v>
      </c>
      <c r="BN32" s="70" t="s">
        <v>1091</v>
      </c>
    </row>
    <row r="33" spans="1:66" ht="15">
      <c r="A33" s="62" t="s">
        <v>908</v>
      </c>
      <c r="B33" s="62" t="s">
        <v>939</v>
      </c>
      <c r="C33" s="81" t="s">
        <v>272</v>
      </c>
      <c r="D33" s="88">
        <v>5</v>
      </c>
      <c r="E33" s="89" t="s">
        <v>132</v>
      </c>
      <c r="F33" s="90">
        <v>16</v>
      </c>
      <c r="G33" s="81"/>
      <c r="H33" s="73"/>
      <c r="I33" s="91"/>
      <c r="J33" s="91"/>
      <c r="K33" s="34" t="s">
        <v>65</v>
      </c>
      <c r="L33" s="94">
        <v>33</v>
      </c>
      <c r="M33" s="94"/>
      <c r="N33" s="93"/>
      <c r="O33" s="64" t="s">
        <v>195</v>
      </c>
      <c r="P33" s="66">
        <v>43745.85009259259</v>
      </c>
      <c r="Q33" s="64" t="s">
        <v>961</v>
      </c>
      <c r="R33" s="67" t="s">
        <v>1004</v>
      </c>
      <c r="S33" s="64" t="s">
        <v>1024</v>
      </c>
      <c r="T33" s="64" t="s">
        <v>1033</v>
      </c>
      <c r="U33" s="66">
        <v>43745.85009259259</v>
      </c>
      <c r="V33" s="67" t="s">
        <v>1174</v>
      </c>
      <c r="W33" s="64"/>
      <c r="X33" s="64"/>
      <c r="Y33" s="70" t="s">
        <v>1261</v>
      </c>
      <c r="Z33" s="64"/>
      <c r="AA33" s="104">
        <v>1</v>
      </c>
      <c r="AB33" s="48"/>
      <c r="AC33" s="49"/>
      <c r="AD33" s="48"/>
      <c r="AE33" s="49"/>
      <c r="AF33" s="48"/>
      <c r="AG33" s="49"/>
      <c r="AH33" s="48"/>
      <c r="AI33" s="49"/>
      <c r="AJ33" s="48"/>
      <c r="AK33" s="109"/>
      <c r="AL33" s="67" t="s">
        <v>1061</v>
      </c>
      <c r="AM33" s="64" t="b">
        <v>0</v>
      </c>
      <c r="AN33" s="64">
        <v>9</v>
      </c>
      <c r="AO33" s="70" t="s">
        <v>1344</v>
      </c>
      <c r="AP33" s="64" t="b">
        <v>0</v>
      </c>
      <c r="AQ33" s="64" t="s">
        <v>698</v>
      </c>
      <c r="AR33" s="64"/>
      <c r="AS33" s="70" t="s">
        <v>275</v>
      </c>
      <c r="AT33" s="64" t="b">
        <v>0</v>
      </c>
      <c r="AU33" s="64">
        <v>1</v>
      </c>
      <c r="AV33" s="70" t="s">
        <v>275</v>
      </c>
      <c r="AW33" s="64" t="s">
        <v>702</v>
      </c>
      <c r="AX33" s="64" t="b">
        <v>0</v>
      </c>
      <c r="AY33" s="70" t="s">
        <v>1261</v>
      </c>
      <c r="AZ33" s="64" t="s">
        <v>337</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27">
        <v>43745</v>
      </c>
      <c r="BN33" s="70" t="s">
        <v>1092</v>
      </c>
    </row>
    <row r="34" spans="1:66" ht="15">
      <c r="A34" s="62" t="s">
        <v>907</v>
      </c>
      <c r="B34" s="62" t="s">
        <v>909</v>
      </c>
      <c r="C34" s="81" t="s">
        <v>272</v>
      </c>
      <c r="D34" s="88">
        <v>5</v>
      </c>
      <c r="E34" s="89" t="s">
        <v>132</v>
      </c>
      <c r="F34" s="90">
        <v>16</v>
      </c>
      <c r="G34" s="81"/>
      <c r="H34" s="73"/>
      <c r="I34" s="91"/>
      <c r="J34" s="91"/>
      <c r="K34" s="34" t="s">
        <v>65</v>
      </c>
      <c r="L34" s="94">
        <v>34</v>
      </c>
      <c r="M34" s="94"/>
      <c r="N34" s="93"/>
      <c r="O34" s="64" t="s">
        <v>195</v>
      </c>
      <c r="P34" s="66">
        <v>43745.8790625</v>
      </c>
      <c r="Q34" s="64" t="s">
        <v>961</v>
      </c>
      <c r="R34" s="67" t="s">
        <v>1004</v>
      </c>
      <c r="S34" s="64" t="s">
        <v>1024</v>
      </c>
      <c r="T34" s="64"/>
      <c r="U34" s="66">
        <v>43745.8790625</v>
      </c>
      <c r="V34" s="67" t="s">
        <v>1173</v>
      </c>
      <c r="W34" s="64"/>
      <c r="X34" s="64"/>
      <c r="Y34" s="70" t="s">
        <v>1260</v>
      </c>
      <c r="Z34" s="64"/>
      <c r="AA34" s="104">
        <v>1</v>
      </c>
      <c r="AB34" s="48">
        <v>0</v>
      </c>
      <c r="AC34" s="49">
        <v>0</v>
      </c>
      <c r="AD34" s="48">
        <v>0</v>
      </c>
      <c r="AE34" s="49">
        <v>0</v>
      </c>
      <c r="AF34" s="48">
        <v>0</v>
      </c>
      <c r="AG34" s="49">
        <v>0</v>
      </c>
      <c r="AH34" s="48">
        <v>21</v>
      </c>
      <c r="AI34" s="49">
        <v>100</v>
      </c>
      <c r="AJ34" s="48">
        <v>21</v>
      </c>
      <c r="AK34" s="109"/>
      <c r="AL34" s="67" t="s">
        <v>1060</v>
      </c>
      <c r="AM34" s="64" t="b">
        <v>0</v>
      </c>
      <c r="AN34" s="64">
        <v>0</v>
      </c>
      <c r="AO34" s="70" t="s">
        <v>275</v>
      </c>
      <c r="AP34" s="64" t="b">
        <v>0</v>
      </c>
      <c r="AQ34" s="64" t="s">
        <v>698</v>
      </c>
      <c r="AR34" s="64"/>
      <c r="AS34" s="70" t="s">
        <v>275</v>
      </c>
      <c r="AT34" s="64" t="b">
        <v>0</v>
      </c>
      <c r="AU34" s="64">
        <v>1</v>
      </c>
      <c r="AV34" s="70" t="s">
        <v>1261</v>
      </c>
      <c r="AW34" s="64" t="s">
        <v>701</v>
      </c>
      <c r="AX34" s="64" t="b">
        <v>0</v>
      </c>
      <c r="AY34" s="70" t="s">
        <v>1261</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c r="BM34" s="127">
        <v>43745</v>
      </c>
      <c r="BN34" s="70" t="s">
        <v>1091</v>
      </c>
    </row>
    <row r="35" spans="1:66" ht="15">
      <c r="A35" s="62" t="s">
        <v>909</v>
      </c>
      <c r="B35" s="62" t="s">
        <v>369</v>
      </c>
      <c r="C35" s="81" t="s">
        <v>272</v>
      </c>
      <c r="D35" s="88">
        <v>5</v>
      </c>
      <c r="E35" s="89" t="s">
        <v>132</v>
      </c>
      <c r="F35" s="90">
        <v>16</v>
      </c>
      <c r="G35" s="81"/>
      <c r="H35" s="73"/>
      <c r="I35" s="91"/>
      <c r="J35" s="91"/>
      <c r="K35" s="34" t="s">
        <v>65</v>
      </c>
      <c r="L35" s="94">
        <v>35</v>
      </c>
      <c r="M35" s="94"/>
      <c r="N35" s="93"/>
      <c r="O35" s="64" t="s">
        <v>337</v>
      </c>
      <c r="P35" s="66">
        <v>43749.825104166666</v>
      </c>
      <c r="Q35" s="64" t="s">
        <v>962</v>
      </c>
      <c r="R35" s="64"/>
      <c r="S35" s="64"/>
      <c r="T35" s="64"/>
      <c r="U35" s="66">
        <v>43749.825104166666</v>
      </c>
      <c r="V35" s="67" t="s">
        <v>1175</v>
      </c>
      <c r="W35" s="64"/>
      <c r="X35" s="64"/>
      <c r="Y35" s="70" t="s">
        <v>1262</v>
      </c>
      <c r="Z35" s="64"/>
      <c r="AA35" s="104">
        <v>1</v>
      </c>
      <c r="AB35" s="48"/>
      <c r="AC35" s="49"/>
      <c r="AD35" s="48"/>
      <c r="AE35" s="49"/>
      <c r="AF35" s="48"/>
      <c r="AG35" s="49"/>
      <c r="AH35" s="48"/>
      <c r="AI35" s="49"/>
      <c r="AJ35" s="48"/>
      <c r="AK35" s="109"/>
      <c r="AL35" s="67" t="s">
        <v>1062</v>
      </c>
      <c r="AM35" s="64" t="b">
        <v>0</v>
      </c>
      <c r="AN35" s="64">
        <v>0</v>
      </c>
      <c r="AO35" s="70" t="s">
        <v>275</v>
      </c>
      <c r="AP35" s="64" t="b">
        <v>0</v>
      </c>
      <c r="AQ35" s="64" t="s">
        <v>698</v>
      </c>
      <c r="AR35" s="64"/>
      <c r="AS35" s="70" t="s">
        <v>275</v>
      </c>
      <c r="AT35" s="64" t="b">
        <v>0</v>
      </c>
      <c r="AU35" s="64">
        <v>1</v>
      </c>
      <c r="AV35" s="70" t="s">
        <v>1270</v>
      </c>
      <c r="AW35" s="64" t="s">
        <v>340</v>
      </c>
      <c r="AX35" s="64" t="b">
        <v>0</v>
      </c>
      <c r="AY35" s="70" t="s">
        <v>1270</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1</v>
      </c>
      <c r="BM35" s="127">
        <v>43749</v>
      </c>
      <c r="BN35" s="70" t="s">
        <v>1093</v>
      </c>
    </row>
    <row r="36" spans="1:66" ht="15">
      <c r="A36" s="62" t="s">
        <v>909</v>
      </c>
      <c r="B36" s="62" t="s">
        <v>940</v>
      </c>
      <c r="C36" s="81" t="s">
        <v>272</v>
      </c>
      <c r="D36" s="88">
        <v>5</v>
      </c>
      <c r="E36" s="89" t="s">
        <v>132</v>
      </c>
      <c r="F36" s="90">
        <v>16</v>
      </c>
      <c r="G36" s="81"/>
      <c r="H36" s="73"/>
      <c r="I36" s="91"/>
      <c r="J36" s="91"/>
      <c r="K36" s="34" t="s">
        <v>65</v>
      </c>
      <c r="L36" s="94">
        <v>36</v>
      </c>
      <c r="M36" s="94"/>
      <c r="N36" s="93"/>
      <c r="O36" s="64" t="s">
        <v>195</v>
      </c>
      <c r="P36" s="66">
        <v>43749.825104166666</v>
      </c>
      <c r="Q36" s="64" t="s">
        <v>962</v>
      </c>
      <c r="R36" s="64"/>
      <c r="S36" s="64"/>
      <c r="T36" s="64"/>
      <c r="U36" s="66">
        <v>43749.825104166666</v>
      </c>
      <c r="V36" s="67" t="s">
        <v>1175</v>
      </c>
      <c r="W36" s="64"/>
      <c r="X36" s="64"/>
      <c r="Y36" s="70" t="s">
        <v>1262</v>
      </c>
      <c r="Z36" s="64"/>
      <c r="AA36" s="104">
        <v>1</v>
      </c>
      <c r="AB36" s="48">
        <v>0</v>
      </c>
      <c r="AC36" s="49">
        <v>0</v>
      </c>
      <c r="AD36" s="48">
        <v>0</v>
      </c>
      <c r="AE36" s="49">
        <v>0</v>
      </c>
      <c r="AF36" s="48">
        <v>0</v>
      </c>
      <c r="AG36" s="49">
        <v>0</v>
      </c>
      <c r="AH36" s="48">
        <v>36</v>
      </c>
      <c r="AI36" s="49">
        <v>100</v>
      </c>
      <c r="AJ36" s="48">
        <v>36</v>
      </c>
      <c r="AK36" s="109"/>
      <c r="AL36" s="67" t="s">
        <v>1062</v>
      </c>
      <c r="AM36" s="64" t="b">
        <v>0</v>
      </c>
      <c r="AN36" s="64">
        <v>0</v>
      </c>
      <c r="AO36" s="70" t="s">
        <v>275</v>
      </c>
      <c r="AP36" s="64" t="b">
        <v>0</v>
      </c>
      <c r="AQ36" s="64" t="s">
        <v>698</v>
      </c>
      <c r="AR36" s="64"/>
      <c r="AS36" s="70" t="s">
        <v>275</v>
      </c>
      <c r="AT36" s="64" t="b">
        <v>0</v>
      </c>
      <c r="AU36" s="64">
        <v>1</v>
      </c>
      <c r="AV36" s="70" t="s">
        <v>1270</v>
      </c>
      <c r="AW36" s="64" t="s">
        <v>340</v>
      </c>
      <c r="AX36" s="64" t="b">
        <v>0</v>
      </c>
      <c r="AY36" s="70" t="s">
        <v>1270</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1</v>
      </c>
      <c r="BM36" s="127">
        <v>43749</v>
      </c>
      <c r="BN36" s="70" t="s">
        <v>1093</v>
      </c>
    </row>
    <row r="37" spans="1:66" ht="15">
      <c r="A37" s="62" t="s">
        <v>908</v>
      </c>
      <c r="B37" s="62" t="s">
        <v>909</v>
      </c>
      <c r="C37" s="81" t="s">
        <v>272</v>
      </c>
      <c r="D37" s="88">
        <v>5</v>
      </c>
      <c r="E37" s="89" t="s">
        <v>132</v>
      </c>
      <c r="F37" s="90">
        <v>16</v>
      </c>
      <c r="G37" s="81"/>
      <c r="H37" s="73"/>
      <c r="I37" s="91"/>
      <c r="J37" s="91"/>
      <c r="K37" s="34" t="s">
        <v>65</v>
      </c>
      <c r="L37" s="94">
        <v>37</v>
      </c>
      <c r="M37" s="94"/>
      <c r="N37" s="93"/>
      <c r="O37" s="64" t="s">
        <v>195</v>
      </c>
      <c r="P37" s="66">
        <v>43745.85009259259</v>
      </c>
      <c r="Q37" s="64" t="s">
        <v>961</v>
      </c>
      <c r="R37" s="67" t="s">
        <v>1004</v>
      </c>
      <c r="S37" s="64" t="s">
        <v>1024</v>
      </c>
      <c r="T37" s="64" t="s">
        <v>1033</v>
      </c>
      <c r="U37" s="66">
        <v>43745.85009259259</v>
      </c>
      <c r="V37" s="67" t="s">
        <v>1174</v>
      </c>
      <c r="W37" s="64"/>
      <c r="X37" s="64"/>
      <c r="Y37" s="70" t="s">
        <v>1261</v>
      </c>
      <c r="Z37" s="64"/>
      <c r="AA37" s="104">
        <v>1</v>
      </c>
      <c r="AB37" s="48">
        <v>0</v>
      </c>
      <c r="AC37" s="49">
        <v>0</v>
      </c>
      <c r="AD37" s="48">
        <v>0</v>
      </c>
      <c r="AE37" s="49">
        <v>0</v>
      </c>
      <c r="AF37" s="48">
        <v>0</v>
      </c>
      <c r="AG37" s="49">
        <v>0</v>
      </c>
      <c r="AH37" s="48">
        <v>21</v>
      </c>
      <c r="AI37" s="49">
        <v>100</v>
      </c>
      <c r="AJ37" s="48">
        <v>21</v>
      </c>
      <c r="AK37" s="109"/>
      <c r="AL37" s="67" t="s">
        <v>1061</v>
      </c>
      <c r="AM37" s="64" t="b">
        <v>0</v>
      </c>
      <c r="AN37" s="64">
        <v>9</v>
      </c>
      <c r="AO37" s="70" t="s">
        <v>1344</v>
      </c>
      <c r="AP37" s="64" t="b">
        <v>0</v>
      </c>
      <c r="AQ37" s="64" t="s">
        <v>698</v>
      </c>
      <c r="AR37" s="64"/>
      <c r="AS37" s="70" t="s">
        <v>275</v>
      </c>
      <c r="AT37" s="64" t="b">
        <v>0</v>
      </c>
      <c r="AU37" s="64">
        <v>1</v>
      </c>
      <c r="AV37" s="70" t="s">
        <v>275</v>
      </c>
      <c r="AW37" s="64" t="s">
        <v>702</v>
      </c>
      <c r="AX37" s="64" t="b">
        <v>0</v>
      </c>
      <c r="AY37" s="70" t="s">
        <v>1261</v>
      </c>
      <c r="AZ37" s="64" t="s">
        <v>337</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27">
        <v>43745</v>
      </c>
      <c r="BN37" s="70" t="s">
        <v>1092</v>
      </c>
    </row>
    <row r="38" spans="1:66" ht="15">
      <c r="A38" s="62" t="s">
        <v>901</v>
      </c>
      <c r="B38" s="62" t="s">
        <v>901</v>
      </c>
      <c r="C38" s="81" t="s">
        <v>272</v>
      </c>
      <c r="D38" s="88">
        <v>5</v>
      </c>
      <c r="E38" s="89" t="s">
        <v>132</v>
      </c>
      <c r="F38" s="90">
        <v>16</v>
      </c>
      <c r="G38" s="81"/>
      <c r="H38" s="73"/>
      <c r="I38" s="91"/>
      <c r="J38" s="91"/>
      <c r="K38" s="34" t="s">
        <v>65</v>
      </c>
      <c r="L38" s="94">
        <v>38</v>
      </c>
      <c r="M38" s="94"/>
      <c r="N38" s="93"/>
      <c r="O38" s="64" t="s">
        <v>185</v>
      </c>
      <c r="P38" s="66">
        <v>43748.709965277776</v>
      </c>
      <c r="Q38" s="64" t="s">
        <v>963</v>
      </c>
      <c r="R38" s="67" t="s">
        <v>1005</v>
      </c>
      <c r="S38" s="64" t="s">
        <v>694</v>
      </c>
      <c r="T38" s="64" t="s">
        <v>1030</v>
      </c>
      <c r="U38" s="66">
        <v>43748.709965277776</v>
      </c>
      <c r="V38" s="67" t="s">
        <v>1176</v>
      </c>
      <c r="W38" s="64"/>
      <c r="X38" s="64"/>
      <c r="Y38" s="70" t="s">
        <v>1263</v>
      </c>
      <c r="Z38" s="64"/>
      <c r="AA38" s="104">
        <v>1</v>
      </c>
      <c r="AB38" s="48">
        <v>0</v>
      </c>
      <c r="AC38" s="49">
        <v>0</v>
      </c>
      <c r="AD38" s="48">
        <v>0</v>
      </c>
      <c r="AE38" s="49">
        <v>0</v>
      </c>
      <c r="AF38" s="48">
        <v>0</v>
      </c>
      <c r="AG38" s="49">
        <v>0</v>
      </c>
      <c r="AH38" s="48">
        <v>33</v>
      </c>
      <c r="AI38" s="49">
        <v>100</v>
      </c>
      <c r="AJ38" s="48">
        <v>33</v>
      </c>
      <c r="AK38" s="109"/>
      <c r="AL38" s="67" t="s">
        <v>1057</v>
      </c>
      <c r="AM38" s="64" t="b">
        <v>0</v>
      </c>
      <c r="AN38" s="64">
        <v>4</v>
      </c>
      <c r="AO38" s="70" t="s">
        <v>275</v>
      </c>
      <c r="AP38" s="64" t="b">
        <v>0</v>
      </c>
      <c r="AQ38" s="64" t="s">
        <v>698</v>
      </c>
      <c r="AR38" s="64"/>
      <c r="AS38" s="70" t="s">
        <v>275</v>
      </c>
      <c r="AT38" s="64" t="b">
        <v>0</v>
      </c>
      <c r="AU38" s="64">
        <v>0</v>
      </c>
      <c r="AV38" s="70" t="s">
        <v>275</v>
      </c>
      <c r="AW38" s="64" t="s">
        <v>702</v>
      </c>
      <c r="AX38" s="64" t="b">
        <v>0</v>
      </c>
      <c r="AY38" s="70" t="s">
        <v>1263</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27">
        <v>43748</v>
      </c>
      <c r="BN38" s="70" t="s">
        <v>1094</v>
      </c>
    </row>
    <row r="39" spans="1:66" ht="15">
      <c r="A39" s="62" t="s">
        <v>901</v>
      </c>
      <c r="B39" s="62" t="s">
        <v>908</v>
      </c>
      <c r="C39" s="81" t="s">
        <v>272</v>
      </c>
      <c r="D39" s="88">
        <v>5</v>
      </c>
      <c r="E39" s="89" t="s">
        <v>132</v>
      </c>
      <c r="F39" s="90">
        <v>16</v>
      </c>
      <c r="G39" s="81"/>
      <c r="H39" s="73"/>
      <c r="I39" s="91"/>
      <c r="J39" s="91"/>
      <c r="K39" s="34" t="s">
        <v>66</v>
      </c>
      <c r="L39" s="94">
        <v>39</v>
      </c>
      <c r="M39" s="94"/>
      <c r="N39" s="93"/>
      <c r="O39" s="64" t="s">
        <v>195</v>
      </c>
      <c r="P39" s="66">
        <v>43748.989652777775</v>
      </c>
      <c r="Q39" s="64" t="s">
        <v>964</v>
      </c>
      <c r="R39" s="64"/>
      <c r="S39" s="64"/>
      <c r="T39" s="64" t="s">
        <v>1034</v>
      </c>
      <c r="U39" s="66">
        <v>43748.989652777775</v>
      </c>
      <c r="V39" s="67" t="s">
        <v>1177</v>
      </c>
      <c r="W39" s="64"/>
      <c r="X39" s="64"/>
      <c r="Y39" s="70" t="s">
        <v>1264</v>
      </c>
      <c r="Z39" s="64"/>
      <c r="AA39" s="104">
        <v>1</v>
      </c>
      <c r="AB39" s="48"/>
      <c r="AC39" s="49"/>
      <c r="AD39" s="48"/>
      <c r="AE39" s="49"/>
      <c r="AF39" s="48"/>
      <c r="AG39" s="49"/>
      <c r="AH39" s="48"/>
      <c r="AI39" s="49"/>
      <c r="AJ39" s="48"/>
      <c r="AK39" s="109"/>
      <c r="AL39" s="67" t="s">
        <v>1057</v>
      </c>
      <c r="AM39" s="64" t="b">
        <v>0</v>
      </c>
      <c r="AN39" s="64">
        <v>5</v>
      </c>
      <c r="AO39" s="70" t="s">
        <v>275</v>
      </c>
      <c r="AP39" s="64" t="b">
        <v>0</v>
      </c>
      <c r="AQ39" s="64" t="s">
        <v>698</v>
      </c>
      <c r="AR39" s="64"/>
      <c r="AS39" s="70" t="s">
        <v>275</v>
      </c>
      <c r="AT39" s="64" t="b">
        <v>0</v>
      </c>
      <c r="AU39" s="64">
        <v>1</v>
      </c>
      <c r="AV39" s="70" t="s">
        <v>275</v>
      </c>
      <c r="AW39" s="64" t="s">
        <v>340</v>
      </c>
      <c r="AX39" s="64" t="b">
        <v>0</v>
      </c>
      <c r="AY39" s="70" t="s">
        <v>1264</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27">
        <v>43748</v>
      </c>
      <c r="BN39" s="70" t="s">
        <v>1095</v>
      </c>
    </row>
    <row r="40" spans="1:66" ht="15">
      <c r="A40" s="62" t="s">
        <v>901</v>
      </c>
      <c r="B40" s="62" t="s">
        <v>369</v>
      </c>
      <c r="C40" s="81" t="s">
        <v>272</v>
      </c>
      <c r="D40" s="88">
        <v>5</v>
      </c>
      <c r="E40" s="89" t="s">
        <v>132</v>
      </c>
      <c r="F40" s="90">
        <v>16</v>
      </c>
      <c r="G40" s="81"/>
      <c r="H40" s="73"/>
      <c r="I40" s="91"/>
      <c r="J40" s="91"/>
      <c r="K40" s="34" t="s">
        <v>65</v>
      </c>
      <c r="L40" s="94">
        <v>40</v>
      </c>
      <c r="M40" s="94"/>
      <c r="N40" s="93"/>
      <c r="O40" s="64" t="s">
        <v>195</v>
      </c>
      <c r="P40" s="66">
        <v>43748.989652777775</v>
      </c>
      <c r="Q40" s="64" t="s">
        <v>964</v>
      </c>
      <c r="R40" s="64"/>
      <c r="S40" s="64"/>
      <c r="T40" s="64" t="s">
        <v>1034</v>
      </c>
      <c r="U40" s="66">
        <v>43748.989652777775</v>
      </c>
      <c r="V40" s="67" t="s">
        <v>1177</v>
      </c>
      <c r="W40" s="64"/>
      <c r="X40" s="64"/>
      <c r="Y40" s="70" t="s">
        <v>1264</v>
      </c>
      <c r="Z40" s="64"/>
      <c r="AA40" s="104">
        <v>1</v>
      </c>
      <c r="AB40" s="48"/>
      <c r="AC40" s="49"/>
      <c r="AD40" s="48"/>
      <c r="AE40" s="49"/>
      <c r="AF40" s="48"/>
      <c r="AG40" s="49"/>
      <c r="AH40" s="48"/>
      <c r="AI40" s="49"/>
      <c r="AJ40" s="48"/>
      <c r="AK40" s="109"/>
      <c r="AL40" s="67" t="s">
        <v>1057</v>
      </c>
      <c r="AM40" s="64" t="b">
        <v>0</v>
      </c>
      <c r="AN40" s="64">
        <v>5</v>
      </c>
      <c r="AO40" s="70" t="s">
        <v>275</v>
      </c>
      <c r="AP40" s="64" t="b">
        <v>0</v>
      </c>
      <c r="AQ40" s="64" t="s">
        <v>698</v>
      </c>
      <c r="AR40" s="64"/>
      <c r="AS40" s="70" t="s">
        <v>275</v>
      </c>
      <c r="AT40" s="64" t="b">
        <v>0</v>
      </c>
      <c r="AU40" s="64">
        <v>1</v>
      </c>
      <c r="AV40" s="70" t="s">
        <v>275</v>
      </c>
      <c r="AW40" s="64" t="s">
        <v>340</v>
      </c>
      <c r="AX40" s="64" t="b">
        <v>0</v>
      </c>
      <c r="AY40" s="70" t="s">
        <v>1264</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27">
        <v>43748</v>
      </c>
      <c r="BN40" s="70" t="s">
        <v>1095</v>
      </c>
    </row>
    <row r="41" spans="1:66" ht="15">
      <c r="A41" s="62" t="s">
        <v>901</v>
      </c>
      <c r="B41" s="62" t="s">
        <v>941</v>
      </c>
      <c r="C41" s="81" t="s">
        <v>272</v>
      </c>
      <c r="D41" s="88">
        <v>5</v>
      </c>
      <c r="E41" s="89" t="s">
        <v>132</v>
      </c>
      <c r="F41" s="90">
        <v>16</v>
      </c>
      <c r="G41" s="81"/>
      <c r="H41" s="73"/>
      <c r="I41" s="91"/>
      <c r="J41" s="91"/>
      <c r="K41" s="34" t="s">
        <v>65</v>
      </c>
      <c r="L41" s="94">
        <v>41</v>
      </c>
      <c r="M41" s="94"/>
      <c r="N41" s="93"/>
      <c r="O41" s="64" t="s">
        <v>195</v>
      </c>
      <c r="P41" s="66">
        <v>43748.989652777775</v>
      </c>
      <c r="Q41" s="64" t="s">
        <v>964</v>
      </c>
      <c r="R41" s="64"/>
      <c r="S41" s="64"/>
      <c r="T41" s="64" t="s">
        <v>1034</v>
      </c>
      <c r="U41" s="66">
        <v>43748.989652777775</v>
      </c>
      <c r="V41" s="67" t="s">
        <v>1177</v>
      </c>
      <c r="W41" s="64"/>
      <c r="X41" s="64"/>
      <c r="Y41" s="70" t="s">
        <v>1264</v>
      </c>
      <c r="Z41" s="64"/>
      <c r="AA41" s="104">
        <v>1</v>
      </c>
      <c r="AB41" s="48">
        <v>0</v>
      </c>
      <c r="AC41" s="49">
        <v>0</v>
      </c>
      <c r="AD41" s="48">
        <v>0</v>
      </c>
      <c r="AE41" s="49">
        <v>0</v>
      </c>
      <c r="AF41" s="48">
        <v>0</v>
      </c>
      <c r="AG41" s="49">
        <v>0</v>
      </c>
      <c r="AH41" s="48">
        <v>36</v>
      </c>
      <c r="AI41" s="49">
        <v>100</v>
      </c>
      <c r="AJ41" s="48">
        <v>36</v>
      </c>
      <c r="AK41" s="109"/>
      <c r="AL41" s="67" t="s">
        <v>1057</v>
      </c>
      <c r="AM41" s="64" t="b">
        <v>0</v>
      </c>
      <c r="AN41" s="64">
        <v>5</v>
      </c>
      <c r="AO41" s="70" t="s">
        <v>275</v>
      </c>
      <c r="AP41" s="64" t="b">
        <v>0</v>
      </c>
      <c r="AQ41" s="64" t="s">
        <v>698</v>
      </c>
      <c r="AR41" s="64"/>
      <c r="AS41" s="70" t="s">
        <v>275</v>
      </c>
      <c r="AT41" s="64" t="b">
        <v>0</v>
      </c>
      <c r="AU41" s="64">
        <v>1</v>
      </c>
      <c r="AV41" s="70" t="s">
        <v>275</v>
      </c>
      <c r="AW41" s="64" t="s">
        <v>340</v>
      </c>
      <c r="AX41" s="64" t="b">
        <v>0</v>
      </c>
      <c r="AY41" s="70" t="s">
        <v>1264</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1</v>
      </c>
      <c r="BM41" s="127">
        <v>43748</v>
      </c>
      <c r="BN41" s="70" t="s">
        <v>1095</v>
      </c>
    </row>
    <row r="42" spans="1:66" ht="15">
      <c r="A42" s="62" t="s">
        <v>908</v>
      </c>
      <c r="B42" s="62" t="s">
        <v>901</v>
      </c>
      <c r="C42" s="81" t="s">
        <v>272</v>
      </c>
      <c r="D42" s="88">
        <v>5</v>
      </c>
      <c r="E42" s="89" t="s">
        <v>132</v>
      </c>
      <c r="F42" s="90">
        <v>16</v>
      </c>
      <c r="G42" s="81"/>
      <c r="H42" s="73"/>
      <c r="I42" s="91"/>
      <c r="J42" s="91"/>
      <c r="K42" s="34" t="s">
        <v>66</v>
      </c>
      <c r="L42" s="94">
        <v>42</v>
      </c>
      <c r="M42" s="94"/>
      <c r="N42" s="93"/>
      <c r="O42" s="64" t="s">
        <v>337</v>
      </c>
      <c r="P42" s="66">
        <v>43749.56422453704</v>
      </c>
      <c r="Q42" s="64" t="s">
        <v>964</v>
      </c>
      <c r="R42" s="64"/>
      <c r="S42" s="64"/>
      <c r="T42" s="64"/>
      <c r="U42" s="66">
        <v>43749.56422453704</v>
      </c>
      <c r="V42" s="67" t="s">
        <v>1178</v>
      </c>
      <c r="W42" s="64"/>
      <c r="X42" s="64"/>
      <c r="Y42" s="70" t="s">
        <v>1265</v>
      </c>
      <c r="Z42" s="64"/>
      <c r="AA42" s="104">
        <v>1</v>
      </c>
      <c r="AB42" s="48"/>
      <c r="AC42" s="49"/>
      <c r="AD42" s="48"/>
      <c r="AE42" s="49"/>
      <c r="AF42" s="48"/>
      <c r="AG42" s="49"/>
      <c r="AH42" s="48"/>
      <c r="AI42" s="49"/>
      <c r="AJ42" s="48"/>
      <c r="AK42" s="109"/>
      <c r="AL42" s="67" t="s">
        <v>1061</v>
      </c>
      <c r="AM42" s="64" t="b">
        <v>0</v>
      </c>
      <c r="AN42" s="64">
        <v>0</v>
      </c>
      <c r="AO42" s="70" t="s">
        <v>275</v>
      </c>
      <c r="AP42" s="64" t="b">
        <v>0</v>
      </c>
      <c r="AQ42" s="64" t="s">
        <v>698</v>
      </c>
      <c r="AR42" s="64"/>
      <c r="AS42" s="70" t="s">
        <v>275</v>
      </c>
      <c r="AT42" s="64" t="b">
        <v>0</v>
      </c>
      <c r="AU42" s="64">
        <v>1</v>
      </c>
      <c r="AV42" s="70" t="s">
        <v>1264</v>
      </c>
      <c r="AW42" s="64" t="s">
        <v>701</v>
      </c>
      <c r="AX42" s="64" t="b">
        <v>0</v>
      </c>
      <c r="AY42" s="70" t="s">
        <v>1264</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27">
        <v>43749</v>
      </c>
      <c r="BN42" s="70" t="s">
        <v>1096</v>
      </c>
    </row>
    <row r="43" spans="1:66" ht="15">
      <c r="A43" s="62" t="s">
        <v>910</v>
      </c>
      <c r="B43" s="62" t="s">
        <v>928</v>
      </c>
      <c r="C43" s="81" t="s">
        <v>272</v>
      </c>
      <c r="D43" s="88">
        <v>5</v>
      </c>
      <c r="E43" s="89" t="s">
        <v>132</v>
      </c>
      <c r="F43" s="90">
        <v>16</v>
      </c>
      <c r="G43" s="81"/>
      <c r="H43" s="73"/>
      <c r="I43" s="91"/>
      <c r="J43" s="91"/>
      <c r="K43" s="34" t="s">
        <v>65</v>
      </c>
      <c r="L43" s="94">
        <v>43</v>
      </c>
      <c r="M43" s="94"/>
      <c r="N43" s="93"/>
      <c r="O43" s="64" t="s">
        <v>337</v>
      </c>
      <c r="P43" s="66">
        <v>43750.963275462964</v>
      </c>
      <c r="Q43" s="64" t="s">
        <v>965</v>
      </c>
      <c r="R43" s="64"/>
      <c r="S43" s="64"/>
      <c r="T43" s="64"/>
      <c r="U43" s="66">
        <v>43750.963275462964</v>
      </c>
      <c r="V43" s="67" t="s">
        <v>1179</v>
      </c>
      <c r="W43" s="64"/>
      <c r="X43" s="64"/>
      <c r="Y43" s="70" t="s">
        <v>1266</v>
      </c>
      <c r="Z43" s="64"/>
      <c r="AA43" s="104">
        <v>1</v>
      </c>
      <c r="AB43" s="48">
        <v>0</v>
      </c>
      <c r="AC43" s="49">
        <v>0</v>
      </c>
      <c r="AD43" s="48">
        <v>0</v>
      </c>
      <c r="AE43" s="49">
        <v>0</v>
      </c>
      <c r="AF43" s="48">
        <v>0</v>
      </c>
      <c r="AG43" s="49">
        <v>0</v>
      </c>
      <c r="AH43" s="48">
        <v>39</v>
      </c>
      <c r="AI43" s="49">
        <v>100</v>
      </c>
      <c r="AJ43" s="48">
        <v>39</v>
      </c>
      <c r="AK43" s="109"/>
      <c r="AL43" s="67" t="s">
        <v>1063</v>
      </c>
      <c r="AM43" s="64" t="b">
        <v>0</v>
      </c>
      <c r="AN43" s="64">
        <v>0</v>
      </c>
      <c r="AO43" s="70" t="s">
        <v>275</v>
      </c>
      <c r="AP43" s="64" t="b">
        <v>1</v>
      </c>
      <c r="AQ43" s="64" t="s">
        <v>698</v>
      </c>
      <c r="AR43" s="64"/>
      <c r="AS43" s="70" t="s">
        <v>1333</v>
      </c>
      <c r="AT43" s="64" t="b">
        <v>0</v>
      </c>
      <c r="AU43" s="64">
        <v>3</v>
      </c>
      <c r="AV43" s="70" t="s">
        <v>1335</v>
      </c>
      <c r="AW43" s="64" t="s">
        <v>701</v>
      </c>
      <c r="AX43" s="64" t="b">
        <v>0</v>
      </c>
      <c r="AY43" s="70" t="s">
        <v>1335</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27">
        <v>43750</v>
      </c>
      <c r="BN43" s="70" t="s">
        <v>1097</v>
      </c>
    </row>
    <row r="44" spans="1:66" ht="15">
      <c r="A44" s="62" t="s">
        <v>911</v>
      </c>
      <c r="B44" s="62" t="s">
        <v>928</v>
      </c>
      <c r="C44" s="81" t="s">
        <v>898</v>
      </c>
      <c r="D44" s="88">
        <v>7.5</v>
      </c>
      <c r="E44" s="89" t="s">
        <v>136</v>
      </c>
      <c r="F44" s="90">
        <v>14.181818181818182</v>
      </c>
      <c r="G44" s="81"/>
      <c r="H44" s="73"/>
      <c r="I44" s="91"/>
      <c r="J44" s="91"/>
      <c r="K44" s="34" t="s">
        <v>65</v>
      </c>
      <c r="L44" s="94">
        <v>44</v>
      </c>
      <c r="M44" s="94"/>
      <c r="N44" s="93"/>
      <c r="O44" s="64" t="s">
        <v>337</v>
      </c>
      <c r="P44" s="66">
        <v>43750.96337962963</v>
      </c>
      <c r="Q44" s="64" t="s">
        <v>965</v>
      </c>
      <c r="R44" s="64"/>
      <c r="S44" s="64"/>
      <c r="T44" s="64"/>
      <c r="U44" s="66">
        <v>43750.96337962963</v>
      </c>
      <c r="V44" s="67" t="s">
        <v>1180</v>
      </c>
      <c r="W44" s="64"/>
      <c r="X44" s="64"/>
      <c r="Y44" s="70" t="s">
        <v>1267</v>
      </c>
      <c r="Z44" s="64"/>
      <c r="AA44" s="104">
        <v>3</v>
      </c>
      <c r="AB44" s="48">
        <v>0</v>
      </c>
      <c r="AC44" s="49">
        <v>0</v>
      </c>
      <c r="AD44" s="48">
        <v>0</v>
      </c>
      <c r="AE44" s="49">
        <v>0</v>
      </c>
      <c r="AF44" s="48">
        <v>0</v>
      </c>
      <c r="AG44" s="49">
        <v>0</v>
      </c>
      <c r="AH44" s="48">
        <v>39</v>
      </c>
      <c r="AI44" s="49">
        <v>100</v>
      </c>
      <c r="AJ44" s="48">
        <v>39</v>
      </c>
      <c r="AK44" s="109"/>
      <c r="AL44" s="67" t="s">
        <v>1064</v>
      </c>
      <c r="AM44" s="64" t="b">
        <v>0</v>
      </c>
      <c r="AN44" s="64">
        <v>0</v>
      </c>
      <c r="AO44" s="70" t="s">
        <v>275</v>
      </c>
      <c r="AP44" s="64" t="b">
        <v>1</v>
      </c>
      <c r="AQ44" s="64" t="s">
        <v>698</v>
      </c>
      <c r="AR44" s="64"/>
      <c r="AS44" s="70" t="s">
        <v>1333</v>
      </c>
      <c r="AT44" s="64" t="b">
        <v>0</v>
      </c>
      <c r="AU44" s="64">
        <v>3</v>
      </c>
      <c r="AV44" s="70" t="s">
        <v>1335</v>
      </c>
      <c r="AW44" s="64" t="s">
        <v>701</v>
      </c>
      <c r="AX44" s="64" t="b">
        <v>0</v>
      </c>
      <c r="AY44" s="70" t="s">
        <v>1335</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27">
        <v>43750</v>
      </c>
      <c r="BN44" s="70" t="s">
        <v>1098</v>
      </c>
    </row>
    <row r="45" spans="1:66" ht="15">
      <c r="A45" s="62" t="s">
        <v>911</v>
      </c>
      <c r="B45" s="62" t="s">
        <v>928</v>
      </c>
      <c r="C45" s="81" t="s">
        <v>898</v>
      </c>
      <c r="D45" s="88">
        <v>7.5</v>
      </c>
      <c r="E45" s="89" t="s">
        <v>136</v>
      </c>
      <c r="F45" s="90">
        <v>14.181818181818182</v>
      </c>
      <c r="G45" s="81"/>
      <c r="H45" s="73"/>
      <c r="I45" s="91"/>
      <c r="J45" s="91"/>
      <c r="K45" s="34" t="s">
        <v>65</v>
      </c>
      <c r="L45" s="94">
        <v>45</v>
      </c>
      <c r="M45" s="94"/>
      <c r="N45" s="93"/>
      <c r="O45" s="64" t="s">
        <v>337</v>
      </c>
      <c r="P45" s="66">
        <v>43750.96350694444</v>
      </c>
      <c r="Q45" s="64" t="s">
        <v>966</v>
      </c>
      <c r="R45" s="64"/>
      <c r="S45" s="64"/>
      <c r="T45" s="64" t="s">
        <v>1030</v>
      </c>
      <c r="U45" s="66">
        <v>43750.96350694444</v>
      </c>
      <c r="V45" s="67" t="s">
        <v>1181</v>
      </c>
      <c r="W45" s="64"/>
      <c r="X45" s="64"/>
      <c r="Y45" s="70" t="s">
        <v>1268</v>
      </c>
      <c r="Z45" s="64"/>
      <c r="AA45" s="104">
        <v>3</v>
      </c>
      <c r="AB45" s="48">
        <v>0</v>
      </c>
      <c r="AC45" s="49">
        <v>0</v>
      </c>
      <c r="AD45" s="48">
        <v>0</v>
      </c>
      <c r="AE45" s="49">
        <v>0</v>
      </c>
      <c r="AF45" s="48">
        <v>0</v>
      </c>
      <c r="AG45" s="49">
        <v>0</v>
      </c>
      <c r="AH45" s="48">
        <v>11</v>
      </c>
      <c r="AI45" s="49">
        <v>100</v>
      </c>
      <c r="AJ45" s="48">
        <v>11</v>
      </c>
      <c r="AK45" s="109"/>
      <c r="AL45" s="67" t="s">
        <v>1064</v>
      </c>
      <c r="AM45" s="64" t="b">
        <v>0</v>
      </c>
      <c r="AN45" s="64">
        <v>0</v>
      </c>
      <c r="AO45" s="70" t="s">
        <v>275</v>
      </c>
      <c r="AP45" s="64" t="b">
        <v>0</v>
      </c>
      <c r="AQ45" s="64" t="s">
        <v>698</v>
      </c>
      <c r="AR45" s="64"/>
      <c r="AS45" s="70" t="s">
        <v>275</v>
      </c>
      <c r="AT45" s="64" t="b">
        <v>0</v>
      </c>
      <c r="AU45" s="64">
        <v>3</v>
      </c>
      <c r="AV45" s="70" t="s">
        <v>1333</v>
      </c>
      <c r="AW45" s="64" t="s">
        <v>701</v>
      </c>
      <c r="AX45" s="64" t="b">
        <v>0</v>
      </c>
      <c r="AY45" s="70" t="s">
        <v>1333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27">
        <v>43750</v>
      </c>
      <c r="BN45" s="70" t="s">
        <v>1099</v>
      </c>
    </row>
    <row r="46" spans="1:66" ht="15">
      <c r="A46" s="62" t="s">
        <v>911</v>
      </c>
      <c r="B46" s="62" t="s">
        <v>928</v>
      </c>
      <c r="C46" s="81" t="s">
        <v>898</v>
      </c>
      <c r="D46" s="88">
        <v>7.5</v>
      </c>
      <c r="E46" s="89" t="s">
        <v>136</v>
      </c>
      <c r="F46" s="90">
        <v>14.181818181818182</v>
      </c>
      <c r="G46" s="81"/>
      <c r="H46" s="73"/>
      <c r="I46" s="91"/>
      <c r="J46" s="91"/>
      <c r="K46" s="34" t="s">
        <v>65</v>
      </c>
      <c r="L46" s="94">
        <v>46</v>
      </c>
      <c r="M46" s="94"/>
      <c r="N46" s="93"/>
      <c r="O46" s="64" t="s">
        <v>337</v>
      </c>
      <c r="P46" s="66">
        <v>43750.96365740741</v>
      </c>
      <c r="Q46" s="64" t="s">
        <v>967</v>
      </c>
      <c r="R46" s="64"/>
      <c r="S46" s="64"/>
      <c r="T46" s="64"/>
      <c r="U46" s="66">
        <v>43750.96365740741</v>
      </c>
      <c r="V46" s="67" t="s">
        <v>1182</v>
      </c>
      <c r="W46" s="64"/>
      <c r="X46" s="64"/>
      <c r="Y46" s="70" t="s">
        <v>1269</v>
      </c>
      <c r="Z46" s="64"/>
      <c r="AA46" s="104">
        <v>3</v>
      </c>
      <c r="AB46" s="48">
        <v>0</v>
      </c>
      <c r="AC46" s="49">
        <v>0</v>
      </c>
      <c r="AD46" s="48">
        <v>0</v>
      </c>
      <c r="AE46" s="49">
        <v>0</v>
      </c>
      <c r="AF46" s="48">
        <v>0</v>
      </c>
      <c r="AG46" s="49">
        <v>0</v>
      </c>
      <c r="AH46" s="48">
        <v>31</v>
      </c>
      <c r="AI46" s="49">
        <v>100</v>
      </c>
      <c r="AJ46" s="48">
        <v>31</v>
      </c>
      <c r="AK46" s="109"/>
      <c r="AL46" s="67" t="s">
        <v>1064</v>
      </c>
      <c r="AM46" s="64" t="b">
        <v>0</v>
      </c>
      <c r="AN46" s="64">
        <v>0</v>
      </c>
      <c r="AO46" s="70" t="s">
        <v>275</v>
      </c>
      <c r="AP46" s="64" t="b">
        <v>0</v>
      </c>
      <c r="AQ46" s="64" t="s">
        <v>698</v>
      </c>
      <c r="AR46" s="64"/>
      <c r="AS46" s="70" t="s">
        <v>275</v>
      </c>
      <c r="AT46" s="64" t="b">
        <v>0</v>
      </c>
      <c r="AU46" s="64">
        <v>4</v>
      </c>
      <c r="AV46" s="70" t="s">
        <v>1331</v>
      </c>
      <c r="AW46" s="64" t="s">
        <v>701</v>
      </c>
      <c r="AX46" s="64" t="b">
        <v>0</v>
      </c>
      <c r="AY46" s="70" t="s">
        <v>1331</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27">
        <v>43750</v>
      </c>
      <c r="BN46" s="70" t="s">
        <v>1100</v>
      </c>
    </row>
    <row r="47" spans="1:66" ht="15">
      <c r="A47" s="62" t="s">
        <v>369</v>
      </c>
      <c r="B47" s="62" t="s">
        <v>940</v>
      </c>
      <c r="C47" s="81" t="s">
        <v>272</v>
      </c>
      <c r="D47" s="88">
        <v>5</v>
      </c>
      <c r="E47" s="89" t="s">
        <v>132</v>
      </c>
      <c r="F47" s="90">
        <v>16</v>
      </c>
      <c r="G47" s="81"/>
      <c r="H47" s="73"/>
      <c r="I47" s="91"/>
      <c r="J47" s="91"/>
      <c r="K47" s="34" t="s">
        <v>65</v>
      </c>
      <c r="L47" s="94">
        <v>47</v>
      </c>
      <c r="M47" s="94"/>
      <c r="N47" s="93"/>
      <c r="O47" s="64" t="s">
        <v>195</v>
      </c>
      <c r="P47" s="66">
        <v>43743.98626157407</v>
      </c>
      <c r="Q47" s="64" t="s">
        <v>962</v>
      </c>
      <c r="R47" s="67" t="s">
        <v>1006</v>
      </c>
      <c r="S47" s="64" t="s">
        <v>1025</v>
      </c>
      <c r="T47" s="64" t="s">
        <v>1030</v>
      </c>
      <c r="U47" s="66">
        <v>43743.98626157407</v>
      </c>
      <c r="V47" s="67" t="s">
        <v>1183</v>
      </c>
      <c r="W47" s="64"/>
      <c r="X47" s="64"/>
      <c r="Y47" s="70" t="s">
        <v>1270</v>
      </c>
      <c r="Z47" s="64"/>
      <c r="AA47" s="104">
        <v>1</v>
      </c>
      <c r="AB47" s="48">
        <v>0</v>
      </c>
      <c r="AC47" s="49">
        <v>0</v>
      </c>
      <c r="AD47" s="48">
        <v>0</v>
      </c>
      <c r="AE47" s="49">
        <v>0</v>
      </c>
      <c r="AF47" s="48">
        <v>0</v>
      </c>
      <c r="AG47" s="49">
        <v>0</v>
      </c>
      <c r="AH47" s="48">
        <v>36</v>
      </c>
      <c r="AI47" s="49">
        <v>100</v>
      </c>
      <c r="AJ47" s="48">
        <v>36</v>
      </c>
      <c r="AK47" s="109"/>
      <c r="AL47" s="67" t="s">
        <v>1065</v>
      </c>
      <c r="AM47" s="64" t="b">
        <v>0</v>
      </c>
      <c r="AN47" s="64">
        <v>4</v>
      </c>
      <c r="AO47" s="70" t="s">
        <v>275</v>
      </c>
      <c r="AP47" s="64" t="b">
        <v>0</v>
      </c>
      <c r="AQ47" s="64" t="s">
        <v>698</v>
      </c>
      <c r="AR47" s="64"/>
      <c r="AS47" s="70" t="s">
        <v>275</v>
      </c>
      <c r="AT47" s="64" t="b">
        <v>0</v>
      </c>
      <c r="AU47" s="64">
        <v>1</v>
      </c>
      <c r="AV47" s="70" t="s">
        <v>275</v>
      </c>
      <c r="AW47" s="64" t="s">
        <v>701</v>
      </c>
      <c r="AX47" s="64" t="b">
        <v>0</v>
      </c>
      <c r="AY47" s="70" t="s">
        <v>1270</v>
      </c>
      <c r="AZ47" s="64" t="s">
        <v>337</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c r="BM47" s="127">
        <v>43743</v>
      </c>
      <c r="BN47" s="70" t="s">
        <v>1101</v>
      </c>
    </row>
    <row r="48" spans="1:66" ht="15">
      <c r="A48" s="62" t="s">
        <v>907</v>
      </c>
      <c r="B48" s="62" t="s">
        <v>942</v>
      </c>
      <c r="C48" s="81" t="s">
        <v>897</v>
      </c>
      <c r="D48" s="88">
        <v>6.25</v>
      </c>
      <c r="E48" s="89" t="s">
        <v>136</v>
      </c>
      <c r="F48" s="90">
        <v>15.090909090909092</v>
      </c>
      <c r="G48" s="81"/>
      <c r="H48" s="73"/>
      <c r="I48" s="91"/>
      <c r="J48" s="91"/>
      <c r="K48" s="34" t="s">
        <v>65</v>
      </c>
      <c r="L48" s="94">
        <v>48</v>
      </c>
      <c r="M48" s="94"/>
      <c r="N48" s="93"/>
      <c r="O48" s="64" t="s">
        <v>195</v>
      </c>
      <c r="P48" s="66">
        <v>43746.424791666665</v>
      </c>
      <c r="Q48" s="64" t="s">
        <v>968</v>
      </c>
      <c r="R48" s="67" t="s">
        <v>1007</v>
      </c>
      <c r="S48" s="64" t="s">
        <v>1024</v>
      </c>
      <c r="T48" s="64"/>
      <c r="U48" s="66">
        <v>43746.424791666665</v>
      </c>
      <c r="V48" s="67" t="s">
        <v>1184</v>
      </c>
      <c r="W48" s="64"/>
      <c r="X48" s="64"/>
      <c r="Y48" s="70" t="s">
        <v>1271</v>
      </c>
      <c r="Z48" s="64"/>
      <c r="AA48" s="104">
        <v>2</v>
      </c>
      <c r="AB48" s="48"/>
      <c r="AC48" s="49"/>
      <c r="AD48" s="48"/>
      <c r="AE48" s="49"/>
      <c r="AF48" s="48"/>
      <c r="AG48" s="49"/>
      <c r="AH48" s="48"/>
      <c r="AI48" s="49"/>
      <c r="AJ48" s="48"/>
      <c r="AK48" s="109"/>
      <c r="AL48" s="67" t="s">
        <v>1060</v>
      </c>
      <c r="AM48" s="64" t="b">
        <v>0</v>
      </c>
      <c r="AN48" s="64">
        <v>0</v>
      </c>
      <c r="AO48" s="70" t="s">
        <v>275</v>
      </c>
      <c r="AP48" s="64" t="b">
        <v>0</v>
      </c>
      <c r="AQ48" s="64" t="s">
        <v>814</v>
      </c>
      <c r="AR48" s="64"/>
      <c r="AS48" s="70" t="s">
        <v>275</v>
      </c>
      <c r="AT48" s="64" t="b">
        <v>0</v>
      </c>
      <c r="AU48" s="64">
        <v>1</v>
      </c>
      <c r="AV48" s="70" t="s">
        <v>1273</v>
      </c>
      <c r="AW48" s="64" t="s">
        <v>701</v>
      </c>
      <c r="AX48" s="64" t="b">
        <v>0</v>
      </c>
      <c r="AY48" s="70" t="s">
        <v>1273</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c r="BM48" s="127">
        <v>43746</v>
      </c>
      <c r="BN48" s="70" t="s">
        <v>1102</v>
      </c>
    </row>
    <row r="49" spans="1:66" ht="15">
      <c r="A49" s="62" t="s">
        <v>907</v>
      </c>
      <c r="B49" s="62" t="s">
        <v>942</v>
      </c>
      <c r="C49" s="81" t="s">
        <v>897</v>
      </c>
      <c r="D49" s="88">
        <v>6.25</v>
      </c>
      <c r="E49" s="89" t="s">
        <v>136</v>
      </c>
      <c r="F49" s="90">
        <v>15.090909090909092</v>
      </c>
      <c r="G49" s="81"/>
      <c r="H49" s="73"/>
      <c r="I49" s="91"/>
      <c r="J49" s="91"/>
      <c r="K49" s="34" t="s">
        <v>65</v>
      </c>
      <c r="L49" s="94">
        <v>49</v>
      </c>
      <c r="M49" s="94"/>
      <c r="N49" s="93"/>
      <c r="O49" s="64" t="s">
        <v>195</v>
      </c>
      <c r="P49" s="66">
        <v>43746.688113425924</v>
      </c>
      <c r="Q49" s="64" t="s">
        <v>969</v>
      </c>
      <c r="R49" s="67" t="s">
        <v>1007</v>
      </c>
      <c r="S49" s="64" t="s">
        <v>1024</v>
      </c>
      <c r="T49" s="64"/>
      <c r="U49" s="66">
        <v>43746.688113425924</v>
      </c>
      <c r="V49" s="67" t="s">
        <v>1185</v>
      </c>
      <c r="W49" s="64"/>
      <c r="X49" s="64"/>
      <c r="Y49" s="70" t="s">
        <v>1272</v>
      </c>
      <c r="Z49" s="64"/>
      <c r="AA49" s="104">
        <v>2</v>
      </c>
      <c r="AB49" s="48"/>
      <c r="AC49" s="49"/>
      <c r="AD49" s="48"/>
      <c r="AE49" s="49"/>
      <c r="AF49" s="48"/>
      <c r="AG49" s="49"/>
      <c r="AH49" s="48"/>
      <c r="AI49" s="49"/>
      <c r="AJ49" s="48"/>
      <c r="AK49" s="109"/>
      <c r="AL49" s="67" t="s">
        <v>1060</v>
      </c>
      <c r="AM49" s="64" t="b">
        <v>0</v>
      </c>
      <c r="AN49" s="64">
        <v>0</v>
      </c>
      <c r="AO49" s="70" t="s">
        <v>275</v>
      </c>
      <c r="AP49" s="64" t="b">
        <v>0</v>
      </c>
      <c r="AQ49" s="64" t="s">
        <v>698</v>
      </c>
      <c r="AR49" s="64"/>
      <c r="AS49" s="70" t="s">
        <v>275</v>
      </c>
      <c r="AT49" s="64" t="b">
        <v>0</v>
      </c>
      <c r="AU49" s="64">
        <v>1</v>
      </c>
      <c r="AV49" s="70" t="s">
        <v>1274</v>
      </c>
      <c r="AW49" s="64" t="s">
        <v>701</v>
      </c>
      <c r="AX49" s="64" t="b">
        <v>0</v>
      </c>
      <c r="AY49" s="70" t="s">
        <v>1274</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27">
        <v>43746</v>
      </c>
      <c r="BN49" s="70" t="s">
        <v>1103</v>
      </c>
    </row>
    <row r="50" spans="1:66" ht="15">
      <c r="A50" s="62" t="s">
        <v>369</v>
      </c>
      <c r="B50" s="62" t="s">
        <v>942</v>
      </c>
      <c r="C50" s="81" t="s">
        <v>897</v>
      </c>
      <c r="D50" s="88">
        <v>6.25</v>
      </c>
      <c r="E50" s="89" t="s">
        <v>136</v>
      </c>
      <c r="F50" s="90">
        <v>15.090909090909092</v>
      </c>
      <c r="G50" s="81"/>
      <c r="H50" s="73"/>
      <c r="I50" s="91"/>
      <c r="J50" s="91"/>
      <c r="K50" s="34" t="s">
        <v>65</v>
      </c>
      <c r="L50" s="94">
        <v>50</v>
      </c>
      <c r="M50" s="94"/>
      <c r="N50" s="93"/>
      <c r="O50" s="64" t="s">
        <v>195</v>
      </c>
      <c r="P50" s="66">
        <v>43746.21606481481</v>
      </c>
      <c r="Q50" s="64" t="s">
        <v>968</v>
      </c>
      <c r="R50" s="67" t="s">
        <v>1007</v>
      </c>
      <c r="S50" s="64" t="s">
        <v>1024</v>
      </c>
      <c r="T50" s="64" t="s">
        <v>1035</v>
      </c>
      <c r="U50" s="66">
        <v>43746.21606481481</v>
      </c>
      <c r="V50" s="67" t="s">
        <v>1186</v>
      </c>
      <c r="W50" s="64"/>
      <c r="X50" s="64"/>
      <c r="Y50" s="70" t="s">
        <v>1273</v>
      </c>
      <c r="Z50" s="64"/>
      <c r="AA50" s="104">
        <v>2</v>
      </c>
      <c r="AB50" s="48"/>
      <c r="AC50" s="49"/>
      <c r="AD50" s="48"/>
      <c r="AE50" s="49"/>
      <c r="AF50" s="48"/>
      <c r="AG50" s="49"/>
      <c r="AH50" s="48"/>
      <c r="AI50" s="49"/>
      <c r="AJ50" s="48"/>
      <c r="AK50" s="131" t="s">
        <v>1044</v>
      </c>
      <c r="AL50" s="67" t="s">
        <v>1044</v>
      </c>
      <c r="AM50" s="64" t="b">
        <v>0</v>
      </c>
      <c r="AN50" s="64">
        <v>5</v>
      </c>
      <c r="AO50" s="70" t="s">
        <v>275</v>
      </c>
      <c r="AP50" s="64" t="b">
        <v>0</v>
      </c>
      <c r="AQ50" s="64" t="s">
        <v>814</v>
      </c>
      <c r="AR50" s="64"/>
      <c r="AS50" s="70" t="s">
        <v>275</v>
      </c>
      <c r="AT50" s="64" t="b">
        <v>0</v>
      </c>
      <c r="AU50" s="64">
        <v>1</v>
      </c>
      <c r="AV50" s="70" t="s">
        <v>275</v>
      </c>
      <c r="AW50" s="64" t="s">
        <v>340</v>
      </c>
      <c r="AX50" s="64" t="b">
        <v>0</v>
      </c>
      <c r="AY50" s="70" t="s">
        <v>1273</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27">
        <v>43746</v>
      </c>
      <c r="BN50" s="70" t="s">
        <v>1104</v>
      </c>
    </row>
    <row r="51" spans="1:66" ht="15">
      <c r="A51" s="62" t="s">
        <v>369</v>
      </c>
      <c r="B51" s="62" t="s">
        <v>942</v>
      </c>
      <c r="C51" s="81" t="s">
        <v>897</v>
      </c>
      <c r="D51" s="88">
        <v>6.25</v>
      </c>
      <c r="E51" s="89" t="s">
        <v>136</v>
      </c>
      <c r="F51" s="90">
        <v>15.090909090909092</v>
      </c>
      <c r="G51" s="81"/>
      <c r="H51" s="73"/>
      <c r="I51" s="91"/>
      <c r="J51" s="91"/>
      <c r="K51" s="34" t="s">
        <v>65</v>
      </c>
      <c r="L51" s="94">
        <v>51</v>
      </c>
      <c r="M51" s="94"/>
      <c r="N51" s="93"/>
      <c r="O51" s="64" t="s">
        <v>195</v>
      </c>
      <c r="P51" s="66">
        <v>43746.66846064815</v>
      </c>
      <c r="Q51" s="64" t="s">
        <v>969</v>
      </c>
      <c r="R51" s="67" t="s">
        <v>1007</v>
      </c>
      <c r="S51" s="64" t="s">
        <v>1024</v>
      </c>
      <c r="T51" s="64" t="s">
        <v>1036</v>
      </c>
      <c r="U51" s="66">
        <v>43746.66846064815</v>
      </c>
      <c r="V51" s="67" t="s">
        <v>1187</v>
      </c>
      <c r="W51" s="64"/>
      <c r="X51" s="64"/>
      <c r="Y51" s="70" t="s">
        <v>1274</v>
      </c>
      <c r="Z51" s="64"/>
      <c r="AA51" s="104">
        <v>2</v>
      </c>
      <c r="AB51" s="48"/>
      <c r="AC51" s="49"/>
      <c r="AD51" s="48"/>
      <c r="AE51" s="49"/>
      <c r="AF51" s="48"/>
      <c r="AG51" s="49"/>
      <c r="AH51" s="48"/>
      <c r="AI51" s="49"/>
      <c r="AJ51" s="48"/>
      <c r="AK51" s="109"/>
      <c r="AL51" s="67" t="s">
        <v>1065</v>
      </c>
      <c r="AM51" s="64" t="b">
        <v>0</v>
      </c>
      <c r="AN51" s="64">
        <v>6</v>
      </c>
      <c r="AO51" s="70" t="s">
        <v>275</v>
      </c>
      <c r="AP51" s="64" t="b">
        <v>0</v>
      </c>
      <c r="AQ51" s="64" t="s">
        <v>698</v>
      </c>
      <c r="AR51" s="64"/>
      <c r="AS51" s="70" t="s">
        <v>275</v>
      </c>
      <c r="AT51" s="64" t="b">
        <v>0</v>
      </c>
      <c r="AU51" s="64">
        <v>1</v>
      </c>
      <c r="AV51" s="70" t="s">
        <v>275</v>
      </c>
      <c r="AW51" s="64" t="s">
        <v>701</v>
      </c>
      <c r="AX51" s="64" t="b">
        <v>0</v>
      </c>
      <c r="AY51" s="70" t="s">
        <v>1274</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27">
        <v>43746</v>
      </c>
      <c r="BN51" s="70" t="s">
        <v>1105</v>
      </c>
    </row>
    <row r="52" spans="1:66" ht="15">
      <c r="A52" s="62" t="s">
        <v>907</v>
      </c>
      <c r="B52" s="62" t="s">
        <v>943</v>
      </c>
      <c r="C52" s="81" t="s">
        <v>897</v>
      </c>
      <c r="D52" s="88">
        <v>6.25</v>
      </c>
      <c r="E52" s="89" t="s">
        <v>136</v>
      </c>
      <c r="F52" s="90">
        <v>15.090909090909092</v>
      </c>
      <c r="G52" s="81"/>
      <c r="H52" s="73"/>
      <c r="I52" s="91"/>
      <c r="J52" s="91"/>
      <c r="K52" s="34" t="s">
        <v>65</v>
      </c>
      <c r="L52" s="94">
        <v>52</v>
      </c>
      <c r="M52" s="94"/>
      <c r="N52" s="93"/>
      <c r="O52" s="64" t="s">
        <v>195</v>
      </c>
      <c r="P52" s="66">
        <v>43746.424791666665</v>
      </c>
      <c r="Q52" s="64" t="s">
        <v>968</v>
      </c>
      <c r="R52" s="67" t="s">
        <v>1007</v>
      </c>
      <c r="S52" s="64" t="s">
        <v>1024</v>
      </c>
      <c r="T52" s="64"/>
      <c r="U52" s="66">
        <v>43746.424791666665</v>
      </c>
      <c r="V52" s="67" t="s">
        <v>1184</v>
      </c>
      <c r="W52" s="64"/>
      <c r="X52" s="64"/>
      <c r="Y52" s="70" t="s">
        <v>1271</v>
      </c>
      <c r="Z52" s="64"/>
      <c r="AA52" s="104">
        <v>2</v>
      </c>
      <c r="AB52" s="48"/>
      <c r="AC52" s="49"/>
      <c r="AD52" s="48"/>
      <c r="AE52" s="49"/>
      <c r="AF52" s="48"/>
      <c r="AG52" s="49"/>
      <c r="AH52" s="48"/>
      <c r="AI52" s="49"/>
      <c r="AJ52" s="48"/>
      <c r="AK52" s="109"/>
      <c r="AL52" s="67" t="s">
        <v>1060</v>
      </c>
      <c r="AM52" s="64" t="b">
        <v>0</v>
      </c>
      <c r="AN52" s="64">
        <v>0</v>
      </c>
      <c r="AO52" s="70" t="s">
        <v>275</v>
      </c>
      <c r="AP52" s="64" t="b">
        <v>0</v>
      </c>
      <c r="AQ52" s="64" t="s">
        <v>814</v>
      </c>
      <c r="AR52" s="64"/>
      <c r="AS52" s="70" t="s">
        <v>275</v>
      </c>
      <c r="AT52" s="64" t="b">
        <v>0</v>
      </c>
      <c r="AU52" s="64">
        <v>1</v>
      </c>
      <c r="AV52" s="70" t="s">
        <v>1273</v>
      </c>
      <c r="AW52" s="64" t="s">
        <v>701</v>
      </c>
      <c r="AX52" s="64" t="b">
        <v>0</v>
      </c>
      <c r="AY52" s="70" t="s">
        <v>1273</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27">
        <v>43746</v>
      </c>
      <c r="BN52" s="70" t="s">
        <v>1102</v>
      </c>
    </row>
    <row r="53" spans="1:66" ht="15">
      <c r="A53" s="62" t="s">
        <v>907</v>
      </c>
      <c r="B53" s="62" t="s">
        <v>943</v>
      </c>
      <c r="C53" s="81" t="s">
        <v>897</v>
      </c>
      <c r="D53" s="88">
        <v>6.25</v>
      </c>
      <c r="E53" s="89" t="s">
        <v>136</v>
      </c>
      <c r="F53" s="90">
        <v>15.090909090909092</v>
      </c>
      <c r="G53" s="81"/>
      <c r="H53" s="73"/>
      <c r="I53" s="91"/>
      <c r="J53" s="91"/>
      <c r="K53" s="34" t="s">
        <v>65</v>
      </c>
      <c r="L53" s="94">
        <v>53</v>
      </c>
      <c r="M53" s="94"/>
      <c r="N53" s="93"/>
      <c r="O53" s="64" t="s">
        <v>195</v>
      </c>
      <c r="P53" s="66">
        <v>43746.688113425924</v>
      </c>
      <c r="Q53" s="64" t="s">
        <v>969</v>
      </c>
      <c r="R53" s="67" t="s">
        <v>1007</v>
      </c>
      <c r="S53" s="64" t="s">
        <v>1024</v>
      </c>
      <c r="T53" s="64"/>
      <c r="U53" s="66">
        <v>43746.688113425924</v>
      </c>
      <c r="V53" s="67" t="s">
        <v>1185</v>
      </c>
      <c r="W53" s="64"/>
      <c r="X53" s="64"/>
      <c r="Y53" s="70" t="s">
        <v>1272</v>
      </c>
      <c r="Z53" s="64"/>
      <c r="AA53" s="104">
        <v>2</v>
      </c>
      <c r="AB53" s="48"/>
      <c r="AC53" s="49"/>
      <c r="AD53" s="48"/>
      <c r="AE53" s="49"/>
      <c r="AF53" s="48"/>
      <c r="AG53" s="49"/>
      <c r="AH53" s="48"/>
      <c r="AI53" s="49"/>
      <c r="AJ53" s="48"/>
      <c r="AK53" s="109"/>
      <c r="AL53" s="67" t="s">
        <v>1060</v>
      </c>
      <c r="AM53" s="64" t="b">
        <v>0</v>
      </c>
      <c r="AN53" s="64">
        <v>0</v>
      </c>
      <c r="AO53" s="70" t="s">
        <v>275</v>
      </c>
      <c r="AP53" s="64" t="b">
        <v>0</v>
      </c>
      <c r="AQ53" s="64" t="s">
        <v>698</v>
      </c>
      <c r="AR53" s="64"/>
      <c r="AS53" s="70" t="s">
        <v>275</v>
      </c>
      <c r="AT53" s="64" t="b">
        <v>0</v>
      </c>
      <c r="AU53" s="64">
        <v>1</v>
      </c>
      <c r="AV53" s="70" t="s">
        <v>1274</v>
      </c>
      <c r="AW53" s="64" t="s">
        <v>701</v>
      </c>
      <c r="AX53" s="64" t="b">
        <v>0</v>
      </c>
      <c r="AY53" s="70" t="s">
        <v>1274</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1</v>
      </c>
      <c r="BM53" s="127">
        <v>43746</v>
      </c>
      <c r="BN53" s="70" t="s">
        <v>1103</v>
      </c>
    </row>
    <row r="54" spans="1:66" ht="15">
      <c r="A54" s="62" t="s">
        <v>369</v>
      </c>
      <c r="B54" s="62" t="s">
        <v>943</v>
      </c>
      <c r="C54" s="81" t="s">
        <v>897</v>
      </c>
      <c r="D54" s="88">
        <v>6.25</v>
      </c>
      <c r="E54" s="89" t="s">
        <v>136</v>
      </c>
      <c r="F54" s="90">
        <v>15.090909090909092</v>
      </c>
      <c r="G54" s="81"/>
      <c r="H54" s="73"/>
      <c r="I54" s="91"/>
      <c r="J54" s="91"/>
      <c r="K54" s="34" t="s">
        <v>65</v>
      </c>
      <c r="L54" s="94">
        <v>54</v>
      </c>
      <c r="M54" s="94"/>
      <c r="N54" s="93"/>
      <c r="O54" s="64" t="s">
        <v>195</v>
      </c>
      <c r="P54" s="66">
        <v>43746.21606481481</v>
      </c>
      <c r="Q54" s="64" t="s">
        <v>968</v>
      </c>
      <c r="R54" s="67" t="s">
        <v>1007</v>
      </c>
      <c r="S54" s="64" t="s">
        <v>1024</v>
      </c>
      <c r="T54" s="64" t="s">
        <v>1035</v>
      </c>
      <c r="U54" s="66">
        <v>43746.21606481481</v>
      </c>
      <c r="V54" s="67" t="s">
        <v>1186</v>
      </c>
      <c r="W54" s="64"/>
      <c r="X54" s="64"/>
      <c r="Y54" s="70" t="s">
        <v>1273</v>
      </c>
      <c r="Z54" s="64"/>
      <c r="AA54" s="104">
        <v>2</v>
      </c>
      <c r="AB54" s="48"/>
      <c r="AC54" s="49"/>
      <c r="AD54" s="48"/>
      <c r="AE54" s="49"/>
      <c r="AF54" s="48"/>
      <c r="AG54" s="49"/>
      <c r="AH54" s="48"/>
      <c r="AI54" s="49"/>
      <c r="AJ54" s="48"/>
      <c r="AK54" s="131" t="s">
        <v>1044</v>
      </c>
      <c r="AL54" s="67" t="s">
        <v>1044</v>
      </c>
      <c r="AM54" s="64" t="b">
        <v>0</v>
      </c>
      <c r="AN54" s="64">
        <v>5</v>
      </c>
      <c r="AO54" s="70" t="s">
        <v>275</v>
      </c>
      <c r="AP54" s="64" t="b">
        <v>0</v>
      </c>
      <c r="AQ54" s="64" t="s">
        <v>814</v>
      </c>
      <c r="AR54" s="64"/>
      <c r="AS54" s="70" t="s">
        <v>275</v>
      </c>
      <c r="AT54" s="64" t="b">
        <v>0</v>
      </c>
      <c r="AU54" s="64">
        <v>1</v>
      </c>
      <c r="AV54" s="70" t="s">
        <v>275</v>
      </c>
      <c r="AW54" s="64" t="s">
        <v>340</v>
      </c>
      <c r="AX54" s="64" t="b">
        <v>0</v>
      </c>
      <c r="AY54" s="70" t="s">
        <v>1273</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27">
        <v>43746</v>
      </c>
      <c r="BN54" s="70" t="s">
        <v>1104</v>
      </c>
    </row>
    <row r="55" spans="1:66" ht="15">
      <c r="A55" s="62" t="s">
        <v>369</v>
      </c>
      <c r="B55" s="62" t="s">
        <v>943</v>
      </c>
      <c r="C55" s="81" t="s">
        <v>897</v>
      </c>
      <c r="D55" s="88">
        <v>6.25</v>
      </c>
      <c r="E55" s="89" t="s">
        <v>136</v>
      </c>
      <c r="F55" s="90">
        <v>15.090909090909092</v>
      </c>
      <c r="G55" s="81"/>
      <c r="H55" s="73"/>
      <c r="I55" s="91"/>
      <c r="J55" s="91"/>
      <c r="K55" s="34" t="s">
        <v>65</v>
      </c>
      <c r="L55" s="94">
        <v>55</v>
      </c>
      <c r="M55" s="94"/>
      <c r="N55" s="93"/>
      <c r="O55" s="64" t="s">
        <v>195</v>
      </c>
      <c r="P55" s="66">
        <v>43746.66846064815</v>
      </c>
      <c r="Q55" s="64" t="s">
        <v>969</v>
      </c>
      <c r="R55" s="67" t="s">
        <v>1007</v>
      </c>
      <c r="S55" s="64" t="s">
        <v>1024</v>
      </c>
      <c r="T55" s="64" t="s">
        <v>1036</v>
      </c>
      <c r="U55" s="66">
        <v>43746.66846064815</v>
      </c>
      <c r="V55" s="67" t="s">
        <v>1187</v>
      </c>
      <c r="W55" s="64"/>
      <c r="X55" s="64"/>
      <c r="Y55" s="70" t="s">
        <v>1274</v>
      </c>
      <c r="Z55" s="64"/>
      <c r="AA55" s="104">
        <v>2</v>
      </c>
      <c r="AB55" s="48"/>
      <c r="AC55" s="49"/>
      <c r="AD55" s="48"/>
      <c r="AE55" s="49"/>
      <c r="AF55" s="48"/>
      <c r="AG55" s="49"/>
      <c r="AH55" s="48"/>
      <c r="AI55" s="49"/>
      <c r="AJ55" s="48"/>
      <c r="AK55" s="109"/>
      <c r="AL55" s="67" t="s">
        <v>1065</v>
      </c>
      <c r="AM55" s="64" t="b">
        <v>0</v>
      </c>
      <c r="AN55" s="64">
        <v>6</v>
      </c>
      <c r="AO55" s="70" t="s">
        <v>275</v>
      </c>
      <c r="AP55" s="64" t="b">
        <v>0</v>
      </c>
      <c r="AQ55" s="64" t="s">
        <v>698</v>
      </c>
      <c r="AR55" s="64"/>
      <c r="AS55" s="70" t="s">
        <v>275</v>
      </c>
      <c r="AT55" s="64" t="b">
        <v>0</v>
      </c>
      <c r="AU55" s="64">
        <v>1</v>
      </c>
      <c r="AV55" s="70" t="s">
        <v>275</v>
      </c>
      <c r="AW55" s="64" t="s">
        <v>701</v>
      </c>
      <c r="AX55" s="64" t="b">
        <v>0</v>
      </c>
      <c r="AY55" s="70" t="s">
        <v>1274</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27">
        <v>43746</v>
      </c>
      <c r="BN55" s="70" t="s">
        <v>1105</v>
      </c>
    </row>
    <row r="56" spans="1:66" ht="15">
      <c r="A56" s="62" t="s">
        <v>907</v>
      </c>
      <c r="B56" s="62" t="s">
        <v>944</v>
      </c>
      <c r="C56" s="81" t="s">
        <v>897</v>
      </c>
      <c r="D56" s="88">
        <v>6.25</v>
      </c>
      <c r="E56" s="89" t="s">
        <v>136</v>
      </c>
      <c r="F56" s="90">
        <v>15.090909090909092</v>
      </c>
      <c r="G56" s="81"/>
      <c r="H56" s="73"/>
      <c r="I56" s="91"/>
      <c r="J56" s="91"/>
      <c r="K56" s="34" t="s">
        <v>65</v>
      </c>
      <c r="L56" s="94">
        <v>56</v>
      </c>
      <c r="M56" s="94"/>
      <c r="N56" s="93"/>
      <c r="O56" s="64" t="s">
        <v>195</v>
      </c>
      <c r="P56" s="66">
        <v>43746.424791666665</v>
      </c>
      <c r="Q56" s="64" t="s">
        <v>968</v>
      </c>
      <c r="R56" s="67" t="s">
        <v>1007</v>
      </c>
      <c r="S56" s="64" t="s">
        <v>1024</v>
      </c>
      <c r="T56" s="64"/>
      <c r="U56" s="66">
        <v>43746.424791666665</v>
      </c>
      <c r="V56" s="67" t="s">
        <v>1184</v>
      </c>
      <c r="W56" s="64"/>
      <c r="X56" s="64"/>
      <c r="Y56" s="70" t="s">
        <v>1271</v>
      </c>
      <c r="Z56" s="64"/>
      <c r="AA56" s="104">
        <v>2</v>
      </c>
      <c r="AB56" s="48"/>
      <c r="AC56" s="49"/>
      <c r="AD56" s="48"/>
      <c r="AE56" s="49"/>
      <c r="AF56" s="48"/>
      <c r="AG56" s="49"/>
      <c r="AH56" s="48"/>
      <c r="AI56" s="49"/>
      <c r="AJ56" s="48"/>
      <c r="AK56" s="109"/>
      <c r="AL56" s="67" t="s">
        <v>1060</v>
      </c>
      <c r="AM56" s="64" t="b">
        <v>0</v>
      </c>
      <c r="AN56" s="64">
        <v>0</v>
      </c>
      <c r="AO56" s="70" t="s">
        <v>275</v>
      </c>
      <c r="AP56" s="64" t="b">
        <v>0</v>
      </c>
      <c r="AQ56" s="64" t="s">
        <v>814</v>
      </c>
      <c r="AR56" s="64"/>
      <c r="AS56" s="70" t="s">
        <v>275</v>
      </c>
      <c r="AT56" s="64" t="b">
        <v>0</v>
      </c>
      <c r="AU56" s="64">
        <v>1</v>
      </c>
      <c r="AV56" s="70" t="s">
        <v>1273</v>
      </c>
      <c r="AW56" s="64" t="s">
        <v>701</v>
      </c>
      <c r="AX56" s="64" t="b">
        <v>0</v>
      </c>
      <c r="AY56" s="70" t="s">
        <v>1273</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27">
        <v>43746</v>
      </c>
      <c r="BN56" s="70" t="s">
        <v>1102</v>
      </c>
    </row>
    <row r="57" spans="1:66" ht="15">
      <c r="A57" s="62" t="s">
        <v>907</v>
      </c>
      <c r="B57" s="62" t="s">
        <v>944</v>
      </c>
      <c r="C57" s="81" t="s">
        <v>897</v>
      </c>
      <c r="D57" s="88">
        <v>6.25</v>
      </c>
      <c r="E57" s="89" t="s">
        <v>136</v>
      </c>
      <c r="F57" s="90">
        <v>15.090909090909092</v>
      </c>
      <c r="G57" s="81"/>
      <c r="H57" s="73"/>
      <c r="I57" s="91"/>
      <c r="J57" s="91"/>
      <c r="K57" s="34" t="s">
        <v>65</v>
      </c>
      <c r="L57" s="94">
        <v>57</v>
      </c>
      <c r="M57" s="94"/>
      <c r="N57" s="93"/>
      <c r="O57" s="64" t="s">
        <v>195</v>
      </c>
      <c r="P57" s="66">
        <v>43746.688113425924</v>
      </c>
      <c r="Q57" s="64" t="s">
        <v>969</v>
      </c>
      <c r="R57" s="67" t="s">
        <v>1007</v>
      </c>
      <c r="S57" s="64" t="s">
        <v>1024</v>
      </c>
      <c r="T57" s="64"/>
      <c r="U57" s="66">
        <v>43746.688113425924</v>
      </c>
      <c r="V57" s="67" t="s">
        <v>1185</v>
      </c>
      <c r="W57" s="64"/>
      <c r="X57" s="64"/>
      <c r="Y57" s="70" t="s">
        <v>1272</v>
      </c>
      <c r="Z57" s="64"/>
      <c r="AA57" s="104">
        <v>2</v>
      </c>
      <c r="AB57" s="48"/>
      <c r="AC57" s="49"/>
      <c r="AD57" s="48"/>
      <c r="AE57" s="49"/>
      <c r="AF57" s="48"/>
      <c r="AG57" s="49"/>
      <c r="AH57" s="48"/>
      <c r="AI57" s="49"/>
      <c r="AJ57" s="48"/>
      <c r="AK57" s="109"/>
      <c r="AL57" s="67" t="s">
        <v>1060</v>
      </c>
      <c r="AM57" s="64" t="b">
        <v>0</v>
      </c>
      <c r="AN57" s="64">
        <v>0</v>
      </c>
      <c r="AO57" s="70" t="s">
        <v>275</v>
      </c>
      <c r="AP57" s="64" t="b">
        <v>0</v>
      </c>
      <c r="AQ57" s="64" t="s">
        <v>698</v>
      </c>
      <c r="AR57" s="64"/>
      <c r="AS57" s="70" t="s">
        <v>275</v>
      </c>
      <c r="AT57" s="64" t="b">
        <v>0</v>
      </c>
      <c r="AU57" s="64">
        <v>1</v>
      </c>
      <c r="AV57" s="70" t="s">
        <v>1274</v>
      </c>
      <c r="AW57" s="64" t="s">
        <v>701</v>
      </c>
      <c r="AX57" s="64" t="b">
        <v>0</v>
      </c>
      <c r="AY57" s="70" t="s">
        <v>1274</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27">
        <v>43746</v>
      </c>
      <c r="BN57" s="70" t="s">
        <v>1103</v>
      </c>
    </row>
    <row r="58" spans="1:66" ht="15">
      <c r="A58" s="62" t="s">
        <v>369</v>
      </c>
      <c r="B58" s="62" t="s">
        <v>944</v>
      </c>
      <c r="C58" s="81" t="s">
        <v>897</v>
      </c>
      <c r="D58" s="88">
        <v>6.25</v>
      </c>
      <c r="E58" s="89" t="s">
        <v>136</v>
      </c>
      <c r="F58" s="90">
        <v>15.090909090909092</v>
      </c>
      <c r="G58" s="81"/>
      <c r="H58" s="73"/>
      <c r="I58" s="91"/>
      <c r="J58" s="91"/>
      <c r="K58" s="34" t="s">
        <v>65</v>
      </c>
      <c r="L58" s="94">
        <v>58</v>
      </c>
      <c r="M58" s="94"/>
      <c r="N58" s="93"/>
      <c r="O58" s="64" t="s">
        <v>195</v>
      </c>
      <c r="P58" s="66">
        <v>43746.21606481481</v>
      </c>
      <c r="Q58" s="64" t="s">
        <v>968</v>
      </c>
      <c r="R58" s="67" t="s">
        <v>1007</v>
      </c>
      <c r="S58" s="64" t="s">
        <v>1024</v>
      </c>
      <c r="T58" s="64" t="s">
        <v>1035</v>
      </c>
      <c r="U58" s="66">
        <v>43746.21606481481</v>
      </c>
      <c r="V58" s="67" t="s">
        <v>1186</v>
      </c>
      <c r="W58" s="64"/>
      <c r="X58" s="64"/>
      <c r="Y58" s="70" t="s">
        <v>1273</v>
      </c>
      <c r="Z58" s="64"/>
      <c r="AA58" s="104">
        <v>2</v>
      </c>
      <c r="AB58" s="48"/>
      <c r="AC58" s="49"/>
      <c r="AD58" s="48"/>
      <c r="AE58" s="49"/>
      <c r="AF58" s="48"/>
      <c r="AG58" s="49"/>
      <c r="AH58" s="48"/>
      <c r="AI58" s="49"/>
      <c r="AJ58" s="48"/>
      <c r="AK58" s="131" t="s">
        <v>1044</v>
      </c>
      <c r="AL58" s="67" t="s">
        <v>1044</v>
      </c>
      <c r="AM58" s="64" t="b">
        <v>0</v>
      </c>
      <c r="AN58" s="64">
        <v>5</v>
      </c>
      <c r="AO58" s="70" t="s">
        <v>275</v>
      </c>
      <c r="AP58" s="64" t="b">
        <v>0</v>
      </c>
      <c r="AQ58" s="64" t="s">
        <v>814</v>
      </c>
      <c r="AR58" s="64"/>
      <c r="AS58" s="70" t="s">
        <v>275</v>
      </c>
      <c r="AT58" s="64" t="b">
        <v>0</v>
      </c>
      <c r="AU58" s="64">
        <v>1</v>
      </c>
      <c r="AV58" s="70" t="s">
        <v>275</v>
      </c>
      <c r="AW58" s="64" t="s">
        <v>340</v>
      </c>
      <c r="AX58" s="64" t="b">
        <v>0</v>
      </c>
      <c r="AY58" s="70" t="s">
        <v>1273</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27">
        <v>43746</v>
      </c>
      <c r="BN58" s="70" t="s">
        <v>1104</v>
      </c>
    </row>
    <row r="59" spans="1:66" ht="15">
      <c r="A59" s="62" t="s">
        <v>369</v>
      </c>
      <c r="B59" s="62" t="s">
        <v>944</v>
      </c>
      <c r="C59" s="81" t="s">
        <v>897</v>
      </c>
      <c r="D59" s="88">
        <v>6.25</v>
      </c>
      <c r="E59" s="89" t="s">
        <v>136</v>
      </c>
      <c r="F59" s="90">
        <v>15.090909090909092</v>
      </c>
      <c r="G59" s="81"/>
      <c r="H59" s="73"/>
      <c r="I59" s="91"/>
      <c r="J59" s="91"/>
      <c r="K59" s="34" t="s">
        <v>65</v>
      </c>
      <c r="L59" s="94">
        <v>59</v>
      </c>
      <c r="M59" s="94"/>
      <c r="N59" s="93"/>
      <c r="O59" s="64" t="s">
        <v>195</v>
      </c>
      <c r="P59" s="66">
        <v>43746.66846064815</v>
      </c>
      <c r="Q59" s="64" t="s">
        <v>969</v>
      </c>
      <c r="R59" s="67" t="s">
        <v>1007</v>
      </c>
      <c r="S59" s="64" t="s">
        <v>1024</v>
      </c>
      <c r="T59" s="64" t="s">
        <v>1036</v>
      </c>
      <c r="U59" s="66">
        <v>43746.66846064815</v>
      </c>
      <c r="V59" s="67" t="s">
        <v>1187</v>
      </c>
      <c r="W59" s="64"/>
      <c r="X59" s="64"/>
      <c r="Y59" s="70" t="s">
        <v>1274</v>
      </c>
      <c r="Z59" s="64"/>
      <c r="AA59" s="104">
        <v>2</v>
      </c>
      <c r="AB59" s="48"/>
      <c r="AC59" s="49"/>
      <c r="AD59" s="48"/>
      <c r="AE59" s="49"/>
      <c r="AF59" s="48"/>
      <c r="AG59" s="49"/>
      <c r="AH59" s="48"/>
      <c r="AI59" s="49"/>
      <c r="AJ59" s="48"/>
      <c r="AK59" s="109"/>
      <c r="AL59" s="67" t="s">
        <v>1065</v>
      </c>
      <c r="AM59" s="64" t="b">
        <v>0</v>
      </c>
      <c r="AN59" s="64">
        <v>6</v>
      </c>
      <c r="AO59" s="70" t="s">
        <v>275</v>
      </c>
      <c r="AP59" s="64" t="b">
        <v>0</v>
      </c>
      <c r="AQ59" s="64" t="s">
        <v>698</v>
      </c>
      <c r="AR59" s="64"/>
      <c r="AS59" s="70" t="s">
        <v>275</v>
      </c>
      <c r="AT59" s="64" t="b">
        <v>0</v>
      </c>
      <c r="AU59" s="64">
        <v>1</v>
      </c>
      <c r="AV59" s="70" t="s">
        <v>275</v>
      </c>
      <c r="AW59" s="64" t="s">
        <v>701</v>
      </c>
      <c r="AX59" s="64" t="b">
        <v>0</v>
      </c>
      <c r="AY59" s="70" t="s">
        <v>1274</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27">
        <v>43746</v>
      </c>
      <c r="BN59" s="70" t="s">
        <v>1105</v>
      </c>
    </row>
    <row r="60" spans="1:66" ht="15">
      <c r="A60" s="62" t="s">
        <v>907</v>
      </c>
      <c r="B60" s="62" t="s">
        <v>945</v>
      </c>
      <c r="C60" s="81" t="s">
        <v>897</v>
      </c>
      <c r="D60" s="88">
        <v>6.25</v>
      </c>
      <c r="E60" s="89" t="s">
        <v>136</v>
      </c>
      <c r="F60" s="90">
        <v>15.090909090909092</v>
      </c>
      <c r="G60" s="81"/>
      <c r="H60" s="73"/>
      <c r="I60" s="91"/>
      <c r="J60" s="91"/>
      <c r="K60" s="34" t="s">
        <v>65</v>
      </c>
      <c r="L60" s="94">
        <v>60</v>
      </c>
      <c r="M60" s="94"/>
      <c r="N60" s="93"/>
      <c r="O60" s="64" t="s">
        <v>195</v>
      </c>
      <c r="P60" s="66">
        <v>43746.424791666665</v>
      </c>
      <c r="Q60" s="64" t="s">
        <v>968</v>
      </c>
      <c r="R60" s="67" t="s">
        <v>1007</v>
      </c>
      <c r="S60" s="64" t="s">
        <v>1024</v>
      </c>
      <c r="T60" s="64"/>
      <c r="U60" s="66">
        <v>43746.424791666665</v>
      </c>
      <c r="V60" s="67" t="s">
        <v>1184</v>
      </c>
      <c r="W60" s="64"/>
      <c r="X60" s="64"/>
      <c r="Y60" s="70" t="s">
        <v>1271</v>
      </c>
      <c r="Z60" s="64"/>
      <c r="AA60" s="104">
        <v>2</v>
      </c>
      <c r="AB60" s="48"/>
      <c r="AC60" s="49"/>
      <c r="AD60" s="48"/>
      <c r="AE60" s="49"/>
      <c r="AF60" s="48"/>
      <c r="AG60" s="49"/>
      <c r="AH60" s="48"/>
      <c r="AI60" s="49"/>
      <c r="AJ60" s="48"/>
      <c r="AK60" s="109"/>
      <c r="AL60" s="67" t="s">
        <v>1060</v>
      </c>
      <c r="AM60" s="64" t="b">
        <v>0</v>
      </c>
      <c r="AN60" s="64">
        <v>0</v>
      </c>
      <c r="AO60" s="70" t="s">
        <v>275</v>
      </c>
      <c r="AP60" s="64" t="b">
        <v>0</v>
      </c>
      <c r="AQ60" s="64" t="s">
        <v>814</v>
      </c>
      <c r="AR60" s="64"/>
      <c r="AS60" s="70" t="s">
        <v>275</v>
      </c>
      <c r="AT60" s="64" t="b">
        <v>0</v>
      </c>
      <c r="AU60" s="64">
        <v>1</v>
      </c>
      <c r="AV60" s="70" t="s">
        <v>1273</v>
      </c>
      <c r="AW60" s="64" t="s">
        <v>701</v>
      </c>
      <c r="AX60" s="64" t="b">
        <v>0</v>
      </c>
      <c r="AY60" s="70" t="s">
        <v>1273</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27">
        <v>43746</v>
      </c>
      <c r="BN60" s="70" t="s">
        <v>1102</v>
      </c>
    </row>
    <row r="61" spans="1:66" ht="15">
      <c r="A61" s="62" t="s">
        <v>907</v>
      </c>
      <c r="B61" s="62" t="s">
        <v>945</v>
      </c>
      <c r="C61" s="81" t="s">
        <v>897</v>
      </c>
      <c r="D61" s="88">
        <v>6.25</v>
      </c>
      <c r="E61" s="89" t="s">
        <v>136</v>
      </c>
      <c r="F61" s="90">
        <v>15.090909090909092</v>
      </c>
      <c r="G61" s="81"/>
      <c r="H61" s="73"/>
      <c r="I61" s="91"/>
      <c r="J61" s="91"/>
      <c r="K61" s="34" t="s">
        <v>65</v>
      </c>
      <c r="L61" s="94">
        <v>61</v>
      </c>
      <c r="M61" s="94"/>
      <c r="N61" s="93"/>
      <c r="O61" s="64" t="s">
        <v>195</v>
      </c>
      <c r="P61" s="66">
        <v>43746.688113425924</v>
      </c>
      <c r="Q61" s="64" t="s">
        <v>969</v>
      </c>
      <c r="R61" s="67" t="s">
        <v>1007</v>
      </c>
      <c r="S61" s="64" t="s">
        <v>1024</v>
      </c>
      <c r="T61" s="64"/>
      <c r="U61" s="66">
        <v>43746.688113425924</v>
      </c>
      <c r="V61" s="67" t="s">
        <v>1185</v>
      </c>
      <c r="W61" s="64"/>
      <c r="X61" s="64"/>
      <c r="Y61" s="70" t="s">
        <v>1272</v>
      </c>
      <c r="Z61" s="64"/>
      <c r="AA61" s="104">
        <v>2</v>
      </c>
      <c r="AB61" s="48"/>
      <c r="AC61" s="49"/>
      <c r="AD61" s="48"/>
      <c r="AE61" s="49"/>
      <c r="AF61" s="48"/>
      <c r="AG61" s="49"/>
      <c r="AH61" s="48"/>
      <c r="AI61" s="49"/>
      <c r="AJ61" s="48"/>
      <c r="AK61" s="109"/>
      <c r="AL61" s="67" t="s">
        <v>1060</v>
      </c>
      <c r="AM61" s="64" t="b">
        <v>0</v>
      </c>
      <c r="AN61" s="64">
        <v>0</v>
      </c>
      <c r="AO61" s="70" t="s">
        <v>275</v>
      </c>
      <c r="AP61" s="64" t="b">
        <v>0</v>
      </c>
      <c r="AQ61" s="64" t="s">
        <v>698</v>
      </c>
      <c r="AR61" s="64"/>
      <c r="AS61" s="70" t="s">
        <v>275</v>
      </c>
      <c r="AT61" s="64" t="b">
        <v>0</v>
      </c>
      <c r="AU61" s="64">
        <v>1</v>
      </c>
      <c r="AV61" s="70" t="s">
        <v>1274</v>
      </c>
      <c r="AW61" s="64" t="s">
        <v>701</v>
      </c>
      <c r="AX61" s="64" t="b">
        <v>0</v>
      </c>
      <c r="AY61" s="70" t="s">
        <v>1274</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27">
        <v>43746</v>
      </c>
      <c r="BN61" s="70" t="s">
        <v>1103</v>
      </c>
    </row>
    <row r="62" spans="1:66" ht="15">
      <c r="A62" s="62" t="s">
        <v>369</v>
      </c>
      <c r="B62" s="62" t="s">
        <v>945</v>
      </c>
      <c r="C62" s="81" t="s">
        <v>897</v>
      </c>
      <c r="D62" s="88">
        <v>6.25</v>
      </c>
      <c r="E62" s="89" t="s">
        <v>136</v>
      </c>
      <c r="F62" s="90">
        <v>15.090909090909092</v>
      </c>
      <c r="G62" s="81"/>
      <c r="H62" s="73"/>
      <c r="I62" s="91"/>
      <c r="J62" s="91"/>
      <c r="K62" s="34" t="s">
        <v>65</v>
      </c>
      <c r="L62" s="94">
        <v>62</v>
      </c>
      <c r="M62" s="94"/>
      <c r="N62" s="93"/>
      <c r="O62" s="64" t="s">
        <v>195</v>
      </c>
      <c r="P62" s="66">
        <v>43746.21606481481</v>
      </c>
      <c r="Q62" s="64" t="s">
        <v>968</v>
      </c>
      <c r="R62" s="67" t="s">
        <v>1007</v>
      </c>
      <c r="S62" s="64" t="s">
        <v>1024</v>
      </c>
      <c r="T62" s="64" t="s">
        <v>1035</v>
      </c>
      <c r="U62" s="66">
        <v>43746.21606481481</v>
      </c>
      <c r="V62" s="67" t="s">
        <v>1186</v>
      </c>
      <c r="W62" s="64"/>
      <c r="X62" s="64"/>
      <c r="Y62" s="70" t="s">
        <v>1273</v>
      </c>
      <c r="Z62" s="64"/>
      <c r="AA62" s="104">
        <v>2</v>
      </c>
      <c r="AB62" s="48"/>
      <c r="AC62" s="49"/>
      <c r="AD62" s="48"/>
      <c r="AE62" s="49"/>
      <c r="AF62" s="48"/>
      <c r="AG62" s="49"/>
      <c r="AH62" s="48"/>
      <c r="AI62" s="49"/>
      <c r="AJ62" s="48"/>
      <c r="AK62" s="131" t="s">
        <v>1044</v>
      </c>
      <c r="AL62" s="67" t="s">
        <v>1044</v>
      </c>
      <c r="AM62" s="64" t="b">
        <v>0</v>
      </c>
      <c r="AN62" s="64">
        <v>5</v>
      </c>
      <c r="AO62" s="70" t="s">
        <v>275</v>
      </c>
      <c r="AP62" s="64" t="b">
        <v>0</v>
      </c>
      <c r="AQ62" s="64" t="s">
        <v>814</v>
      </c>
      <c r="AR62" s="64"/>
      <c r="AS62" s="70" t="s">
        <v>275</v>
      </c>
      <c r="AT62" s="64" t="b">
        <v>0</v>
      </c>
      <c r="AU62" s="64">
        <v>1</v>
      </c>
      <c r="AV62" s="70" t="s">
        <v>275</v>
      </c>
      <c r="AW62" s="64" t="s">
        <v>340</v>
      </c>
      <c r="AX62" s="64" t="b">
        <v>0</v>
      </c>
      <c r="AY62" s="70" t="s">
        <v>1273</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27">
        <v>43746</v>
      </c>
      <c r="BN62" s="70" t="s">
        <v>1104</v>
      </c>
    </row>
    <row r="63" spans="1:66" ht="15">
      <c r="A63" s="62" t="s">
        <v>369</v>
      </c>
      <c r="B63" s="62" t="s">
        <v>945</v>
      </c>
      <c r="C63" s="81" t="s">
        <v>897</v>
      </c>
      <c r="D63" s="88">
        <v>6.25</v>
      </c>
      <c r="E63" s="89" t="s">
        <v>136</v>
      </c>
      <c r="F63" s="90">
        <v>15.090909090909092</v>
      </c>
      <c r="G63" s="81"/>
      <c r="H63" s="73"/>
      <c r="I63" s="91"/>
      <c r="J63" s="91"/>
      <c r="K63" s="34" t="s">
        <v>65</v>
      </c>
      <c r="L63" s="94">
        <v>63</v>
      </c>
      <c r="M63" s="94"/>
      <c r="N63" s="93"/>
      <c r="O63" s="64" t="s">
        <v>195</v>
      </c>
      <c r="P63" s="66">
        <v>43746.66846064815</v>
      </c>
      <c r="Q63" s="64" t="s">
        <v>969</v>
      </c>
      <c r="R63" s="67" t="s">
        <v>1007</v>
      </c>
      <c r="S63" s="64" t="s">
        <v>1024</v>
      </c>
      <c r="T63" s="64" t="s">
        <v>1036</v>
      </c>
      <c r="U63" s="66">
        <v>43746.66846064815</v>
      </c>
      <c r="V63" s="67" t="s">
        <v>1187</v>
      </c>
      <c r="W63" s="64"/>
      <c r="X63" s="64"/>
      <c r="Y63" s="70" t="s">
        <v>1274</v>
      </c>
      <c r="Z63" s="64"/>
      <c r="AA63" s="104">
        <v>2</v>
      </c>
      <c r="AB63" s="48"/>
      <c r="AC63" s="49"/>
      <c r="AD63" s="48"/>
      <c r="AE63" s="49"/>
      <c r="AF63" s="48"/>
      <c r="AG63" s="49"/>
      <c r="AH63" s="48"/>
      <c r="AI63" s="49"/>
      <c r="AJ63" s="48"/>
      <c r="AK63" s="109"/>
      <c r="AL63" s="67" t="s">
        <v>1065</v>
      </c>
      <c r="AM63" s="64" t="b">
        <v>0</v>
      </c>
      <c r="AN63" s="64">
        <v>6</v>
      </c>
      <c r="AO63" s="70" t="s">
        <v>275</v>
      </c>
      <c r="AP63" s="64" t="b">
        <v>0</v>
      </c>
      <c r="AQ63" s="64" t="s">
        <v>698</v>
      </c>
      <c r="AR63" s="64"/>
      <c r="AS63" s="70" t="s">
        <v>275</v>
      </c>
      <c r="AT63" s="64" t="b">
        <v>0</v>
      </c>
      <c r="AU63" s="64">
        <v>1</v>
      </c>
      <c r="AV63" s="70" t="s">
        <v>275</v>
      </c>
      <c r="AW63" s="64" t="s">
        <v>701</v>
      </c>
      <c r="AX63" s="64" t="b">
        <v>0</v>
      </c>
      <c r="AY63" s="70" t="s">
        <v>1274</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27">
        <v>43746</v>
      </c>
      <c r="BN63" s="70" t="s">
        <v>1105</v>
      </c>
    </row>
    <row r="64" spans="1:66" ht="15">
      <c r="A64" s="62" t="s">
        <v>907</v>
      </c>
      <c r="B64" s="62" t="s">
        <v>946</v>
      </c>
      <c r="C64" s="81" t="s">
        <v>897</v>
      </c>
      <c r="D64" s="88">
        <v>6.25</v>
      </c>
      <c r="E64" s="89" t="s">
        <v>136</v>
      </c>
      <c r="F64" s="90">
        <v>15.090909090909092</v>
      </c>
      <c r="G64" s="81"/>
      <c r="H64" s="73"/>
      <c r="I64" s="91"/>
      <c r="J64" s="91"/>
      <c r="K64" s="34" t="s">
        <v>65</v>
      </c>
      <c r="L64" s="94">
        <v>64</v>
      </c>
      <c r="M64" s="94"/>
      <c r="N64" s="93"/>
      <c r="O64" s="64" t="s">
        <v>195</v>
      </c>
      <c r="P64" s="66">
        <v>43746.424791666665</v>
      </c>
      <c r="Q64" s="64" t="s">
        <v>968</v>
      </c>
      <c r="R64" s="67" t="s">
        <v>1007</v>
      </c>
      <c r="S64" s="64" t="s">
        <v>1024</v>
      </c>
      <c r="T64" s="64"/>
      <c r="U64" s="66">
        <v>43746.424791666665</v>
      </c>
      <c r="V64" s="67" t="s">
        <v>1184</v>
      </c>
      <c r="W64" s="64"/>
      <c r="X64" s="64"/>
      <c r="Y64" s="70" t="s">
        <v>1271</v>
      </c>
      <c r="Z64" s="64"/>
      <c r="AA64" s="104">
        <v>2</v>
      </c>
      <c r="AB64" s="48"/>
      <c r="AC64" s="49"/>
      <c r="AD64" s="48"/>
      <c r="AE64" s="49"/>
      <c r="AF64" s="48"/>
      <c r="AG64" s="49"/>
      <c r="AH64" s="48"/>
      <c r="AI64" s="49"/>
      <c r="AJ64" s="48"/>
      <c r="AK64" s="109"/>
      <c r="AL64" s="67" t="s">
        <v>1060</v>
      </c>
      <c r="AM64" s="64" t="b">
        <v>0</v>
      </c>
      <c r="AN64" s="64">
        <v>0</v>
      </c>
      <c r="AO64" s="70" t="s">
        <v>275</v>
      </c>
      <c r="AP64" s="64" t="b">
        <v>0</v>
      </c>
      <c r="AQ64" s="64" t="s">
        <v>814</v>
      </c>
      <c r="AR64" s="64"/>
      <c r="AS64" s="70" t="s">
        <v>275</v>
      </c>
      <c r="AT64" s="64" t="b">
        <v>0</v>
      </c>
      <c r="AU64" s="64">
        <v>1</v>
      </c>
      <c r="AV64" s="70" t="s">
        <v>1273</v>
      </c>
      <c r="AW64" s="64" t="s">
        <v>701</v>
      </c>
      <c r="AX64" s="64" t="b">
        <v>0</v>
      </c>
      <c r="AY64" s="70" t="s">
        <v>1273</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27">
        <v>43746</v>
      </c>
      <c r="BN64" s="70" t="s">
        <v>1102</v>
      </c>
    </row>
    <row r="65" spans="1:66" ht="15">
      <c r="A65" s="62" t="s">
        <v>907</v>
      </c>
      <c r="B65" s="62" t="s">
        <v>946</v>
      </c>
      <c r="C65" s="81" t="s">
        <v>897</v>
      </c>
      <c r="D65" s="88">
        <v>6.25</v>
      </c>
      <c r="E65" s="89" t="s">
        <v>136</v>
      </c>
      <c r="F65" s="90">
        <v>15.090909090909092</v>
      </c>
      <c r="G65" s="81"/>
      <c r="H65" s="73"/>
      <c r="I65" s="91"/>
      <c r="J65" s="91"/>
      <c r="K65" s="34" t="s">
        <v>65</v>
      </c>
      <c r="L65" s="94">
        <v>65</v>
      </c>
      <c r="M65" s="94"/>
      <c r="N65" s="93"/>
      <c r="O65" s="64" t="s">
        <v>195</v>
      </c>
      <c r="P65" s="66">
        <v>43746.688113425924</v>
      </c>
      <c r="Q65" s="64" t="s">
        <v>969</v>
      </c>
      <c r="R65" s="67" t="s">
        <v>1007</v>
      </c>
      <c r="S65" s="64" t="s">
        <v>1024</v>
      </c>
      <c r="T65" s="64"/>
      <c r="U65" s="66">
        <v>43746.688113425924</v>
      </c>
      <c r="V65" s="67" t="s">
        <v>1185</v>
      </c>
      <c r="W65" s="64"/>
      <c r="X65" s="64"/>
      <c r="Y65" s="70" t="s">
        <v>1272</v>
      </c>
      <c r="Z65" s="64"/>
      <c r="AA65" s="104">
        <v>2</v>
      </c>
      <c r="AB65" s="48"/>
      <c r="AC65" s="49"/>
      <c r="AD65" s="48"/>
      <c r="AE65" s="49"/>
      <c r="AF65" s="48"/>
      <c r="AG65" s="49"/>
      <c r="AH65" s="48"/>
      <c r="AI65" s="49"/>
      <c r="AJ65" s="48"/>
      <c r="AK65" s="109"/>
      <c r="AL65" s="67" t="s">
        <v>1060</v>
      </c>
      <c r="AM65" s="64" t="b">
        <v>0</v>
      </c>
      <c r="AN65" s="64">
        <v>0</v>
      </c>
      <c r="AO65" s="70" t="s">
        <v>275</v>
      </c>
      <c r="AP65" s="64" t="b">
        <v>0</v>
      </c>
      <c r="AQ65" s="64" t="s">
        <v>698</v>
      </c>
      <c r="AR65" s="64"/>
      <c r="AS65" s="70" t="s">
        <v>275</v>
      </c>
      <c r="AT65" s="64" t="b">
        <v>0</v>
      </c>
      <c r="AU65" s="64">
        <v>1</v>
      </c>
      <c r="AV65" s="70" t="s">
        <v>1274</v>
      </c>
      <c r="AW65" s="64" t="s">
        <v>701</v>
      </c>
      <c r="AX65" s="64" t="b">
        <v>0</v>
      </c>
      <c r="AY65" s="70" t="s">
        <v>1274</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27">
        <v>43746</v>
      </c>
      <c r="BN65" s="70" t="s">
        <v>1103</v>
      </c>
    </row>
    <row r="66" spans="1:66" ht="15">
      <c r="A66" s="62" t="s">
        <v>369</v>
      </c>
      <c r="B66" s="62" t="s">
        <v>946</v>
      </c>
      <c r="C66" s="81" t="s">
        <v>897</v>
      </c>
      <c r="D66" s="88">
        <v>6.25</v>
      </c>
      <c r="E66" s="89" t="s">
        <v>136</v>
      </c>
      <c r="F66" s="90">
        <v>15.090909090909092</v>
      </c>
      <c r="G66" s="81"/>
      <c r="H66" s="73"/>
      <c r="I66" s="91"/>
      <c r="J66" s="91"/>
      <c r="K66" s="34" t="s">
        <v>65</v>
      </c>
      <c r="L66" s="94">
        <v>66</v>
      </c>
      <c r="M66" s="94"/>
      <c r="N66" s="93"/>
      <c r="O66" s="64" t="s">
        <v>195</v>
      </c>
      <c r="P66" s="66">
        <v>43746.21606481481</v>
      </c>
      <c r="Q66" s="64" t="s">
        <v>968</v>
      </c>
      <c r="R66" s="67" t="s">
        <v>1007</v>
      </c>
      <c r="S66" s="64" t="s">
        <v>1024</v>
      </c>
      <c r="T66" s="64" t="s">
        <v>1035</v>
      </c>
      <c r="U66" s="66">
        <v>43746.21606481481</v>
      </c>
      <c r="V66" s="67" t="s">
        <v>1186</v>
      </c>
      <c r="W66" s="64"/>
      <c r="X66" s="64"/>
      <c r="Y66" s="70" t="s">
        <v>1273</v>
      </c>
      <c r="Z66" s="64"/>
      <c r="AA66" s="104">
        <v>2</v>
      </c>
      <c r="AB66" s="48"/>
      <c r="AC66" s="49"/>
      <c r="AD66" s="48"/>
      <c r="AE66" s="49"/>
      <c r="AF66" s="48"/>
      <c r="AG66" s="49"/>
      <c r="AH66" s="48"/>
      <c r="AI66" s="49"/>
      <c r="AJ66" s="48"/>
      <c r="AK66" s="131" t="s">
        <v>1044</v>
      </c>
      <c r="AL66" s="67" t="s">
        <v>1044</v>
      </c>
      <c r="AM66" s="64" t="b">
        <v>0</v>
      </c>
      <c r="AN66" s="64">
        <v>5</v>
      </c>
      <c r="AO66" s="70" t="s">
        <v>275</v>
      </c>
      <c r="AP66" s="64" t="b">
        <v>0</v>
      </c>
      <c r="AQ66" s="64" t="s">
        <v>814</v>
      </c>
      <c r="AR66" s="64"/>
      <c r="AS66" s="70" t="s">
        <v>275</v>
      </c>
      <c r="AT66" s="64" t="b">
        <v>0</v>
      </c>
      <c r="AU66" s="64">
        <v>1</v>
      </c>
      <c r="AV66" s="70" t="s">
        <v>275</v>
      </c>
      <c r="AW66" s="64" t="s">
        <v>340</v>
      </c>
      <c r="AX66" s="64" t="b">
        <v>0</v>
      </c>
      <c r="AY66" s="70" t="s">
        <v>1273</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27">
        <v>43746</v>
      </c>
      <c r="BN66" s="70" t="s">
        <v>1104</v>
      </c>
    </row>
    <row r="67" spans="1:66" ht="15">
      <c r="A67" s="62" t="s">
        <v>369</v>
      </c>
      <c r="B67" s="62" t="s">
        <v>946</v>
      </c>
      <c r="C67" s="81" t="s">
        <v>897</v>
      </c>
      <c r="D67" s="88">
        <v>6.25</v>
      </c>
      <c r="E67" s="89" t="s">
        <v>136</v>
      </c>
      <c r="F67" s="90">
        <v>15.090909090909092</v>
      </c>
      <c r="G67" s="81"/>
      <c r="H67" s="73"/>
      <c r="I67" s="91"/>
      <c r="J67" s="91"/>
      <c r="K67" s="34" t="s">
        <v>65</v>
      </c>
      <c r="L67" s="94">
        <v>67</v>
      </c>
      <c r="M67" s="94"/>
      <c r="N67" s="93"/>
      <c r="O67" s="64" t="s">
        <v>195</v>
      </c>
      <c r="P67" s="66">
        <v>43746.66846064815</v>
      </c>
      <c r="Q67" s="64" t="s">
        <v>969</v>
      </c>
      <c r="R67" s="67" t="s">
        <v>1007</v>
      </c>
      <c r="S67" s="64" t="s">
        <v>1024</v>
      </c>
      <c r="T67" s="64" t="s">
        <v>1036</v>
      </c>
      <c r="U67" s="66">
        <v>43746.66846064815</v>
      </c>
      <c r="V67" s="67" t="s">
        <v>1187</v>
      </c>
      <c r="W67" s="64"/>
      <c r="X67" s="64"/>
      <c r="Y67" s="70" t="s">
        <v>1274</v>
      </c>
      <c r="Z67" s="64"/>
      <c r="AA67" s="104">
        <v>2</v>
      </c>
      <c r="AB67" s="48"/>
      <c r="AC67" s="49"/>
      <c r="AD67" s="48"/>
      <c r="AE67" s="49"/>
      <c r="AF67" s="48"/>
      <c r="AG67" s="49"/>
      <c r="AH67" s="48"/>
      <c r="AI67" s="49"/>
      <c r="AJ67" s="48"/>
      <c r="AK67" s="109"/>
      <c r="AL67" s="67" t="s">
        <v>1065</v>
      </c>
      <c r="AM67" s="64" t="b">
        <v>0</v>
      </c>
      <c r="AN67" s="64">
        <v>6</v>
      </c>
      <c r="AO67" s="70" t="s">
        <v>275</v>
      </c>
      <c r="AP67" s="64" t="b">
        <v>0</v>
      </c>
      <c r="AQ67" s="64" t="s">
        <v>698</v>
      </c>
      <c r="AR67" s="64"/>
      <c r="AS67" s="70" t="s">
        <v>275</v>
      </c>
      <c r="AT67" s="64" t="b">
        <v>0</v>
      </c>
      <c r="AU67" s="64">
        <v>1</v>
      </c>
      <c r="AV67" s="70" t="s">
        <v>275</v>
      </c>
      <c r="AW67" s="64" t="s">
        <v>701</v>
      </c>
      <c r="AX67" s="64" t="b">
        <v>0</v>
      </c>
      <c r="AY67" s="70" t="s">
        <v>1274</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27">
        <v>43746</v>
      </c>
      <c r="BN67" s="70" t="s">
        <v>1105</v>
      </c>
    </row>
    <row r="68" spans="1:66" ht="15">
      <c r="A68" s="62" t="s">
        <v>907</v>
      </c>
      <c r="B68" s="62" t="s">
        <v>947</v>
      </c>
      <c r="C68" s="81" t="s">
        <v>897</v>
      </c>
      <c r="D68" s="88">
        <v>6.25</v>
      </c>
      <c r="E68" s="89" t="s">
        <v>136</v>
      </c>
      <c r="F68" s="90">
        <v>15.090909090909092</v>
      </c>
      <c r="G68" s="81"/>
      <c r="H68" s="73"/>
      <c r="I68" s="91"/>
      <c r="J68" s="91"/>
      <c r="K68" s="34" t="s">
        <v>65</v>
      </c>
      <c r="L68" s="94">
        <v>68</v>
      </c>
      <c r="M68" s="94"/>
      <c r="N68" s="93"/>
      <c r="O68" s="64" t="s">
        <v>195</v>
      </c>
      <c r="P68" s="66">
        <v>43746.424791666665</v>
      </c>
      <c r="Q68" s="64" t="s">
        <v>968</v>
      </c>
      <c r="R68" s="67" t="s">
        <v>1007</v>
      </c>
      <c r="S68" s="64" t="s">
        <v>1024</v>
      </c>
      <c r="T68" s="64"/>
      <c r="U68" s="66">
        <v>43746.424791666665</v>
      </c>
      <c r="V68" s="67" t="s">
        <v>1184</v>
      </c>
      <c r="W68" s="64"/>
      <c r="X68" s="64"/>
      <c r="Y68" s="70" t="s">
        <v>1271</v>
      </c>
      <c r="Z68" s="64"/>
      <c r="AA68" s="104">
        <v>2</v>
      </c>
      <c r="AB68" s="48"/>
      <c r="AC68" s="49"/>
      <c r="AD68" s="48"/>
      <c r="AE68" s="49"/>
      <c r="AF68" s="48"/>
      <c r="AG68" s="49"/>
      <c r="AH68" s="48"/>
      <c r="AI68" s="49"/>
      <c r="AJ68" s="48"/>
      <c r="AK68" s="109"/>
      <c r="AL68" s="67" t="s">
        <v>1060</v>
      </c>
      <c r="AM68" s="64" t="b">
        <v>0</v>
      </c>
      <c r="AN68" s="64">
        <v>0</v>
      </c>
      <c r="AO68" s="70" t="s">
        <v>275</v>
      </c>
      <c r="AP68" s="64" t="b">
        <v>0</v>
      </c>
      <c r="AQ68" s="64" t="s">
        <v>814</v>
      </c>
      <c r="AR68" s="64"/>
      <c r="AS68" s="70" t="s">
        <v>275</v>
      </c>
      <c r="AT68" s="64" t="b">
        <v>0</v>
      </c>
      <c r="AU68" s="64">
        <v>1</v>
      </c>
      <c r="AV68" s="70" t="s">
        <v>1273</v>
      </c>
      <c r="AW68" s="64" t="s">
        <v>701</v>
      </c>
      <c r="AX68" s="64" t="b">
        <v>0</v>
      </c>
      <c r="AY68" s="70" t="s">
        <v>1273</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27">
        <v>43746</v>
      </c>
      <c r="BN68" s="70" t="s">
        <v>1102</v>
      </c>
    </row>
    <row r="69" spans="1:66" ht="15">
      <c r="A69" s="62" t="s">
        <v>907</v>
      </c>
      <c r="B69" s="62" t="s">
        <v>947</v>
      </c>
      <c r="C69" s="81" t="s">
        <v>897</v>
      </c>
      <c r="D69" s="88">
        <v>6.25</v>
      </c>
      <c r="E69" s="89" t="s">
        <v>136</v>
      </c>
      <c r="F69" s="90">
        <v>15.090909090909092</v>
      </c>
      <c r="G69" s="81"/>
      <c r="H69" s="73"/>
      <c r="I69" s="91"/>
      <c r="J69" s="91"/>
      <c r="K69" s="34" t="s">
        <v>65</v>
      </c>
      <c r="L69" s="94">
        <v>69</v>
      </c>
      <c r="M69" s="94"/>
      <c r="N69" s="93"/>
      <c r="O69" s="64" t="s">
        <v>195</v>
      </c>
      <c r="P69" s="66">
        <v>43746.688113425924</v>
      </c>
      <c r="Q69" s="64" t="s">
        <v>969</v>
      </c>
      <c r="R69" s="67" t="s">
        <v>1007</v>
      </c>
      <c r="S69" s="64" t="s">
        <v>1024</v>
      </c>
      <c r="T69" s="64"/>
      <c r="U69" s="66">
        <v>43746.688113425924</v>
      </c>
      <c r="V69" s="67" t="s">
        <v>1185</v>
      </c>
      <c r="W69" s="64"/>
      <c r="X69" s="64"/>
      <c r="Y69" s="70" t="s">
        <v>1272</v>
      </c>
      <c r="Z69" s="64"/>
      <c r="AA69" s="104">
        <v>2</v>
      </c>
      <c r="AB69" s="48"/>
      <c r="AC69" s="49"/>
      <c r="AD69" s="48"/>
      <c r="AE69" s="49"/>
      <c r="AF69" s="48"/>
      <c r="AG69" s="49"/>
      <c r="AH69" s="48"/>
      <c r="AI69" s="49"/>
      <c r="AJ69" s="48"/>
      <c r="AK69" s="109"/>
      <c r="AL69" s="67" t="s">
        <v>1060</v>
      </c>
      <c r="AM69" s="64" t="b">
        <v>0</v>
      </c>
      <c r="AN69" s="64">
        <v>0</v>
      </c>
      <c r="AO69" s="70" t="s">
        <v>275</v>
      </c>
      <c r="AP69" s="64" t="b">
        <v>0</v>
      </c>
      <c r="AQ69" s="64" t="s">
        <v>698</v>
      </c>
      <c r="AR69" s="64"/>
      <c r="AS69" s="70" t="s">
        <v>275</v>
      </c>
      <c r="AT69" s="64" t="b">
        <v>0</v>
      </c>
      <c r="AU69" s="64">
        <v>1</v>
      </c>
      <c r="AV69" s="70" t="s">
        <v>1274</v>
      </c>
      <c r="AW69" s="64" t="s">
        <v>701</v>
      </c>
      <c r="AX69" s="64" t="b">
        <v>0</v>
      </c>
      <c r="AY69" s="70" t="s">
        <v>1274</v>
      </c>
      <c r="AZ69" s="64" t="s">
        <v>185</v>
      </c>
      <c r="BA69" s="64">
        <v>0</v>
      </c>
      <c r="BB69" s="64">
        <v>0</v>
      </c>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27">
        <v>43746</v>
      </c>
      <c r="BN69" s="70" t="s">
        <v>1103</v>
      </c>
    </row>
    <row r="70" spans="1:66" ht="15">
      <c r="A70" s="62" t="s">
        <v>369</v>
      </c>
      <c r="B70" s="62" t="s">
        <v>947</v>
      </c>
      <c r="C70" s="81" t="s">
        <v>897</v>
      </c>
      <c r="D70" s="88">
        <v>6.25</v>
      </c>
      <c r="E70" s="89" t="s">
        <v>136</v>
      </c>
      <c r="F70" s="90">
        <v>15.090909090909092</v>
      </c>
      <c r="G70" s="81"/>
      <c r="H70" s="73"/>
      <c r="I70" s="91"/>
      <c r="J70" s="91"/>
      <c r="K70" s="34" t="s">
        <v>65</v>
      </c>
      <c r="L70" s="94">
        <v>70</v>
      </c>
      <c r="M70" s="94"/>
      <c r="N70" s="93"/>
      <c r="O70" s="64" t="s">
        <v>195</v>
      </c>
      <c r="P70" s="66">
        <v>43746.21606481481</v>
      </c>
      <c r="Q70" s="64" t="s">
        <v>968</v>
      </c>
      <c r="R70" s="67" t="s">
        <v>1007</v>
      </c>
      <c r="S70" s="64" t="s">
        <v>1024</v>
      </c>
      <c r="T70" s="64" t="s">
        <v>1035</v>
      </c>
      <c r="U70" s="66">
        <v>43746.21606481481</v>
      </c>
      <c r="V70" s="67" t="s">
        <v>1186</v>
      </c>
      <c r="W70" s="64"/>
      <c r="X70" s="64"/>
      <c r="Y70" s="70" t="s">
        <v>1273</v>
      </c>
      <c r="Z70" s="64"/>
      <c r="AA70" s="104">
        <v>2</v>
      </c>
      <c r="AB70" s="48"/>
      <c r="AC70" s="49"/>
      <c r="AD70" s="48"/>
      <c r="AE70" s="49"/>
      <c r="AF70" s="48"/>
      <c r="AG70" s="49"/>
      <c r="AH70" s="48"/>
      <c r="AI70" s="49"/>
      <c r="AJ70" s="48"/>
      <c r="AK70" s="131" t="s">
        <v>1044</v>
      </c>
      <c r="AL70" s="67" t="s">
        <v>1044</v>
      </c>
      <c r="AM70" s="64" t="b">
        <v>0</v>
      </c>
      <c r="AN70" s="64">
        <v>5</v>
      </c>
      <c r="AO70" s="70" t="s">
        <v>275</v>
      </c>
      <c r="AP70" s="64" t="b">
        <v>0</v>
      </c>
      <c r="AQ70" s="64" t="s">
        <v>814</v>
      </c>
      <c r="AR70" s="64"/>
      <c r="AS70" s="70" t="s">
        <v>275</v>
      </c>
      <c r="AT70" s="64" t="b">
        <v>0</v>
      </c>
      <c r="AU70" s="64">
        <v>1</v>
      </c>
      <c r="AV70" s="70" t="s">
        <v>275</v>
      </c>
      <c r="AW70" s="64" t="s">
        <v>340</v>
      </c>
      <c r="AX70" s="64" t="b">
        <v>0</v>
      </c>
      <c r="AY70" s="70" t="s">
        <v>1273</v>
      </c>
      <c r="AZ70" s="64" t="s">
        <v>185</v>
      </c>
      <c r="BA70" s="64">
        <v>0</v>
      </c>
      <c r="BB70" s="64">
        <v>0</v>
      </c>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1</v>
      </c>
      <c r="BM70" s="127">
        <v>43746</v>
      </c>
      <c r="BN70" s="70" t="s">
        <v>1104</v>
      </c>
    </row>
    <row r="71" spans="1:66" ht="15">
      <c r="A71" s="62" t="s">
        <v>369</v>
      </c>
      <c r="B71" s="62" t="s">
        <v>947</v>
      </c>
      <c r="C71" s="81" t="s">
        <v>897</v>
      </c>
      <c r="D71" s="88">
        <v>6.25</v>
      </c>
      <c r="E71" s="89" t="s">
        <v>136</v>
      </c>
      <c r="F71" s="90">
        <v>15.090909090909092</v>
      </c>
      <c r="G71" s="81"/>
      <c r="H71" s="73"/>
      <c r="I71" s="91"/>
      <c r="J71" s="91"/>
      <c r="K71" s="34" t="s">
        <v>65</v>
      </c>
      <c r="L71" s="94">
        <v>71</v>
      </c>
      <c r="M71" s="94"/>
      <c r="N71" s="93"/>
      <c r="O71" s="64" t="s">
        <v>195</v>
      </c>
      <c r="P71" s="66">
        <v>43746.66846064815</v>
      </c>
      <c r="Q71" s="64" t="s">
        <v>969</v>
      </c>
      <c r="R71" s="67" t="s">
        <v>1007</v>
      </c>
      <c r="S71" s="64" t="s">
        <v>1024</v>
      </c>
      <c r="T71" s="64" t="s">
        <v>1036</v>
      </c>
      <c r="U71" s="66">
        <v>43746.66846064815</v>
      </c>
      <c r="V71" s="67" t="s">
        <v>1187</v>
      </c>
      <c r="W71" s="64"/>
      <c r="X71" s="64"/>
      <c r="Y71" s="70" t="s">
        <v>1274</v>
      </c>
      <c r="Z71" s="64"/>
      <c r="AA71" s="104">
        <v>2</v>
      </c>
      <c r="AB71" s="48"/>
      <c r="AC71" s="49"/>
      <c r="AD71" s="48"/>
      <c r="AE71" s="49"/>
      <c r="AF71" s="48"/>
      <c r="AG71" s="49"/>
      <c r="AH71" s="48"/>
      <c r="AI71" s="49"/>
      <c r="AJ71" s="48"/>
      <c r="AK71" s="109"/>
      <c r="AL71" s="67" t="s">
        <v>1065</v>
      </c>
      <c r="AM71" s="64" t="b">
        <v>0</v>
      </c>
      <c r="AN71" s="64">
        <v>6</v>
      </c>
      <c r="AO71" s="70" t="s">
        <v>275</v>
      </c>
      <c r="AP71" s="64" t="b">
        <v>0</v>
      </c>
      <c r="AQ71" s="64" t="s">
        <v>698</v>
      </c>
      <c r="AR71" s="64"/>
      <c r="AS71" s="70" t="s">
        <v>275</v>
      </c>
      <c r="AT71" s="64" t="b">
        <v>0</v>
      </c>
      <c r="AU71" s="64">
        <v>1</v>
      </c>
      <c r="AV71" s="70" t="s">
        <v>275</v>
      </c>
      <c r="AW71" s="64" t="s">
        <v>701</v>
      </c>
      <c r="AX71" s="64" t="b">
        <v>0</v>
      </c>
      <c r="AY71" s="70" t="s">
        <v>1274</v>
      </c>
      <c r="AZ71" s="64" t="s">
        <v>185</v>
      </c>
      <c r="BA71" s="64">
        <v>0</v>
      </c>
      <c r="BB71" s="64">
        <v>0</v>
      </c>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27">
        <v>43746</v>
      </c>
      <c r="BN71" s="70" t="s">
        <v>1105</v>
      </c>
    </row>
    <row r="72" spans="1:66" ht="15">
      <c r="A72" s="62" t="s">
        <v>907</v>
      </c>
      <c r="B72" s="62" t="s">
        <v>948</v>
      </c>
      <c r="C72" s="81" t="s">
        <v>897</v>
      </c>
      <c r="D72" s="88">
        <v>6.25</v>
      </c>
      <c r="E72" s="89" t="s">
        <v>136</v>
      </c>
      <c r="F72" s="90">
        <v>15.090909090909092</v>
      </c>
      <c r="G72" s="81"/>
      <c r="H72" s="73"/>
      <c r="I72" s="91"/>
      <c r="J72" s="91"/>
      <c r="K72" s="34" t="s">
        <v>65</v>
      </c>
      <c r="L72" s="94">
        <v>72</v>
      </c>
      <c r="M72" s="94"/>
      <c r="N72" s="93"/>
      <c r="O72" s="64" t="s">
        <v>195</v>
      </c>
      <c r="P72" s="66">
        <v>43746.424791666665</v>
      </c>
      <c r="Q72" s="64" t="s">
        <v>968</v>
      </c>
      <c r="R72" s="67" t="s">
        <v>1007</v>
      </c>
      <c r="S72" s="64" t="s">
        <v>1024</v>
      </c>
      <c r="T72" s="64"/>
      <c r="U72" s="66">
        <v>43746.424791666665</v>
      </c>
      <c r="V72" s="67" t="s">
        <v>1184</v>
      </c>
      <c r="W72" s="64"/>
      <c r="X72" s="64"/>
      <c r="Y72" s="70" t="s">
        <v>1271</v>
      </c>
      <c r="Z72" s="64"/>
      <c r="AA72" s="104">
        <v>2</v>
      </c>
      <c r="AB72" s="48"/>
      <c r="AC72" s="49"/>
      <c r="AD72" s="48"/>
      <c r="AE72" s="49"/>
      <c r="AF72" s="48"/>
      <c r="AG72" s="49"/>
      <c r="AH72" s="48"/>
      <c r="AI72" s="49"/>
      <c r="AJ72" s="48"/>
      <c r="AK72" s="109"/>
      <c r="AL72" s="67" t="s">
        <v>1060</v>
      </c>
      <c r="AM72" s="64" t="b">
        <v>0</v>
      </c>
      <c r="AN72" s="64">
        <v>0</v>
      </c>
      <c r="AO72" s="70" t="s">
        <v>275</v>
      </c>
      <c r="AP72" s="64" t="b">
        <v>0</v>
      </c>
      <c r="AQ72" s="64" t="s">
        <v>814</v>
      </c>
      <c r="AR72" s="64"/>
      <c r="AS72" s="70" t="s">
        <v>275</v>
      </c>
      <c r="AT72" s="64" t="b">
        <v>0</v>
      </c>
      <c r="AU72" s="64">
        <v>1</v>
      </c>
      <c r="AV72" s="70" t="s">
        <v>1273</v>
      </c>
      <c r="AW72" s="64" t="s">
        <v>701</v>
      </c>
      <c r="AX72" s="64" t="b">
        <v>0</v>
      </c>
      <c r="AY72" s="70" t="s">
        <v>1273</v>
      </c>
      <c r="AZ72" s="64" t="s">
        <v>185</v>
      </c>
      <c r="BA72" s="64">
        <v>0</v>
      </c>
      <c r="BB72" s="64">
        <v>0</v>
      </c>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27">
        <v>43746</v>
      </c>
      <c r="BN72" s="70" t="s">
        <v>1102</v>
      </c>
    </row>
    <row r="73" spans="1:66" ht="15">
      <c r="A73" s="62" t="s">
        <v>907</v>
      </c>
      <c r="B73" s="62" t="s">
        <v>948</v>
      </c>
      <c r="C73" s="81" t="s">
        <v>897</v>
      </c>
      <c r="D73" s="88">
        <v>6.25</v>
      </c>
      <c r="E73" s="89" t="s">
        <v>136</v>
      </c>
      <c r="F73" s="90">
        <v>15.090909090909092</v>
      </c>
      <c r="G73" s="81"/>
      <c r="H73" s="73"/>
      <c r="I73" s="91"/>
      <c r="J73" s="91"/>
      <c r="K73" s="34" t="s">
        <v>65</v>
      </c>
      <c r="L73" s="94">
        <v>73</v>
      </c>
      <c r="M73" s="94"/>
      <c r="N73" s="93"/>
      <c r="O73" s="64" t="s">
        <v>195</v>
      </c>
      <c r="P73" s="66">
        <v>43746.688113425924</v>
      </c>
      <c r="Q73" s="64" t="s">
        <v>969</v>
      </c>
      <c r="R73" s="67" t="s">
        <v>1007</v>
      </c>
      <c r="S73" s="64" t="s">
        <v>1024</v>
      </c>
      <c r="T73" s="64"/>
      <c r="U73" s="66">
        <v>43746.688113425924</v>
      </c>
      <c r="V73" s="67" t="s">
        <v>1185</v>
      </c>
      <c r="W73" s="64"/>
      <c r="X73" s="64"/>
      <c r="Y73" s="70" t="s">
        <v>1272</v>
      </c>
      <c r="Z73" s="64"/>
      <c r="AA73" s="104">
        <v>2</v>
      </c>
      <c r="AB73" s="48"/>
      <c r="AC73" s="49"/>
      <c r="AD73" s="48"/>
      <c r="AE73" s="49"/>
      <c r="AF73" s="48"/>
      <c r="AG73" s="49"/>
      <c r="AH73" s="48"/>
      <c r="AI73" s="49"/>
      <c r="AJ73" s="48"/>
      <c r="AK73" s="109"/>
      <c r="AL73" s="67" t="s">
        <v>1060</v>
      </c>
      <c r="AM73" s="64" t="b">
        <v>0</v>
      </c>
      <c r="AN73" s="64">
        <v>0</v>
      </c>
      <c r="AO73" s="70" t="s">
        <v>275</v>
      </c>
      <c r="AP73" s="64" t="b">
        <v>0</v>
      </c>
      <c r="AQ73" s="64" t="s">
        <v>698</v>
      </c>
      <c r="AR73" s="64"/>
      <c r="AS73" s="70" t="s">
        <v>275</v>
      </c>
      <c r="AT73" s="64" t="b">
        <v>0</v>
      </c>
      <c r="AU73" s="64">
        <v>1</v>
      </c>
      <c r="AV73" s="70" t="s">
        <v>1274</v>
      </c>
      <c r="AW73" s="64" t="s">
        <v>701</v>
      </c>
      <c r="AX73" s="64" t="b">
        <v>0</v>
      </c>
      <c r="AY73" s="70" t="s">
        <v>1274</v>
      </c>
      <c r="AZ73" s="64" t="s">
        <v>185</v>
      </c>
      <c r="BA73" s="64">
        <v>0</v>
      </c>
      <c r="BB73" s="64">
        <v>0</v>
      </c>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27">
        <v>43746</v>
      </c>
      <c r="BN73" s="70" t="s">
        <v>1103</v>
      </c>
    </row>
    <row r="74" spans="1:66" ht="15">
      <c r="A74" s="62" t="s">
        <v>369</v>
      </c>
      <c r="B74" s="62" t="s">
        <v>948</v>
      </c>
      <c r="C74" s="81" t="s">
        <v>897</v>
      </c>
      <c r="D74" s="88">
        <v>6.25</v>
      </c>
      <c r="E74" s="89" t="s">
        <v>136</v>
      </c>
      <c r="F74" s="90">
        <v>15.090909090909092</v>
      </c>
      <c r="G74" s="81"/>
      <c r="H74" s="73"/>
      <c r="I74" s="91"/>
      <c r="J74" s="91"/>
      <c r="K74" s="34" t="s">
        <v>65</v>
      </c>
      <c r="L74" s="94">
        <v>74</v>
      </c>
      <c r="M74" s="94"/>
      <c r="N74" s="93"/>
      <c r="O74" s="64" t="s">
        <v>195</v>
      </c>
      <c r="P74" s="66">
        <v>43746.21606481481</v>
      </c>
      <c r="Q74" s="64" t="s">
        <v>968</v>
      </c>
      <c r="R74" s="67" t="s">
        <v>1007</v>
      </c>
      <c r="S74" s="64" t="s">
        <v>1024</v>
      </c>
      <c r="T74" s="64" t="s">
        <v>1035</v>
      </c>
      <c r="U74" s="66">
        <v>43746.21606481481</v>
      </c>
      <c r="V74" s="67" t="s">
        <v>1186</v>
      </c>
      <c r="W74" s="64"/>
      <c r="X74" s="64"/>
      <c r="Y74" s="70" t="s">
        <v>1273</v>
      </c>
      <c r="Z74" s="64"/>
      <c r="AA74" s="104">
        <v>2</v>
      </c>
      <c r="AB74" s="48"/>
      <c r="AC74" s="49"/>
      <c r="AD74" s="48"/>
      <c r="AE74" s="49"/>
      <c r="AF74" s="48"/>
      <c r="AG74" s="49"/>
      <c r="AH74" s="48"/>
      <c r="AI74" s="49"/>
      <c r="AJ74" s="48"/>
      <c r="AK74" s="131" t="s">
        <v>1044</v>
      </c>
      <c r="AL74" s="67" t="s">
        <v>1044</v>
      </c>
      <c r="AM74" s="64" t="b">
        <v>0</v>
      </c>
      <c r="AN74" s="64">
        <v>5</v>
      </c>
      <c r="AO74" s="70" t="s">
        <v>275</v>
      </c>
      <c r="AP74" s="64" t="b">
        <v>0</v>
      </c>
      <c r="AQ74" s="64" t="s">
        <v>814</v>
      </c>
      <c r="AR74" s="64"/>
      <c r="AS74" s="70" t="s">
        <v>275</v>
      </c>
      <c r="AT74" s="64" t="b">
        <v>0</v>
      </c>
      <c r="AU74" s="64">
        <v>1</v>
      </c>
      <c r="AV74" s="70" t="s">
        <v>275</v>
      </c>
      <c r="AW74" s="64" t="s">
        <v>340</v>
      </c>
      <c r="AX74" s="64" t="b">
        <v>0</v>
      </c>
      <c r="AY74" s="70" t="s">
        <v>1273</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27">
        <v>43746</v>
      </c>
      <c r="BN74" s="70" t="s">
        <v>1104</v>
      </c>
    </row>
    <row r="75" spans="1:66" ht="15">
      <c r="A75" s="62" t="s">
        <v>369</v>
      </c>
      <c r="B75" s="62" t="s">
        <v>948</v>
      </c>
      <c r="C75" s="81" t="s">
        <v>897</v>
      </c>
      <c r="D75" s="88">
        <v>6.25</v>
      </c>
      <c r="E75" s="89" t="s">
        <v>136</v>
      </c>
      <c r="F75" s="90">
        <v>15.090909090909092</v>
      </c>
      <c r="G75" s="81"/>
      <c r="H75" s="73"/>
      <c r="I75" s="91"/>
      <c r="J75" s="91"/>
      <c r="K75" s="34" t="s">
        <v>65</v>
      </c>
      <c r="L75" s="94">
        <v>75</v>
      </c>
      <c r="M75" s="94"/>
      <c r="N75" s="93"/>
      <c r="O75" s="64" t="s">
        <v>195</v>
      </c>
      <c r="P75" s="66">
        <v>43746.66846064815</v>
      </c>
      <c r="Q75" s="64" t="s">
        <v>969</v>
      </c>
      <c r="R75" s="67" t="s">
        <v>1007</v>
      </c>
      <c r="S75" s="64" t="s">
        <v>1024</v>
      </c>
      <c r="T75" s="64" t="s">
        <v>1036</v>
      </c>
      <c r="U75" s="66">
        <v>43746.66846064815</v>
      </c>
      <c r="V75" s="67" t="s">
        <v>1187</v>
      </c>
      <c r="W75" s="64"/>
      <c r="X75" s="64"/>
      <c r="Y75" s="70" t="s">
        <v>1274</v>
      </c>
      <c r="Z75" s="64"/>
      <c r="AA75" s="104">
        <v>2</v>
      </c>
      <c r="AB75" s="48"/>
      <c r="AC75" s="49"/>
      <c r="AD75" s="48"/>
      <c r="AE75" s="49"/>
      <c r="AF75" s="48"/>
      <c r="AG75" s="49"/>
      <c r="AH75" s="48"/>
      <c r="AI75" s="49"/>
      <c r="AJ75" s="48"/>
      <c r="AK75" s="109"/>
      <c r="AL75" s="67" t="s">
        <v>1065</v>
      </c>
      <c r="AM75" s="64" t="b">
        <v>0</v>
      </c>
      <c r="AN75" s="64">
        <v>6</v>
      </c>
      <c r="AO75" s="70" t="s">
        <v>275</v>
      </c>
      <c r="AP75" s="64" t="b">
        <v>0</v>
      </c>
      <c r="AQ75" s="64" t="s">
        <v>698</v>
      </c>
      <c r="AR75" s="64"/>
      <c r="AS75" s="70" t="s">
        <v>275</v>
      </c>
      <c r="AT75" s="64" t="b">
        <v>0</v>
      </c>
      <c r="AU75" s="64">
        <v>1</v>
      </c>
      <c r="AV75" s="70" t="s">
        <v>275</v>
      </c>
      <c r="AW75" s="64" t="s">
        <v>701</v>
      </c>
      <c r="AX75" s="64" t="b">
        <v>0</v>
      </c>
      <c r="AY75" s="70" t="s">
        <v>1274</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27">
        <v>43746</v>
      </c>
      <c r="BN75" s="70" t="s">
        <v>1105</v>
      </c>
    </row>
    <row r="76" spans="1:66" ht="15">
      <c r="A76" s="62" t="s">
        <v>907</v>
      </c>
      <c r="B76" s="62" t="s">
        <v>949</v>
      </c>
      <c r="C76" s="81" t="s">
        <v>897</v>
      </c>
      <c r="D76" s="88">
        <v>6.25</v>
      </c>
      <c r="E76" s="89" t="s">
        <v>136</v>
      </c>
      <c r="F76" s="90">
        <v>15.090909090909092</v>
      </c>
      <c r="G76" s="81"/>
      <c r="H76" s="73"/>
      <c r="I76" s="91"/>
      <c r="J76" s="91"/>
      <c r="K76" s="34" t="s">
        <v>65</v>
      </c>
      <c r="L76" s="94">
        <v>76</v>
      </c>
      <c r="M76" s="94"/>
      <c r="N76" s="93"/>
      <c r="O76" s="64" t="s">
        <v>195</v>
      </c>
      <c r="P76" s="66">
        <v>43746.424791666665</v>
      </c>
      <c r="Q76" s="64" t="s">
        <v>968</v>
      </c>
      <c r="R76" s="67" t="s">
        <v>1007</v>
      </c>
      <c r="S76" s="64" t="s">
        <v>1024</v>
      </c>
      <c r="T76" s="64"/>
      <c r="U76" s="66">
        <v>43746.424791666665</v>
      </c>
      <c r="V76" s="67" t="s">
        <v>1184</v>
      </c>
      <c r="W76" s="64"/>
      <c r="X76" s="64"/>
      <c r="Y76" s="70" t="s">
        <v>1271</v>
      </c>
      <c r="Z76" s="64"/>
      <c r="AA76" s="104">
        <v>2</v>
      </c>
      <c r="AB76" s="48">
        <v>0</v>
      </c>
      <c r="AC76" s="49">
        <v>0</v>
      </c>
      <c r="AD76" s="48">
        <v>0</v>
      </c>
      <c r="AE76" s="49">
        <v>0</v>
      </c>
      <c r="AF76" s="48">
        <v>0</v>
      </c>
      <c r="AG76" s="49">
        <v>0</v>
      </c>
      <c r="AH76" s="48">
        <v>23</v>
      </c>
      <c r="AI76" s="49">
        <v>100</v>
      </c>
      <c r="AJ76" s="48">
        <v>23</v>
      </c>
      <c r="AK76" s="109"/>
      <c r="AL76" s="67" t="s">
        <v>1060</v>
      </c>
      <c r="AM76" s="64" t="b">
        <v>0</v>
      </c>
      <c r="AN76" s="64">
        <v>0</v>
      </c>
      <c r="AO76" s="70" t="s">
        <v>275</v>
      </c>
      <c r="AP76" s="64" t="b">
        <v>0</v>
      </c>
      <c r="AQ76" s="64" t="s">
        <v>814</v>
      </c>
      <c r="AR76" s="64"/>
      <c r="AS76" s="70" t="s">
        <v>275</v>
      </c>
      <c r="AT76" s="64" t="b">
        <v>0</v>
      </c>
      <c r="AU76" s="64">
        <v>1</v>
      </c>
      <c r="AV76" s="70" t="s">
        <v>1273</v>
      </c>
      <c r="AW76" s="64" t="s">
        <v>701</v>
      </c>
      <c r="AX76" s="64" t="b">
        <v>0</v>
      </c>
      <c r="AY76" s="70" t="s">
        <v>1273</v>
      </c>
      <c r="AZ76" s="64" t="s">
        <v>185</v>
      </c>
      <c r="BA76" s="64">
        <v>0</v>
      </c>
      <c r="BB76" s="64">
        <v>0</v>
      </c>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27">
        <v>43746</v>
      </c>
      <c r="BN76" s="70" t="s">
        <v>1102</v>
      </c>
    </row>
    <row r="77" spans="1:66" ht="15">
      <c r="A77" s="62" t="s">
        <v>907</v>
      </c>
      <c r="B77" s="62" t="s">
        <v>949</v>
      </c>
      <c r="C77" s="81" t="s">
        <v>897</v>
      </c>
      <c r="D77" s="88">
        <v>6.25</v>
      </c>
      <c r="E77" s="89" t="s">
        <v>136</v>
      </c>
      <c r="F77" s="90">
        <v>15.090909090909092</v>
      </c>
      <c r="G77" s="81"/>
      <c r="H77" s="73"/>
      <c r="I77" s="91"/>
      <c r="J77" s="91"/>
      <c r="K77" s="34" t="s">
        <v>65</v>
      </c>
      <c r="L77" s="94">
        <v>77</v>
      </c>
      <c r="M77" s="94"/>
      <c r="N77" s="93"/>
      <c r="O77" s="64" t="s">
        <v>195</v>
      </c>
      <c r="P77" s="66">
        <v>43746.688113425924</v>
      </c>
      <c r="Q77" s="64" t="s">
        <v>969</v>
      </c>
      <c r="R77" s="67" t="s">
        <v>1007</v>
      </c>
      <c r="S77" s="64" t="s">
        <v>1024</v>
      </c>
      <c r="T77" s="64"/>
      <c r="U77" s="66">
        <v>43746.688113425924</v>
      </c>
      <c r="V77" s="67" t="s">
        <v>1185</v>
      </c>
      <c r="W77" s="64"/>
      <c r="X77" s="64"/>
      <c r="Y77" s="70" t="s">
        <v>1272</v>
      </c>
      <c r="Z77" s="64"/>
      <c r="AA77" s="104">
        <v>2</v>
      </c>
      <c r="AB77" s="48">
        <v>0</v>
      </c>
      <c r="AC77" s="49">
        <v>0</v>
      </c>
      <c r="AD77" s="48">
        <v>0</v>
      </c>
      <c r="AE77" s="49">
        <v>0</v>
      </c>
      <c r="AF77" s="48">
        <v>0</v>
      </c>
      <c r="AG77" s="49">
        <v>0</v>
      </c>
      <c r="AH77" s="48">
        <v>24</v>
      </c>
      <c r="AI77" s="49">
        <v>100</v>
      </c>
      <c r="AJ77" s="48">
        <v>24</v>
      </c>
      <c r="AK77" s="109"/>
      <c r="AL77" s="67" t="s">
        <v>1060</v>
      </c>
      <c r="AM77" s="64" t="b">
        <v>0</v>
      </c>
      <c r="AN77" s="64">
        <v>0</v>
      </c>
      <c r="AO77" s="70" t="s">
        <v>275</v>
      </c>
      <c r="AP77" s="64" t="b">
        <v>0</v>
      </c>
      <c r="AQ77" s="64" t="s">
        <v>698</v>
      </c>
      <c r="AR77" s="64"/>
      <c r="AS77" s="70" t="s">
        <v>275</v>
      </c>
      <c r="AT77" s="64" t="b">
        <v>0</v>
      </c>
      <c r="AU77" s="64">
        <v>1</v>
      </c>
      <c r="AV77" s="70" t="s">
        <v>1274</v>
      </c>
      <c r="AW77" s="64" t="s">
        <v>701</v>
      </c>
      <c r="AX77" s="64" t="b">
        <v>0</v>
      </c>
      <c r="AY77" s="70" t="s">
        <v>1274</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27">
        <v>43746</v>
      </c>
      <c r="BN77" s="70" t="s">
        <v>1103</v>
      </c>
    </row>
    <row r="78" spans="1:66" ht="15">
      <c r="A78" s="62" t="s">
        <v>369</v>
      </c>
      <c r="B78" s="62" t="s">
        <v>949</v>
      </c>
      <c r="C78" s="81" t="s">
        <v>897</v>
      </c>
      <c r="D78" s="88">
        <v>6.25</v>
      </c>
      <c r="E78" s="89" t="s">
        <v>136</v>
      </c>
      <c r="F78" s="90">
        <v>15.090909090909092</v>
      </c>
      <c r="G78" s="81"/>
      <c r="H78" s="73"/>
      <c r="I78" s="91"/>
      <c r="J78" s="91"/>
      <c r="K78" s="34" t="s">
        <v>65</v>
      </c>
      <c r="L78" s="94">
        <v>78</v>
      </c>
      <c r="M78" s="94"/>
      <c r="N78" s="93"/>
      <c r="O78" s="64" t="s">
        <v>195</v>
      </c>
      <c r="P78" s="66">
        <v>43746.21606481481</v>
      </c>
      <c r="Q78" s="64" t="s">
        <v>968</v>
      </c>
      <c r="R78" s="67" t="s">
        <v>1007</v>
      </c>
      <c r="S78" s="64" t="s">
        <v>1024</v>
      </c>
      <c r="T78" s="64" t="s">
        <v>1035</v>
      </c>
      <c r="U78" s="66">
        <v>43746.21606481481</v>
      </c>
      <c r="V78" s="67" t="s">
        <v>1186</v>
      </c>
      <c r="W78" s="64"/>
      <c r="X78" s="64"/>
      <c r="Y78" s="70" t="s">
        <v>1273</v>
      </c>
      <c r="Z78" s="64"/>
      <c r="AA78" s="104">
        <v>2</v>
      </c>
      <c r="AB78" s="48">
        <v>0</v>
      </c>
      <c r="AC78" s="49">
        <v>0</v>
      </c>
      <c r="AD78" s="48">
        <v>0</v>
      </c>
      <c r="AE78" s="49">
        <v>0</v>
      </c>
      <c r="AF78" s="48">
        <v>0</v>
      </c>
      <c r="AG78" s="49">
        <v>0</v>
      </c>
      <c r="AH78" s="48">
        <v>23</v>
      </c>
      <c r="AI78" s="49">
        <v>100</v>
      </c>
      <c r="AJ78" s="48">
        <v>23</v>
      </c>
      <c r="AK78" s="131" t="s">
        <v>1044</v>
      </c>
      <c r="AL78" s="67" t="s">
        <v>1044</v>
      </c>
      <c r="AM78" s="64" t="b">
        <v>0</v>
      </c>
      <c r="AN78" s="64">
        <v>5</v>
      </c>
      <c r="AO78" s="70" t="s">
        <v>275</v>
      </c>
      <c r="AP78" s="64" t="b">
        <v>0</v>
      </c>
      <c r="AQ78" s="64" t="s">
        <v>814</v>
      </c>
      <c r="AR78" s="64"/>
      <c r="AS78" s="70" t="s">
        <v>275</v>
      </c>
      <c r="AT78" s="64" t="b">
        <v>0</v>
      </c>
      <c r="AU78" s="64">
        <v>1</v>
      </c>
      <c r="AV78" s="70" t="s">
        <v>275</v>
      </c>
      <c r="AW78" s="64" t="s">
        <v>340</v>
      </c>
      <c r="AX78" s="64" t="b">
        <v>0</v>
      </c>
      <c r="AY78" s="70" t="s">
        <v>1273</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27">
        <v>43746</v>
      </c>
      <c r="BN78" s="70" t="s">
        <v>1104</v>
      </c>
    </row>
    <row r="79" spans="1:66" ht="15">
      <c r="A79" s="62" t="s">
        <v>369</v>
      </c>
      <c r="B79" s="62" t="s">
        <v>949</v>
      </c>
      <c r="C79" s="81" t="s">
        <v>897</v>
      </c>
      <c r="D79" s="88">
        <v>6.25</v>
      </c>
      <c r="E79" s="89" t="s">
        <v>136</v>
      </c>
      <c r="F79" s="90">
        <v>15.090909090909092</v>
      </c>
      <c r="G79" s="81"/>
      <c r="H79" s="73"/>
      <c r="I79" s="91"/>
      <c r="J79" s="91"/>
      <c r="K79" s="34" t="s">
        <v>65</v>
      </c>
      <c r="L79" s="94">
        <v>79</v>
      </c>
      <c r="M79" s="94"/>
      <c r="N79" s="93"/>
      <c r="O79" s="64" t="s">
        <v>195</v>
      </c>
      <c r="P79" s="66">
        <v>43746.66846064815</v>
      </c>
      <c r="Q79" s="64" t="s">
        <v>969</v>
      </c>
      <c r="R79" s="67" t="s">
        <v>1007</v>
      </c>
      <c r="S79" s="64" t="s">
        <v>1024</v>
      </c>
      <c r="T79" s="64" t="s">
        <v>1036</v>
      </c>
      <c r="U79" s="66">
        <v>43746.66846064815</v>
      </c>
      <c r="V79" s="67" t="s">
        <v>1187</v>
      </c>
      <c r="W79" s="64"/>
      <c r="X79" s="64"/>
      <c r="Y79" s="70" t="s">
        <v>1274</v>
      </c>
      <c r="Z79" s="64"/>
      <c r="AA79" s="104">
        <v>2</v>
      </c>
      <c r="AB79" s="48">
        <v>0</v>
      </c>
      <c r="AC79" s="49">
        <v>0</v>
      </c>
      <c r="AD79" s="48">
        <v>0</v>
      </c>
      <c r="AE79" s="49">
        <v>0</v>
      </c>
      <c r="AF79" s="48">
        <v>0</v>
      </c>
      <c r="AG79" s="49">
        <v>0</v>
      </c>
      <c r="AH79" s="48">
        <v>24</v>
      </c>
      <c r="AI79" s="49">
        <v>100</v>
      </c>
      <c r="AJ79" s="48">
        <v>24</v>
      </c>
      <c r="AK79" s="109"/>
      <c r="AL79" s="67" t="s">
        <v>1065</v>
      </c>
      <c r="AM79" s="64" t="b">
        <v>0</v>
      </c>
      <c r="AN79" s="64">
        <v>6</v>
      </c>
      <c r="AO79" s="70" t="s">
        <v>275</v>
      </c>
      <c r="AP79" s="64" t="b">
        <v>0</v>
      </c>
      <c r="AQ79" s="64" t="s">
        <v>698</v>
      </c>
      <c r="AR79" s="64"/>
      <c r="AS79" s="70" t="s">
        <v>275</v>
      </c>
      <c r="AT79" s="64" t="b">
        <v>0</v>
      </c>
      <c r="AU79" s="64">
        <v>1</v>
      </c>
      <c r="AV79" s="70" t="s">
        <v>275</v>
      </c>
      <c r="AW79" s="64" t="s">
        <v>701</v>
      </c>
      <c r="AX79" s="64" t="b">
        <v>0</v>
      </c>
      <c r="AY79" s="70" t="s">
        <v>1274</v>
      </c>
      <c r="AZ79" s="64" t="s">
        <v>185</v>
      </c>
      <c r="BA79" s="64">
        <v>0</v>
      </c>
      <c r="BB79" s="64">
        <v>0</v>
      </c>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27">
        <v>43746</v>
      </c>
      <c r="BN79" s="70" t="s">
        <v>1105</v>
      </c>
    </row>
    <row r="80" spans="1:66" ht="15">
      <c r="A80" s="62" t="s">
        <v>908</v>
      </c>
      <c r="B80" s="62" t="s">
        <v>941</v>
      </c>
      <c r="C80" s="81" t="s">
        <v>272</v>
      </c>
      <c r="D80" s="88">
        <v>5</v>
      </c>
      <c r="E80" s="89" t="s">
        <v>132</v>
      </c>
      <c r="F80" s="90">
        <v>16</v>
      </c>
      <c r="G80" s="81"/>
      <c r="H80" s="73"/>
      <c r="I80" s="91"/>
      <c r="J80" s="91"/>
      <c r="K80" s="34" t="s">
        <v>65</v>
      </c>
      <c r="L80" s="94">
        <v>80</v>
      </c>
      <c r="M80" s="94"/>
      <c r="N80" s="93"/>
      <c r="O80" s="64" t="s">
        <v>195</v>
      </c>
      <c r="P80" s="66">
        <v>43749.56422453704</v>
      </c>
      <c r="Q80" s="64" t="s">
        <v>964</v>
      </c>
      <c r="R80" s="64"/>
      <c r="S80" s="64"/>
      <c r="T80" s="64"/>
      <c r="U80" s="66">
        <v>43749.56422453704</v>
      </c>
      <c r="V80" s="67" t="s">
        <v>1178</v>
      </c>
      <c r="W80" s="64"/>
      <c r="X80" s="64"/>
      <c r="Y80" s="70" t="s">
        <v>1265</v>
      </c>
      <c r="Z80" s="64"/>
      <c r="AA80" s="104">
        <v>1</v>
      </c>
      <c r="AB80" s="48">
        <v>0</v>
      </c>
      <c r="AC80" s="49">
        <v>0</v>
      </c>
      <c r="AD80" s="48">
        <v>0</v>
      </c>
      <c r="AE80" s="49">
        <v>0</v>
      </c>
      <c r="AF80" s="48">
        <v>0</v>
      </c>
      <c r="AG80" s="49">
        <v>0</v>
      </c>
      <c r="AH80" s="48">
        <v>36</v>
      </c>
      <c r="AI80" s="49">
        <v>100</v>
      </c>
      <c r="AJ80" s="48">
        <v>36</v>
      </c>
      <c r="AK80" s="109"/>
      <c r="AL80" s="67" t="s">
        <v>1061</v>
      </c>
      <c r="AM80" s="64" t="b">
        <v>0</v>
      </c>
      <c r="AN80" s="64">
        <v>0</v>
      </c>
      <c r="AO80" s="70" t="s">
        <v>275</v>
      </c>
      <c r="AP80" s="64" t="b">
        <v>0</v>
      </c>
      <c r="AQ80" s="64" t="s">
        <v>698</v>
      </c>
      <c r="AR80" s="64"/>
      <c r="AS80" s="70" t="s">
        <v>275</v>
      </c>
      <c r="AT80" s="64" t="b">
        <v>0</v>
      </c>
      <c r="AU80" s="64">
        <v>1</v>
      </c>
      <c r="AV80" s="70" t="s">
        <v>1264</v>
      </c>
      <c r="AW80" s="64" t="s">
        <v>701</v>
      </c>
      <c r="AX80" s="64" t="b">
        <v>0</v>
      </c>
      <c r="AY80" s="70" t="s">
        <v>1264</v>
      </c>
      <c r="AZ80" s="64" t="s">
        <v>185</v>
      </c>
      <c r="BA80" s="64">
        <v>0</v>
      </c>
      <c r="BB80" s="64">
        <v>0</v>
      </c>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27">
        <v>43749</v>
      </c>
      <c r="BN80" s="70" t="s">
        <v>1096</v>
      </c>
    </row>
    <row r="81" spans="1:66" ht="15">
      <c r="A81" s="62" t="s">
        <v>369</v>
      </c>
      <c r="B81" s="62" t="s">
        <v>941</v>
      </c>
      <c r="C81" s="81" t="s">
        <v>272</v>
      </c>
      <c r="D81" s="88">
        <v>5</v>
      </c>
      <c r="E81" s="89" t="s">
        <v>132</v>
      </c>
      <c r="F81" s="90">
        <v>16</v>
      </c>
      <c r="G81" s="81"/>
      <c r="H81" s="73"/>
      <c r="I81" s="91"/>
      <c r="J81" s="91"/>
      <c r="K81" s="34" t="s">
        <v>65</v>
      </c>
      <c r="L81" s="94">
        <v>81</v>
      </c>
      <c r="M81" s="94"/>
      <c r="N81" s="93"/>
      <c r="O81" s="64" t="s">
        <v>195</v>
      </c>
      <c r="P81" s="66">
        <v>43749.01931712963</v>
      </c>
      <c r="Q81" s="64" t="s">
        <v>970</v>
      </c>
      <c r="R81" s="64"/>
      <c r="S81" s="64"/>
      <c r="T81" s="64" t="s">
        <v>1037</v>
      </c>
      <c r="U81" s="66">
        <v>43749.01931712963</v>
      </c>
      <c r="V81" s="67" t="s">
        <v>1188</v>
      </c>
      <c r="W81" s="64"/>
      <c r="X81" s="64"/>
      <c r="Y81" s="70" t="s">
        <v>1275</v>
      </c>
      <c r="Z81" s="64"/>
      <c r="AA81" s="104">
        <v>1</v>
      </c>
      <c r="AB81" s="48">
        <v>0</v>
      </c>
      <c r="AC81" s="49">
        <v>0</v>
      </c>
      <c r="AD81" s="48">
        <v>0</v>
      </c>
      <c r="AE81" s="49">
        <v>0</v>
      </c>
      <c r="AF81" s="48">
        <v>0</v>
      </c>
      <c r="AG81" s="49">
        <v>0</v>
      </c>
      <c r="AH81" s="48">
        <v>11</v>
      </c>
      <c r="AI81" s="49">
        <v>100</v>
      </c>
      <c r="AJ81" s="48">
        <v>11</v>
      </c>
      <c r="AK81" s="131" t="s">
        <v>1045</v>
      </c>
      <c r="AL81" s="67" t="s">
        <v>1045</v>
      </c>
      <c r="AM81" s="64" t="b">
        <v>0</v>
      </c>
      <c r="AN81" s="64">
        <v>5</v>
      </c>
      <c r="AO81" s="70" t="s">
        <v>275</v>
      </c>
      <c r="AP81" s="64" t="b">
        <v>0</v>
      </c>
      <c r="AQ81" s="64" t="s">
        <v>698</v>
      </c>
      <c r="AR81" s="64"/>
      <c r="AS81" s="70" t="s">
        <v>275</v>
      </c>
      <c r="AT81" s="64" t="b">
        <v>0</v>
      </c>
      <c r="AU81" s="64">
        <v>0</v>
      </c>
      <c r="AV81" s="70" t="s">
        <v>275</v>
      </c>
      <c r="AW81" s="64" t="s">
        <v>701</v>
      </c>
      <c r="AX81" s="64" t="b">
        <v>0</v>
      </c>
      <c r="AY81" s="70" t="s">
        <v>1275</v>
      </c>
      <c r="AZ81" s="64" t="s">
        <v>185</v>
      </c>
      <c r="BA81" s="64">
        <v>0</v>
      </c>
      <c r="BB81" s="64">
        <v>0</v>
      </c>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27">
        <v>43749</v>
      </c>
      <c r="BN81" s="70" t="s">
        <v>1106</v>
      </c>
    </row>
    <row r="82" spans="1:66" ht="15">
      <c r="A82" s="62" t="s">
        <v>908</v>
      </c>
      <c r="B82" s="62" t="s">
        <v>950</v>
      </c>
      <c r="C82" s="81" t="s">
        <v>272</v>
      </c>
      <c r="D82" s="88">
        <v>5</v>
      </c>
      <c r="E82" s="89" t="s">
        <v>132</v>
      </c>
      <c r="F82" s="90">
        <v>16</v>
      </c>
      <c r="G82" s="81"/>
      <c r="H82" s="73"/>
      <c r="I82" s="91"/>
      <c r="J82" s="91"/>
      <c r="K82" s="34" t="s">
        <v>65</v>
      </c>
      <c r="L82" s="94">
        <v>82</v>
      </c>
      <c r="M82" s="94"/>
      <c r="N82" s="93"/>
      <c r="O82" s="64" t="s">
        <v>195</v>
      </c>
      <c r="P82" s="66">
        <v>43750.16200231481</v>
      </c>
      <c r="Q82" s="64" t="s">
        <v>971</v>
      </c>
      <c r="R82" s="64"/>
      <c r="S82" s="64"/>
      <c r="T82" s="64" t="s">
        <v>1030</v>
      </c>
      <c r="U82" s="66">
        <v>43750.16200231481</v>
      </c>
      <c r="V82" s="67" t="s">
        <v>1189</v>
      </c>
      <c r="W82" s="64"/>
      <c r="X82" s="64"/>
      <c r="Y82" s="70" t="s">
        <v>1276</v>
      </c>
      <c r="Z82" s="64"/>
      <c r="AA82" s="104">
        <v>1</v>
      </c>
      <c r="AB82" s="48">
        <v>0</v>
      </c>
      <c r="AC82" s="49">
        <v>0</v>
      </c>
      <c r="AD82" s="48">
        <v>0</v>
      </c>
      <c r="AE82" s="49">
        <v>0</v>
      </c>
      <c r="AF82" s="48">
        <v>0</v>
      </c>
      <c r="AG82" s="49">
        <v>0</v>
      </c>
      <c r="AH82" s="48">
        <v>15</v>
      </c>
      <c r="AI82" s="49">
        <v>100</v>
      </c>
      <c r="AJ82" s="48">
        <v>15</v>
      </c>
      <c r="AK82" s="131" t="s">
        <v>1046</v>
      </c>
      <c r="AL82" s="67" t="s">
        <v>1046</v>
      </c>
      <c r="AM82" s="64" t="b">
        <v>0</v>
      </c>
      <c r="AN82" s="64">
        <v>0</v>
      </c>
      <c r="AO82" s="70" t="s">
        <v>275</v>
      </c>
      <c r="AP82" s="64" t="b">
        <v>0</v>
      </c>
      <c r="AQ82" s="64" t="s">
        <v>698</v>
      </c>
      <c r="AR82" s="64"/>
      <c r="AS82" s="70" t="s">
        <v>275</v>
      </c>
      <c r="AT82" s="64" t="b">
        <v>0</v>
      </c>
      <c r="AU82" s="64">
        <v>1</v>
      </c>
      <c r="AV82" s="70" t="s">
        <v>1277</v>
      </c>
      <c r="AW82" s="64" t="s">
        <v>701</v>
      </c>
      <c r="AX82" s="64" t="b">
        <v>0</v>
      </c>
      <c r="AY82" s="70" t="s">
        <v>1277</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27">
        <v>43750</v>
      </c>
      <c r="BN82" s="70" t="s">
        <v>1107</v>
      </c>
    </row>
    <row r="83" spans="1:66" ht="15">
      <c r="A83" s="62" t="s">
        <v>369</v>
      </c>
      <c r="B83" s="62" t="s">
        <v>950</v>
      </c>
      <c r="C83" s="81" t="s">
        <v>272</v>
      </c>
      <c r="D83" s="88">
        <v>5</v>
      </c>
      <c r="E83" s="89" t="s">
        <v>132</v>
      </c>
      <c r="F83" s="90">
        <v>16</v>
      </c>
      <c r="G83" s="81"/>
      <c r="H83" s="73"/>
      <c r="I83" s="91"/>
      <c r="J83" s="91"/>
      <c r="K83" s="34" t="s">
        <v>65</v>
      </c>
      <c r="L83" s="94">
        <v>83</v>
      </c>
      <c r="M83" s="94"/>
      <c r="N83" s="93"/>
      <c r="O83" s="64" t="s">
        <v>195</v>
      </c>
      <c r="P83" s="66">
        <v>43750.160405092596</v>
      </c>
      <c r="Q83" s="64" t="s">
        <v>971</v>
      </c>
      <c r="R83" s="64"/>
      <c r="S83" s="64"/>
      <c r="T83" s="64" t="s">
        <v>1030</v>
      </c>
      <c r="U83" s="66">
        <v>43750.160405092596</v>
      </c>
      <c r="V83" s="67" t="s">
        <v>1190</v>
      </c>
      <c r="W83" s="64"/>
      <c r="X83" s="64"/>
      <c r="Y83" s="70" t="s">
        <v>1277</v>
      </c>
      <c r="Z83" s="64"/>
      <c r="AA83" s="104">
        <v>1</v>
      </c>
      <c r="AB83" s="48">
        <v>0</v>
      </c>
      <c r="AC83" s="49">
        <v>0</v>
      </c>
      <c r="AD83" s="48">
        <v>0</v>
      </c>
      <c r="AE83" s="49">
        <v>0</v>
      </c>
      <c r="AF83" s="48">
        <v>0</v>
      </c>
      <c r="AG83" s="49">
        <v>0</v>
      </c>
      <c r="AH83" s="48">
        <v>15</v>
      </c>
      <c r="AI83" s="49">
        <v>100</v>
      </c>
      <c r="AJ83" s="48">
        <v>15</v>
      </c>
      <c r="AK83" s="131" t="s">
        <v>1046</v>
      </c>
      <c r="AL83" s="67" t="s">
        <v>1046</v>
      </c>
      <c r="AM83" s="64" t="b">
        <v>0</v>
      </c>
      <c r="AN83" s="64">
        <v>3</v>
      </c>
      <c r="AO83" s="70" t="s">
        <v>275</v>
      </c>
      <c r="AP83" s="64" t="b">
        <v>0</v>
      </c>
      <c r="AQ83" s="64" t="s">
        <v>698</v>
      </c>
      <c r="AR83" s="64"/>
      <c r="AS83" s="70" t="s">
        <v>275</v>
      </c>
      <c r="AT83" s="64" t="b">
        <v>0</v>
      </c>
      <c r="AU83" s="64">
        <v>1</v>
      </c>
      <c r="AV83" s="70" t="s">
        <v>275</v>
      </c>
      <c r="AW83" s="64" t="s">
        <v>701</v>
      </c>
      <c r="AX83" s="64" t="b">
        <v>0</v>
      </c>
      <c r="AY83" s="70" t="s">
        <v>1277</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27">
        <v>43750</v>
      </c>
      <c r="BN83" s="70" t="s">
        <v>1108</v>
      </c>
    </row>
    <row r="84" spans="1:66" ht="15">
      <c r="A84" s="62" t="s">
        <v>369</v>
      </c>
      <c r="B84" s="62" t="s">
        <v>951</v>
      </c>
      <c r="C84" s="81" t="s">
        <v>272</v>
      </c>
      <c r="D84" s="88">
        <v>5</v>
      </c>
      <c r="E84" s="89" t="s">
        <v>132</v>
      </c>
      <c r="F84" s="90">
        <v>16</v>
      </c>
      <c r="G84" s="81"/>
      <c r="H84" s="73"/>
      <c r="I84" s="91"/>
      <c r="J84" s="91"/>
      <c r="K84" s="34" t="s">
        <v>65</v>
      </c>
      <c r="L84" s="94">
        <v>84</v>
      </c>
      <c r="M84" s="94"/>
      <c r="N84" s="93"/>
      <c r="O84" s="64" t="s">
        <v>195</v>
      </c>
      <c r="P84" s="66">
        <v>43750.573067129626</v>
      </c>
      <c r="Q84" s="64" t="s">
        <v>972</v>
      </c>
      <c r="R84" s="67" t="s">
        <v>1008</v>
      </c>
      <c r="S84" s="64" t="s">
        <v>1026</v>
      </c>
      <c r="T84" s="64" t="s">
        <v>1038</v>
      </c>
      <c r="U84" s="66">
        <v>43750.573067129626</v>
      </c>
      <c r="V84" s="67" t="s">
        <v>1191</v>
      </c>
      <c r="W84" s="64"/>
      <c r="X84" s="64"/>
      <c r="Y84" s="70" t="s">
        <v>1278</v>
      </c>
      <c r="Z84" s="64"/>
      <c r="AA84" s="104">
        <v>1</v>
      </c>
      <c r="AB84" s="48">
        <v>0</v>
      </c>
      <c r="AC84" s="49">
        <v>0</v>
      </c>
      <c r="AD84" s="48">
        <v>0</v>
      </c>
      <c r="AE84" s="49">
        <v>0</v>
      </c>
      <c r="AF84" s="48">
        <v>0</v>
      </c>
      <c r="AG84" s="49">
        <v>0</v>
      </c>
      <c r="AH84" s="48">
        <v>13</v>
      </c>
      <c r="AI84" s="49">
        <v>100</v>
      </c>
      <c r="AJ84" s="48">
        <v>13</v>
      </c>
      <c r="AK84" s="109"/>
      <c r="AL84" s="67" t="s">
        <v>1065</v>
      </c>
      <c r="AM84" s="64" t="b">
        <v>0</v>
      </c>
      <c r="AN84" s="64">
        <v>1</v>
      </c>
      <c r="AO84" s="70" t="s">
        <v>275</v>
      </c>
      <c r="AP84" s="64" t="b">
        <v>0</v>
      </c>
      <c r="AQ84" s="64" t="s">
        <v>698</v>
      </c>
      <c r="AR84" s="64"/>
      <c r="AS84" s="70" t="s">
        <v>275</v>
      </c>
      <c r="AT84" s="64" t="b">
        <v>0</v>
      </c>
      <c r="AU84" s="64">
        <v>0</v>
      </c>
      <c r="AV84" s="70" t="s">
        <v>275</v>
      </c>
      <c r="AW84" s="64" t="s">
        <v>701</v>
      </c>
      <c r="AX84" s="64" t="b">
        <v>0</v>
      </c>
      <c r="AY84" s="70" t="s">
        <v>1278</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27">
        <v>43750</v>
      </c>
      <c r="BN84" s="70" t="s">
        <v>1109</v>
      </c>
    </row>
    <row r="85" spans="1:66" ht="15">
      <c r="A85" s="62" t="s">
        <v>907</v>
      </c>
      <c r="B85" s="62" t="s">
        <v>930</v>
      </c>
      <c r="C85" s="81" t="s">
        <v>272</v>
      </c>
      <c r="D85" s="88">
        <v>5</v>
      </c>
      <c r="E85" s="89" t="s">
        <v>132</v>
      </c>
      <c r="F85" s="90">
        <v>16</v>
      </c>
      <c r="G85" s="81"/>
      <c r="H85" s="73"/>
      <c r="I85" s="91"/>
      <c r="J85" s="91"/>
      <c r="K85" s="34" t="s">
        <v>65</v>
      </c>
      <c r="L85" s="94">
        <v>85</v>
      </c>
      <c r="M85" s="94"/>
      <c r="N85" s="93"/>
      <c r="O85" s="64" t="s">
        <v>195</v>
      </c>
      <c r="P85" s="66">
        <v>43746.89336805556</v>
      </c>
      <c r="Q85" s="64" t="s">
        <v>958</v>
      </c>
      <c r="R85" s="67" t="s">
        <v>1003</v>
      </c>
      <c r="S85" s="64" t="s">
        <v>1024</v>
      </c>
      <c r="T85" s="64" t="s">
        <v>1030</v>
      </c>
      <c r="U85" s="66">
        <v>43746.89336805556</v>
      </c>
      <c r="V85" s="67" t="s">
        <v>1192</v>
      </c>
      <c r="W85" s="64"/>
      <c r="X85" s="64"/>
      <c r="Y85" s="70" t="s">
        <v>1279</v>
      </c>
      <c r="Z85" s="64"/>
      <c r="AA85" s="104">
        <v>1</v>
      </c>
      <c r="AB85" s="48"/>
      <c r="AC85" s="49"/>
      <c r="AD85" s="48"/>
      <c r="AE85" s="49"/>
      <c r="AF85" s="48"/>
      <c r="AG85" s="49"/>
      <c r="AH85" s="48"/>
      <c r="AI85" s="49"/>
      <c r="AJ85" s="48"/>
      <c r="AK85" s="109"/>
      <c r="AL85" s="67" t="s">
        <v>1060</v>
      </c>
      <c r="AM85" s="64" t="b">
        <v>0</v>
      </c>
      <c r="AN85" s="64">
        <v>0</v>
      </c>
      <c r="AO85" s="70" t="s">
        <v>275</v>
      </c>
      <c r="AP85" s="64" t="b">
        <v>0</v>
      </c>
      <c r="AQ85" s="64" t="s">
        <v>698</v>
      </c>
      <c r="AR85" s="64"/>
      <c r="AS85" s="70" t="s">
        <v>275</v>
      </c>
      <c r="AT85" s="64" t="b">
        <v>0</v>
      </c>
      <c r="AU85" s="64">
        <v>3</v>
      </c>
      <c r="AV85" s="70" t="s">
        <v>1280</v>
      </c>
      <c r="AW85" s="64" t="s">
        <v>701</v>
      </c>
      <c r="AX85" s="64" t="b">
        <v>0</v>
      </c>
      <c r="AY85" s="70" t="s">
        <v>1280</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3</v>
      </c>
      <c r="BM85" s="127">
        <v>43746</v>
      </c>
      <c r="BN85" s="70" t="s">
        <v>1110</v>
      </c>
    </row>
    <row r="86" spans="1:66" ht="15">
      <c r="A86" s="62" t="s">
        <v>908</v>
      </c>
      <c r="B86" s="62" t="s">
        <v>930</v>
      </c>
      <c r="C86" s="81" t="s">
        <v>272</v>
      </c>
      <c r="D86" s="88">
        <v>5</v>
      </c>
      <c r="E86" s="89" t="s">
        <v>132</v>
      </c>
      <c r="F86" s="90">
        <v>16</v>
      </c>
      <c r="G86" s="81"/>
      <c r="H86" s="73"/>
      <c r="I86" s="91"/>
      <c r="J86" s="91"/>
      <c r="K86" s="34" t="s">
        <v>65</v>
      </c>
      <c r="L86" s="94">
        <v>86</v>
      </c>
      <c r="M86" s="94"/>
      <c r="N86" s="93"/>
      <c r="O86" s="64" t="s">
        <v>195</v>
      </c>
      <c r="P86" s="66">
        <v>43746.775775462964</v>
      </c>
      <c r="Q86" s="64" t="s">
        <v>958</v>
      </c>
      <c r="R86" s="67" t="s">
        <v>1003</v>
      </c>
      <c r="S86" s="64" t="s">
        <v>1024</v>
      </c>
      <c r="T86" s="64" t="s">
        <v>1039</v>
      </c>
      <c r="U86" s="66">
        <v>43746.775775462964</v>
      </c>
      <c r="V86" s="67" t="s">
        <v>1193</v>
      </c>
      <c r="W86" s="64"/>
      <c r="X86" s="64"/>
      <c r="Y86" s="70" t="s">
        <v>1280</v>
      </c>
      <c r="Z86" s="64"/>
      <c r="AA86" s="104">
        <v>1</v>
      </c>
      <c r="AB86" s="48"/>
      <c r="AC86" s="49"/>
      <c r="AD86" s="48"/>
      <c r="AE86" s="49"/>
      <c r="AF86" s="48"/>
      <c r="AG86" s="49"/>
      <c r="AH86" s="48"/>
      <c r="AI86" s="49"/>
      <c r="AJ86" s="48"/>
      <c r="AK86" s="109"/>
      <c r="AL86" s="67" t="s">
        <v>1061</v>
      </c>
      <c r="AM86" s="64" t="b">
        <v>0</v>
      </c>
      <c r="AN86" s="64">
        <v>10</v>
      </c>
      <c r="AO86" s="70" t="s">
        <v>275</v>
      </c>
      <c r="AP86" s="64" t="b">
        <v>0</v>
      </c>
      <c r="AQ86" s="64" t="s">
        <v>698</v>
      </c>
      <c r="AR86" s="64"/>
      <c r="AS86" s="70" t="s">
        <v>275</v>
      </c>
      <c r="AT86" s="64" t="b">
        <v>0</v>
      </c>
      <c r="AU86" s="64">
        <v>3</v>
      </c>
      <c r="AV86" s="70" t="s">
        <v>275</v>
      </c>
      <c r="AW86" s="64" t="s">
        <v>702</v>
      </c>
      <c r="AX86" s="64" t="b">
        <v>0</v>
      </c>
      <c r="AY86" s="70" t="s">
        <v>1280</v>
      </c>
      <c r="AZ86" s="64" t="s">
        <v>185</v>
      </c>
      <c r="BA86" s="64">
        <v>0</v>
      </c>
      <c r="BB86" s="64">
        <v>0</v>
      </c>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3</v>
      </c>
      <c r="BM86" s="127">
        <v>43746</v>
      </c>
      <c r="BN86" s="70" t="s">
        <v>1111</v>
      </c>
    </row>
    <row r="87" spans="1:66" ht="15">
      <c r="A87" s="62" t="s">
        <v>912</v>
      </c>
      <c r="B87" s="62" t="s">
        <v>930</v>
      </c>
      <c r="C87" s="81" t="s">
        <v>272</v>
      </c>
      <c r="D87" s="88">
        <v>5</v>
      </c>
      <c r="E87" s="89" t="s">
        <v>132</v>
      </c>
      <c r="F87" s="90">
        <v>16</v>
      </c>
      <c r="G87" s="81"/>
      <c r="H87" s="73"/>
      <c r="I87" s="91"/>
      <c r="J87" s="91"/>
      <c r="K87" s="34" t="s">
        <v>65</v>
      </c>
      <c r="L87" s="94">
        <v>87</v>
      </c>
      <c r="M87" s="94"/>
      <c r="N87" s="93"/>
      <c r="O87" s="64" t="s">
        <v>195</v>
      </c>
      <c r="P87" s="66">
        <v>43747.595555555556</v>
      </c>
      <c r="Q87" s="64" t="s">
        <v>958</v>
      </c>
      <c r="R87" s="67" t="s">
        <v>1003</v>
      </c>
      <c r="S87" s="64" t="s">
        <v>1024</v>
      </c>
      <c r="T87" s="64" t="s">
        <v>1030</v>
      </c>
      <c r="U87" s="66">
        <v>43747.595555555556</v>
      </c>
      <c r="V87" s="67" t="s">
        <v>1194</v>
      </c>
      <c r="W87" s="64"/>
      <c r="X87" s="64"/>
      <c r="Y87" s="70" t="s">
        <v>1281</v>
      </c>
      <c r="Z87" s="64"/>
      <c r="AA87" s="104">
        <v>1</v>
      </c>
      <c r="AB87" s="48"/>
      <c r="AC87" s="49"/>
      <c r="AD87" s="48"/>
      <c r="AE87" s="49"/>
      <c r="AF87" s="48"/>
      <c r="AG87" s="49"/>
      <c r="AH87" s="48"/>
      <c r="AI87" s="49"/>
      <c r="AJ87" s="48"/>
      <c r="AK87" s="109"/>
      <c r="AL87" s="67" t="s">
        <v>1066</v>
      </c>
      <c r="AM87" s="64" t="b">
        <v>0</v>
      </c>
      <c r="AN87" s="64">
        <v>0</v>
      </c>
      <c r="AO87" s="70" t="s">
        <v>275</v>
      </c>
      <c r="AP87" s="64" t="b">
        <v>0</v>
      </c>
      <c r="AQ87" s="64" t="s">
        <v>698</v>
      </c>
      <c r="AR87" s="64"/>
      <c r="AS87" s="70" t="s">
        <v>275</v>
      </c>
      <c r="AT87" s="64" t="b">
        <v>0</v>
      </c>
      <c r="AU87" s="64">
        <v>3</v>
      </c>
      <c r="AV87" s="70" t="s">
        <v>1280</v>
      </c>
      <c r="AW87" s="64" t="s">
        <v>701</v>
      </c>
      <c r="AX87" s="64" t="b">
        <v>0</v>
      </c>
      <c r="AY87" s="70" t="s">
        <v>1280</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27">
        <v>43747</v>
      </c>
      <c r="BN87" s="70" t="s">
        <v>1112</v>
      </c>
    </row>
    <row r="88" spans="1:66" ht="15">
      <c r="A88" s="62" t="s">
        <v>907</v>
      </c>
      <c r="B88" s="62" t="s">
        <v>906</v>
      </c>
      <c r="C88" s="81" t="s">
        <v>898</v>
      </c>
      <c r="D88" s="88">
        <v>7.5</v>
      </c>
      <c r="E88" s="89" t="s">
        <v>136</v>
      </c>
      <c r="F88" s="90">
        <v>14.181818181818182</v>
      </c>
      <c r="G88" s="81"/>
      <c r="H88" s="73"/>
      <c r="I88" s="91"/>
      <c r="J88" s="91"/>
      <c r="K88" s="34" t="s">
        <v>65</v>
      </c>
      <c r="L88" s="94">
        <v>88</v>
      </c>
      <c r="M88" s="94"/>
      <c r="N88" s="93"/>
      <c r="O88" s="64" t="s">
        <v>195</v>
      </c>
      <c r="P88" s="66">
        <v>43746.424791666665</v>
      </c>
      <c r="Q88" s="64" t="s">
        <v>968</v>
      </c>
      <c r="R88" s="67" t="s">
        <v>1007</v>
      </c>
      <c r="S88" s="64" t="s">
        <v>1024</v>
      </c>
      <c r="T88" s="64"/>
      <c r="U88" s="66">
        <v>43746.424791666665</v>
      </c>
      <c r="V88" s="67" t="s">
        <v>1184</v>
      </c>
      <c r="W88" s="64"/>
      <c r="X88" s="64"/>
      <c r="Y88" s="70" t="s">
        <v>1271</v>
      </c>
      <c r="Z88" s="64"/>
      <c r="AA88" s="104">
        <v>3</v>
      </c>
      <c r="AB88" s="48"/>
      <c r="AC88" s="49"/>
      <c r="AD88" s="48"/>
      <c r="AE88" s="49"/>
      <c r="AF88" s="48"/>
      <c r="AG88" s="49"/>
      <c r="AH88" s="48"/>
      <c r="AI88" s="49"/>
      <c r="AJ88" s="48"/>
      <c r="AK88" s="109"/>
      <c r="AL88" s="67" t="s">
        <v>1060</v>
      </c>
      <c r="AM88" s="64" t="b">
        <v>0</v>
      </c>
      <c r="AN88" s="64">
        <v>0</v>
      </c>
      <c r="AO88" s="70" t="s">
        <v>275</v>
      </c>
      <c r="AP88" s="64" t="b">
        <v>0</v>
      </c>
      <c r="AQ88" s="64" t="s">
        <v>814</v>
      </c>
      <c r="AR88" s="64"/>
      <c r="AS88" s="70" t="s">
        <v>275</v>
      </c>
      <c r="AT88" s="64" t="b">
        <v>0</v>
      </c>
      <c r="AU88" s="64">
        <v>1</v>
      </c>
      <c r="AV88" s="70" t="s">
        <v>1273</v>
      </c>
      <c r="AW88" s="64" t="s">
        <v>701</v>
      </c>
      <c r="AX88" s="64" t="b">
        <v>0</v>
      </c>
      <c r="AY88" s="70" t="s">
        <v>1273</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4</v>
      </c>
      <c r="BM88" s="127">
        <v>43746</v>
      </c>
      <c r="BN88" s="70" t="s">
        <v>1102</v>
      </c>
    </row>
    <row r="89" spans="1:66" ht="15">
      <c r="A89" s="62" t="s">
        <v>907</v>
      </c>
      <c r="B89" s="62" t="s">
        <v>906</v>
      </c>
      <c r="C89" s="81" t="s">
        <v>898</v>
      </c>
      <c r="D89" s="88">
        <v>7.5</v>
      </c>
      <c r="E89" s="89" t="s">
        <v>136</v>
      </c>
      <c r="F89" s="90">
        <v>14.181818181818182</v>
      </c>
      <c r="G89" s="81"/>
      <c r="H89" s="73"/>
      <c r="I89" s="91"/>
      <c r="J89" s="91"/>
      <c r="K89" s="34" t="s">
        <v>65</v>
      </c>
      <c r="L89" s="94">
        <v>89</v>
      </c>
      <c r="M89" s="94"/>
      <c r="N89" s="93"/>
      <c r="O89" s="64" t="s">
        <v>195</v>
      </c>
      <c r="P89" s="66">
        <v>43746.688113425924</v>
      </c>
      <c r="Q89" s="64" t="s">
        <v>969</v>
      </c>
      <c r="R89" s="67" t="s">
        <v>1007</v>
      </c>
      <c r="S89" s="64" t="s">
        <v>1024</v>
      </c>
      <c r="T89" s="64"/>
      <c r="U89" s="66">
        <v>43746.688113425924</v>
      </c>
      <c r="V89" s="67" t="s">
        <v>1185</v>
      </c>
      <c r="W89" s="64"/>
      <c r="X89" s="64"/>
      <c r="Y89" s="70" t="s">
        <v>1272</v>
      </c>
      <c r="Z89" s="64"/>
      <c r="AA89" s="104">
        <v>3</v>
      </c>
      <c r="AB89" s="48"/>
      <c r="AC89" s="49"/>
      <c r="AD89" s="48"/>
      <c r="AE89" s="49"/>
      <c r="AF89" s="48"/>
      <c r="AG89" s="49"/>
      <c r="AH89" s="48"/>
      <c r="AI89" s="49"/>
      <c r="AJ89" s="48"/>
      <c r="AK89" s="109"/>
      <c r="AL89" s="67" t="s">
        <v>1060</v>
      </c>
      <c r="AM89" s="64" t="b">
        <v>0</v>
      </c>
      <c r="AN89" s="64">
        <v>0</v>
      </c>
      <c r="AO89" s="70" t="s">
        <v>275</v>
      </c>
      <c r="AP89" s="64" t="b">
        <v>0</v>
      </c>
      <c r="AQ89" s="64" t="s">
        <v>698</v>
      </c>
      <c r="AR89" s="64"/>
      <c r="AS89" s="70" t="s">
        <v>275</v>
      </c>
      <c r="AT89" s="64" t="b">
        <v>0</v>
      </c>
      <c r="AU89" s="64">
        <v>1</v>
      </c>
      <c r="AV89" s="70" t="s">
        <v>1274</v>
      </c>
      <c r="AW89" s="64" t="s">
        <v>701</v>
      </c>
      <c r="AX89" s="64" t="b">
        <v>0</v>
      </c>
      <c r="AY89" s="70" t="s">
        <v>1274</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4</v>
      </c>
      <c r="BM89" s="127">
        <v>43746</v>
      </c>
      <c r="BN89" s="70" t="s">
        <v>1103</v>
      </c>
    </row>
    <row r="90" spans="1:66" ht="15">
      <c r="A90" s="62" t="s">
        <v>907</v>
      </c>
      <c r="B90" s="62" t="s">
        <v>906</v>
      </c>
      <c r="C90" s="81" t="s">
        <v>898</v>
      </c>
      <c r="D90" s="88">
        <v>7.5</v>
      </c>
      <c r="E90" s="89" t="s">
        <v>136</v>
      </c>
      <c r="F90" s="90">
        <v>14.181818181818182</v>
      </c>
      <c r="G90" s="81"/>
      <c r="H90" s="73"/>
      <c r="I90" s="91"/>
      <c r="J90" s="91"/>
      <c r="K90" s="34" t="s">
        <v>65</v>
      </c>
      <c r="L90" s="94">
        <v>90</v>
      </c>
      <c r="M90" s="94"/>
      <c r="N90" s="93"/>
      <c r="O90" s="64" t="s">
        <v>195</v>
      </c>
      <c r="P90" s="66">
        <v>43746.89336805556</v>
      </c>
      <c r="Q90" s="64" t="s">
        <v>958</v>
      </c>
      <c r="R90" s="67" t="s">
        <v>1003</v>
      </c>
      <c r="S90" s="64" t="s">
        <v>1024</v>
      </c>
      <c r="T90" s="64" t="s">
        <v>1030</v>
      </c>
      <c r="U90" s="66">
        <v>43746.89336805556</v>
      </c>
      <c r="V90" s="67" t="s">
        <v>1192</v>
      </c>
      <c r="W90" s="64"/>
      <c r="X90" s="64"/>
      <c r="Y90" s="70" t="s">
        <v>1279</v>
      </c>
      <c r="Z90" s="64"/>
      <c r="AA90" s="104">
        <v>3</v>
      </c>
      <c r="AB90" s="48"/>
      <c r="AC90" s="49"/>
      <c r="AD90" s="48"/>
      <c r="AE90" s="49"/>
      <c r="AF90" s="48"/>
      <c r="AG90" s="49"/>
      <c r="AH90" s="48"/>
      <c r="AI90" s="49"/>
      <c r="AJ90" s="48"/>
      <c r="AK90" s="109"/>
      <c r="AL90" s="67" t="s">
        <v>1060</v>
      </c>
      <c r="AM90" s="64" t="b">
        <v>0</v>
      </c>
      <c r="AN90" s="64">
        <v>0</v>
      </c>
      <c r="AO90" s="70" t="s">
        <v>275</v>
      </c>
      <c r="AP90" s="64" t="b">
        <v>0</v>
      </c>
      <c r="AQ90" s="64" t="s">
        <v>698</v>
      </c>
      <c r="AR90" s="64"/>
      <c r="AS90" s="70" t="s">
        <v>275</v>
      </c>
      <c r="AT90" s="64" t="b">
        <v>0</v>
      </c>
      <c r="AU90" s="64">
        <v>3</v>
      </c>
      <c r="AV90" s="70" t="s">
        <v>1280</v>
      </c>
      <c r="AW90" s="64" t="s">
        <v>701</v>
      </c>
      <c r="AX90" s="64" t="b">
        <v>0</v>
      </c>
      <c r="AY90" s="70" t="s">
        <v>1280</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4</v>
      </c>
      <c r="BM90" s="127">
        <v>43746</v>
      </c>
      <c r="BN90" s="70" t="s">
        <v>1110</v>
      </c>
    </row>
    <row r="91" spans="1:66" ht="15">
      <c r="A91" s="62" t="s">
        <v>908</v>
      </c>
      <c r="B91" s="62" t="s">
        <v>906</v>
      </c>
      <c r="C91" s="81" t="s">
        <v>272</v>
      </c>
      <c r="D91" s="88">
        <v>5</v>
      </c>
      <c r="E91" s="89" t="s">
        <v>132</v>
      </c>
      <c r="F91" s="90">
        <v>16</v>
      </c>
      <c r="G91" s="81"/>
      <c r="H91" s="73"/>
      <c r="I91" s="91"/>
      <c r="J91" s="91"/>
      <c r="K91" s="34" t="s">
        <v>65</v>
      </c>
      <c r="L91" s="94">
        <v>91</v>
      </c>
      <c r="M91" s="94"/>
      <c r="N91" s="93"/>
      <c r="O91" s="64" t="s">
        <v>195</v>
      </c>
      <c r="P91" s="66">
        <v>43746.775775462964</v>
      </c>
      <c r="Q91" s="64" t="s">
        <v>958</v>
      </c>
      <c r="R91" s="67" t="s">
        <v>1003</v>
      </c>
      <c r="S91" s="64" t="s">
        <v>1024</v>
      </c>
      <c r="T91" s="64" t="s">
        <v>1039</v>
      </c>
      <c r="U91" s="66">
        <v>43746.775775462964</v>
      </c>
      <c r="V91" s="67" t="s">
        <v>1193</v>
      </c>
      <c r="W91" s="64"/>
      <c r="X91" s="64"/>
      <c r="Y91" s="70" t="s">
        <v>1280</v>
      </c>
      <c r="Z91" s="64"/>
      <c r="AA91" s="104">
        <v>1</v>
      </c>
      <c r="AB91" s="48"/>
      <c r="AC91" s="49"/>
      <c r="AD91" s="48"/>
      <c r="AE91" s="49"/>
      <c r="AF91" s="48"/>
      <c r="AG91" s="49"/>
      <c r="AH91" s="48"/>
      <c r="AI91" s="49"/>
      <c r="AJ91" s="48"/>
      <c r="AK91" s="109"/>
      <c r="AL91" s="67" t="s">
        <v>1061</v>
      </c>
      <c r="AM91" s="64" t="b">
        <v>0</v>
      </c>
      <c r="AN91" s="64">
        <v>10</v>
      </c>
      <c r="AO91" s="70" t="s">
        <v>275</v>
      </c>
      <c r="AP91" s="64" t="b">
        <v>0</v>
      </c>
      <c r="AQ91" s="64" t="s">
        <v>698</v>
      </c>
      <c r="AR91" s="64"/>
      <c r="AS91" s="70" t="s">
        <v>275</v>
      </c>
      <c r="AT91" s="64" t="b">
        <v>0</v>
      </c>
      <c r="AU91" s="64">
        <v>3</v>
      </c>
      <c r="AV91" s="70" t="s">
        <v>275</v>
      </c>
      <c r="AW91" s="64" t="s">
        <v>702</v>
      </c>
      <c r="AX91" s="64" t="b">
        <v>0</v>
      </c>
      <c r="AY91" s="70" t="s">
        <v>1280</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4</v>
      </c>
      <c r="BM91" s="127">
        <v>43746</v>
      </c>
      <c r="BN91" s="70" t="s">
        <v>1111</v>
      </c>
    </row>
    <row r="92" spans="1:66" ht="15">
      <c r="A92" s="62" t="s">
        <v>369</v>
      </c>
      <c r="B92" s="62" t="s">
        <v>906</v>
      </c>
      <c r="C92" s="81" t="s">
        <v>897</v>
      </c>
      <c r="D92" s="88">
        <v>6.25</v>
      </c>
      <c r="E92" s="89" t="s">
        <v>136</v>
      </c>
      <c r="F92" s="90">
        <v>15.090909090909092</v>
      </c>
      <c r="G92" s="81"/>
      <c r="H92" s="73"/>
      <c r="I92" s="91"/>
      <c r="J92" s="91"/>
      <c r="K92" s="34" t="s">
        <v>65</v>
      </c>
      <c r="L92" s="94">
        <v>92</v>
      </c>
      <c r="M92" s="94"/>
      <c r="N92" s="93"/>
      <c r="O92" s="64" t="s">
        <v>195</v>
      </c>
      <c r="P92" s="66">
        <v>43746.21606481481</v>
      </c>
      <c r="Q92" s="64" t="s">
        <v>968</v>
      </c>
      <c r="R92" s="67" t="s">
        <v>1007</v>
      </c>
      <c r="S92" s="64" t="s">
        <v>1024</v>
      </c>
      <c r="T92" s="64" t="s">
        <v>1035</v>
      </c>
      <c r="U92" s="66">
        <v>43746.21606481481</v>
      </c>
      <c r="V92" s="67" t="s">
        <v>1186</v>
      </c>
      <c r="W92" s="64"/>
      <c r="X92" s="64"/>
      <c r="Y92" s="70" t="s">
        <v>1273</v>
      </c>
      <c r="Z92" s="64"/>
      <c r="AA92" s="104">
        <v>2</v>
      </c>
      <c r="AB92" s="48"/>
      <c r="AC92" s="49"/>
      <c r="AD92" s="48"/>
      <c r="AE92" s="49"/>
      <c r="AF92" s="48"/>
      <c r="AG92" s="49"/>
      <c r="AH92" s="48"/>
      <c r="AI92" s="49"/>
      <c r="AJ92" s="48"/>
      <c r="AK92" s="131" t="s">
        <v>1044</v>
      </c>
      <c r="AL92" s="67" t="s">
        <v>1044</v>
      </c>
      <c r="AM92" s="64" t="b">
        <v>0</v>
      </c>
      <c r="AN92" s="64">
        <v>5</v>
      </c>
      <c r="AO92" s="70" t="s">
        <v>275</v>
      </c>
      <c r="AP92" s="64" t="b">
        <v>0</v>
      </c>
      <c r="AQ92" s="64" t="s">
        <v>814</v>
      </c>
      <c r="AR92" s="64"/>
      <c r="AS92" s="70" t="s">
        <v>275</v>
      </c>
      <c r="AT92" s="64" t="b">
        <v>0</v>
      </c>
      <c r="AU92" s="64">
        <v>1</v>
      </c>
      <c r="AV92" s="70" t="s">
        <v>275</v>
      </c>
      <c r="AW92" s="64" t="s">
        <v>340</v>
      </c>
      <c r="AX92" s="64" t="b">
        <v>0</v>
      </c>
      <c r="AY92" s="70" t="s">
        <v>1273</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4</v>
      </c>
      <c r="BM92" s="127">
        <v>43746</v>
      </c>
      <c r="BN92" s="70" t="s">
        <v>1104</v>
      </c>
    </row>
    <row r="93" spans="1:66" ht="15">
      <c r="A93" s="62" t="s">
        <v>369</v>
      </c>
      <c r="B93" s="62" t="s">
        <v>906</v>
      </c>
      <c r="C93" s="81" t="s">
        <v>897</v>
      </c>
      <c r="D93" s="88">
        <v>6.25</v>
      </c>
      <c r="E93" s="89" t="s">
        <v>136</v>
      </c>
      <c r="F93" s="90">
        <v>15.090909090909092</v>
      </c>
      <c r="G93" s="81"/>
      <c r="H93" s="73"/>
      <c r="I93" s="91"/>
      <c r="J93" s="91"/>
      <c r="K93" s="34" t="s">
        <v>65</v>
      </c>
      <c r="L93" s="94">
        <v>93</v>
      </c>
      <c r="M93" s="94"/>
      <c r="N93" s="93"/>
      <c r="O93" s="64" t="s">
        <v>195</v>
      </c>
      <c r="P93" s="66">
        <v>43746.66846064815</v>
      </c>
      <c r="Q93" s="64" t="s">
        <v>969</v>
      </c>
      <c r="R93" s="67" t="s">
        <v>1007</v>
      </c>
      <c r="S93" s="64" t="s">
        <v>1024</v>
      </c>
      <c r="T93" s="64" t="s">
        <v>1036</v>
      </c>
      <c r="U93" s="66">
        <v>43746.66846064815</v>
      </c>
      <c r="V93" s="67" t="s">
        <v>1187</v>
      </c>
      <c r="W93" s="64"/>
      <c r="X93" s="64"/>
      <c r="Y93" s="70" t="s">
        <v>1274</v>
      </c>
      <c r="Z93" s="64"/>
      <c r="AA93" s="104">
        <v>2</v>
      </c>
      <c r="AB93" s="48"/>
      <c r="AC93" s="49"/>
      <c r="AD93" s="48"/>
      <c r="AE93" s="49"/>
      <c r="AF93" s="48"/>
      <c r="AG93" s="49"/>
      <c r="AH93" s="48"/>
      <c r="AI93" s="49"/>
      <c r="AJ93" s="48"/>
      <c r="AK93" s="109"/>
      <c r="AL93" s="67" t="s">
        <v>1065</v>
      </c>
      <c r="AM93" s="64" t="b">
        <v>0</v>
      </c>
      <c r="AN93" s="64">
        <v>6</v>
      </c>
      <c r="AO93" s="70" t="s">
        <v>275</v>
      </c>
      <c r="AP93" s="64" t="b">
        <v>0</v>
      </c>
      <c r="AQ93" s="64" t="s">
        <v>698</v>
      </c>
      <c r="AR93" s="64"/>
      <c r="AS93" s="70" t="s">
        <v>275</v>
      </c>
      <c r="AT93" s="64" t="b">
        <v>0</v>
      </c>
      <c r="AU93" s="64">
        <v>1</v>
      </c>
      <c r="AV93" s="70" t="s">
        <v>275</v>
      </c>
      <c r="AW93" s="64" t="s">
        <v>701</v>
      </c>
      <c r="AX93" s="64" t="b">
        <v>0</v>
      </c>
      <c r="AY93" s="70" t="s">
        <v>1274</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4</v>
      </c>
      <c r="BM93" s="127">
        <v>43746</v>
      </c>
      <c r="BN93" s="70" t="s">
        <v>1105</v>
      </c>
    </row>
    <row r="94" spans="1:66" ht="15">
      <c r="A94" s="62" t="s">
        <v>912</v>
      </c>
      <c r="B94" s="62" t="s">
        <v>906</v>
      </c>
      <c r="C94" s="81" t="s">
        <v>272</v>
      </c>
      <c r="D94" s="88">
        <v>5</v>
      </c>
      <c r="E94" s="89" t="s">
        <v>132</v>
      </c>
      <c r="F94" s="90">
        <v>16</v>
      </c>
      <c r="G94" s="81"/>
      <c r="H94" s="73"/>
      <c r="I94" s="91"/>
      <c r="J94" s="91"/>
      <c r="K94" s="34" t="s">
        <v>65</v>
      </c>
      <c r="L94" s="94">
        <v>94</v>
      </c>
      <c r="M94" s="94"/>
      <c r="N94" s="93"/>
      <c r="O94" s="64" t="s">
        <v>195</v>
      </c>
      <c r="P94" s="66">
        <v>43747.595555555556</v>
      </c>
      <c r="Q94" s="64" t="s">
        <v>958</v>
      </c>
      <c r="R94" s="67" t="s">
        <v>1003</v>
      </c>
      <c r="S94" s="64" t="s">
        <v>1024</v>
      </c>
      <c r="T94" s="64" t="s">
        <v>1030</v>
      </c>
      <c r="U94" s="66">
        <v>43747.595555555556</v>
      </c>
      <c r="V94" s="67" t="s">
        <v>1194</v>
      </c>
      <c r="W94" s="64"/>
      <c r="X94" s="64"/>
      <c r="Y94" s="70" t="s">
        <v>1281</v>
      </c>
      <c r="Z94" s="64"/>
      <c r="AA94" s="104">
        <v>1</v>
      </c>
      <c r="AB94" s="48"/>
      <c r="AC94" s="49"/>
      <c r="AD94" s="48"/>
      <c r="AE94" s="49"/>
      <c r="AF94" s="48"/>
      <c r="AG94" s="49"/>
      <c r="AH94" s="48"/>
      <c r="AI94" s="49"/>
      <c r="AJ94" s="48"/>
      <c r="AK94" s="109"/>
      <c r="AL94" s="67" t="s">
        <v>1066</v>
      </c>
      <c r="AM94" s="64" t="b">
        <v>0</v>
      </c>
      <c r="AN94" s="64">
        <v>0</v>
      </c>
      <c r="AO94" s="70" t="s">
        <v>275</v>
      </c>
      <c r="AP94" s="64" t="b">
        <v>0</v>
      </c>
      <c r="AQ94" s="64" t="s">
        <v>698</v>
      </c>
      <c r="AR94" s="64"/>
      <c r="AS94" s="70" t="s">
        <v>275</v>
      </c>
      <c r="AT94" s="64" t="b">
        <v>0</v>
      </c>
      <c r="AU94" s="64">
        <v>3</v>
      </c>
      <c r="AV94" s="70" t="s">
        <v>1280</v>
      </c>
      <c r="AW94" s="64" t="s">
        <v>701</v>
      </c>
      <c r="AX94" s="64" t="b">
        <v>0</v>
      </c>
      <c r="AY94" s="70" t="s">
        <v>1280</v>
      </c>
      <c r="AZ94" s="64" t="s">
        <v>185</v>
      </c>
      <c r="BA94" s="64">
        <v>0</v>
      </c>
      <c r="BB94" s="64">
        <v>0</v>
      </c>
      <c r="BC94" s="64"/>
      <c r="BD94" s="64"/>
      <c r="BE94" s="64"/>
      <c r="BF94" s="64"/>
      <c r="BG94" s="64"/>
      <c r="BH94" s="64"/>
      <c r="BI94" s="64"/>
      <c r="BJ94" s="64"/>
      <c r="BK94" s="63" t="str">
        <f>REPLACE(INDEX(GroupVertices[Group],MATCH(Edges[[#This Row],[Vertex 1]],GroupVertices[Vertex],0)),1,1,"")</f>
        <v>3</v>
      </c>
      <c r="BL94" s="63" t="str">
        <f>REPLACE(INDEX(GroupVertices[Group],MATCH(Edges[[#This Row],[Vertex 2]],GroupVertices[Vertex],0)),1,1,"")</f>
        <v>4</v>
      </c>
      <c r="BM94" s="127">
        <v>43747</v>
      </c>
      <c r="BN94" s="70" t="s">
        <v>1112</v>
      </c>
    </row>
    <row r="95" spans="1:66" ht="15">
      <c r="A95" s="62" t="s">
        <v>907</v>
      </c>
      <c r="B95" s="62" t="s">
        <v>931</v>
      </c>
      <c r="C95" s="81" t="s">
        <v>272</v>
      </c>
      <c r="D95" s="88">
        <v>5</v>
      </c>
      <c r="E95" s="89" t="s">
        <v>132</v>
      </c>
      <c r="F95" s="90">
        <v>16</v>
      </c>
      <c r="G95" s="81"/>
      <c r="H95" s="73"/>
      <c r="I95" s="91"/>
      <c r="J95" s="91"/>
      <c r="K95" s="34" t="s">
        <v>65</v>
      </c>
      <c r="L95" s="94">
        <v>95</v>
      </c>
      <c r="M95" s="94"/>
      <c r="N95" s="93"/>
      <c r="O95" s="64" t="s">
        <v>195</v>
      </c>
      <c r="P95" s="66">
        <v>43746.89336805556</v>
      </c>
      <c r="Q95" s="64" t="s">
        <v>958</v>
      </c>
      <c r="R95" s="67" t="s">
        <v>1003</v>
      </c>
      <c r="S95" s="64" t="s">
        <v>1024</v>
      </c>
      <c r="T95" s="64" t="s">
        <v>1030</v>
      </c>
      <c r="U95" s="66">
        <v>43746.89336805556</v>
      </c>
      <c r="V95" s="67" t="s">
        <v>1192</v>
      </c>
      <c r="W95" s="64"/>
      <c r="X95" s="64"/>
      <c r="Y95" s="70" t="s">
        <v>1279</v>
      </c>
      <c r="Z95" s="64"/>
      <c r="AA95" s="104">
        <v>1</v>
      </c>
      <c r="AB95" s="48"/>
      <c r="AC95" s="49"/>
      <c r="AD95" s="48"/>
      <c r="AE95" s="49"/>
      <c r="AF95" s="48"/>
      <c r="AG95" s="49"/>
      <c r="AH95" s="48"/>
      <c r="AI95" s="49"/>
      <c r="AJ95" s="48"/>
      <c r="AK95" s="109"/>
      <c r="AL95" s="67" t="s">
        <v>1060</v>
      </c>
      <c r="AM95" s="64" t="b">
        <v>0</v>
      </c>
      <c r="AN95" s="64">
        <v>0</v>
      </c>
      <c r="AO95" s="70" t="s">
        <v>275</v>
      </c>
      <c r="AP95" s="64" t="b">
        <v>0</v>
      </c>
      <c r="AQ95" s="64" t="s">
        <v>698</v>
      </c>
      <c r="AR95" s="64"/>
      <c r="AS95" s="70" t="s">
        <v>275</v>
      </c>
      <c r="AT95" s="64" t="b">
        <v>0</v>
      </c>
      <c r="AU95" s="64">
        <v>3</v>
      </c>
      <c r="AV95" s="70" t="s">
        <v>1280</v>
      </c>
      <c r="AW95" s="64" t="s">
        <v>701</v>
      </c>
      <c r="AX95" s="64" t="b">
        <v>0</v>
      </c>
      <c r="AY95" s="70" t="s">
        <v>1280</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3</v>
      </c>
      <c r="BM95" s="127">
        <v>43746</v>
      </c>
      <c r="BN95" s="70" t="s">
        <v>1110</v>
      </c>
    </row>
    <row r="96" spans="1:66" ht="15">
      <c r="A96" s="62" t="s">
        <v>908</v>
      </c>
      <c r="B96" s="62" t="s">
        <v>931</v>
      </c>
      <c r="C96" s="81" t="s">
        <v>272</v>
      </c>
      <c r="D96" s="88">
        <v>5</v>
      </c>
      <c r="E96" s="89" t="s">
        <v>132</v>
      </c>
      <c r="F96" s="90">
        <v>16</v>
      </c>
      <c r="G96" s="81"/>
      <c r="H96" s="73"/>
      <c r="I96" s="91"/>
      <c r="J96" s="91"/>
      <c r="K96" s="34" t="s">
        <v>65</v>
      </c>
      <c r="L96" s="94">
        <v>96</v>
      </c>
      <c r="M96" s="94"/>
      <c r="N96" s="93"/>
      <c r="O96" s="64" t="s">
        <v>195</v>
      </c>
      <c r="P96" s="66">
        <v>43746.775775462964</v>
      </c>
      <c r="Q96" s="64" t="s">
        <v>958</v>
      </c>
      <c r="R96" s="67" t="s">
        <v>1003</v>
      </c>
      <c r="S96" s="64" t="s">
        <v>1024</v>
      </c>
      <c r="T96" s="64" t="s">
        <v>1039</v>
      </c>
      <c r="U96" s="66">
        <v>43746.775775462964</v>
      </c>
      <c r="V96" s="67" t="s">
        <v>1193</v>
      </c>
      <c r="W96" s="64"/>
      <c r="X96" s="64"/>
      <c r="Y96" s="70" t="s">
        <v>1280</v>
      </c>
      <c r="Z96" s="64"/>
      <c r="AA96" s="104">
        <v>1</v>
      </c>
      <c r="AB96" s="48"/>
      <c r="AC96" s="49"/>
      <c r="AD96" s="48"/>
      <c r="AE96" s="49"/>
      <c r="AF96" s="48"/>
      <c r="AG96" s="49"/>
      <c r="AH96" s="48"/>
      <c r="AI96" s="49"/>
      <c r="AJ96" s="48"/>
      <c r="AK96" s="109"/>
      <c r="AL96" s="67" t="s">
        <v>1061</v>
      </c>
      <c r="AM96" s="64" t="b">
        <v>0</v>
      </c>
      <c r="AN96" s="64">
        <v>10</v>
      </c>
      <c r="AO96" s="70" t="s">
        <v>275</v>
      </c>
      <c r="AP96" s="64" t="b">
        <v>0</v>
      </c>
      <c r="AQ96" s="64" t="s">
        <v>698</v>
      </c>
      <c r="AR96" s="64"/>
      <c r="AS96" s="70" t="s">
        <v>275</v>
      </c>
      <c r="AT96" s="64" t="b">
        <v>0</v>
      </c>
      <c r="AU96" s="64">
        <v>3</v>
      </c>
      <c r="AV96" s="70" t="s">
        <v>275</v>
      </c>
      <c r="AW96" s="64" t="s">
        <v>702</v>
      </c>
      <c r="AX96" s="64" t="b">
        <v>0</v>
      </c>
      <c r="AY96" s="70" t="s">
        <v>1280</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3</v>
      </c>
      <c r="BM96" s="127">
        <v>43746</v>
      </c>
      <c r="BN96" s="70" t="s">
        <v>1111</v>
      </c>
    </row>
    <row r="97" spans="1:66" ht="15">
      <c r="A97" s="62" t="s">
        <v>912</v>
      </c>
      <c r="B97" s="62" t="s">
        <v>931</v>
      </c>
      <c r="C97" s="81" t="s">
        <v>272</v>
      </c>
      <c r="D97" s="88">
        <v>5</v>
      </c>
      <c r="E97" s="89" t="s">
        <v>132</v>
      </c>
      <c r="F97" s="90">
        <v>16</v>
      </c>
      <c r="G97" s="81"/>
      <c r="H97" s="73"/>
      <c r="I97" s="91"/>
      <c r="J97" s="91"/>
      <c r="K97" s="34" t="s">
        <v>65</v>
      </c>
      <c r="L97" s="94">
        <v>97</v>
      </c>
      <c r="M97" s="94"/>
      <c r="N97" s="93"/>
      <c r="O97" s="64" t="s">
        <v>195</v>
      </c>
      <c r="P97" s="66">
        <v>43747.595555555556</v>
      </c>
      <c r="Q97" s="64" t="s">
        <v>958</v>
      </c>
      <c r="R97" s="67" t="s">
        <v>1003</v>
      </c>
      <c r="S97" s="64" t="s">
        <v>1024</v>
      </c>
      <c r="T97" s="64" t="s">
        <v>1030</v>
      </c>
      <c r="U97" s="66">
        <v>43747.595555555556</v>
      </c>
      <c r="V97" s="67" t="s">
        <v>1194</v>
      </c>
      <c r="W97" s="64"/>
      <c r="X97" s="64"/>
      <c r="Y97" s="70" t="s">
        <v>1281</v>
      </c>
      <c r="Z97" s="64"/>
      <c r="AA97" s="104">
        <v>1</v>
      </c>
      <c r="AB97" s="48"/>
      <c r="AC97" s="49"/>
      <c r="AD97" s="48"/>
      <c r="AE97" s="49"/>
      <c r="AF97" s="48"/>
      <c r="AG97" s="49"/>
      <c r="AH97" s="48"/>
      <c r="AI97" s="49"/>
      <c r="AJ97" s="48"/>
      <c r="AK97" s="109"/>
      <c r="AL97" s="67" t="s">
        <v>1066</v>
      </c>
      <c r="AM97" s="64" t="b">
        <v>0</v>
      </c>
      <c r="AN97" s="64">
        <v>0</v>
      </c>
      <c r="AO97" s="70" t="s">
        <v>275</v>
      </c>
      <c r="AP97" s="64" t="b">
        <v>0</v>
      </c>
      <c r="AQ97" s="64" t="s">
        <v>698</v>
      </c>
      <c r="AR97" s="64"/>
      <c r="AS97" s="70" t="s">
        <v>275</v>
      </c>
      <c r="AT97" s="64" t="b">
        <v>0</v>
      </c>
      <c r="AU97" s="64">
        <v>3</v>
      </c>
      <c r="AV97" s="70" t="s">
        <v>1280</v>
      </c>
      <c r="AW97" s="64" t="s">
        <v>701</v>
      </c>
      <c r="AX97" s="64" t="b">
        <v>0</v>
      </c>
      <c r="AY97" s="70" t="s">
        <v>1280</v>
      </c>
      <c r="AZ97" s="64" t="s">
        <v>185</v>
      </c>
      <c r="BA97" s="64">
        <v>0</v>
      </c>
      <c r="BB97" s="64">
        <v>0</v>
      </c>
      <c r="BC97" s="64"/>
      <c r="BD97" s="64"/>
      <c r="BE97" s="64"/>
      <c r="BF97" s="64"/>
      <c r="BG97" s="64"/>
      <c r="BH97" s="64"/>
      <c r="BI97" s="64"/>
      <c r="BJ97" s="64"/>
      <c r="BK97" s="63" t="str">
        <f>REPLACE(INDEX(GroupVertices[Group],MATCH(Edges[[#This Row],[Vertex 1]],GroupVertices[Vertex],0)),1,1,"")</f>
        <v>3</v>
      </c>
      <c r="BL97" s="63" t="str">
        <f>REPLACE(INDEX(GroupVertices[Group],MATCH(Edges[[#This Row],[Vertex 2]],GroupVertices[Vertex],0)),1,1,"")</f>
        <v>3</v>
      </c>
      <c r="BM97" s="127">
        <v>43747</v>
      </c>
      <c r="BN97" s="70" t="s">
        <v>1112</v>
      </c>
    </row>
    <row r="98" spans="1:66" ht="15">
      <c r="A98" s="62" t="s">
        <v>907</v>
      </c>
      <c r="B98" s="62" t="s">
        <v>932</v>
      </c>
      <c r="C98" s="81" t="s">
        <v>272</v>
      </c>
      <c r="D98" s="88">
        <v>5</v>
      </c>
      <c r="E98" s="89" t="s">
        <v>132</v>
      </c>
      <c r="F98" s="90">
        <v>16</v>
      </c>
      <c r="G98" s="81"/>
      <c r="H98" s="73"/>
      <c r="I98" s="91"/>
      <c r="J98" s="91"/>
      <c r="K98" s="34" t="s">
        <v>65</v>
      </c>
      <c r="L98" s="94">
        <v>98</v>
      </c>
      <c r="M98" s="94"/>
      <c r="N98" s="93"/>
      <c r="O98" s="64" t="s">
        <v>195</v>
      </c>
      <c r="P98" s="66">
        <v>43746.89336805556</v>
      </c>
      <c r="Q98" s="64" t="s">
        <v>958</v>
      </c>
      <c r="R98" s="67" t="s">
        <v>1003</v>
      </c>
      <c r="S98" s="64" t="s">
        <v>1024</v>
      </c>
      <c r="T98" s="64" t="s">
        <v>1030</v>
      </c>
      <c r="U98" s="66">
        <v>43746.89336805556</v>
      </c>
      <c r="V98" s="67" t="s">
        <v>1192</v>
      </c>
      <c r="W98" s="64"/>
      <c r="X98" s="64"/>
      <c r="Y98" s="70" t="s">
        <v>1279</v>
      </c>
      <c r="Z98" s="64"/>
      <c r="AA98" s="104">
        <v>1</v>
      </c>
      <c r="AB98" s="48"/>
      <c r="AC98" s="49"/>
      <c r="AD98" s="48"/>
      <c r="AE98" s="49"/>
      <c r="AF98" s="48"/>
      <c r="AG98" s="49"/>
      <c r="AH98" s="48"/>
      <c r="AI98" s="49"/>
      <c r="AJ98" s="48"/>
      <c r="AK98" s="109"/>
      <c r="AL98" s="67" t="s">
        <v>1060</v>
      </c>
      <c r="AM98" s="64" t="b">
        <v>0</v>
      </c>
      <c r="AN98" s="64">
        <v>0</v>
      </c>
      <c r="AO98" s="70" t="s">
        <v>275</v>
      </c>
      <c r="AP98" s="64" t="b">
        <v>0</v>
      </c>
      <c r="AQ98" s="64" t="s">
        <v>698</v>
      </c>
      <c r="AR98" s="64"/>
      <c r="AS98" s="70" t="s">
        <v>275</v>
      </c>
      <c r="AT98" s="64" t="b">
        <v>0</v>
      </c>
      <c r="AU98" s="64">
        <v>3</v>
      </c>
      <c r="AV98" s="70" t="s">
        <v>1280</v>
      </c>
      <c r="AW98" s="64" t="s">
        <v>701</v>
      </c>
      <c r="AX98" s="64" t="b">
        <v>0</v>
      </c>
      <c r="AY98" s="70" t="s">
        <v>1280</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3</v>
      </c>
      <c r="BM98" s="127">
        <v>43746</v>
      </c>
      <c r="BN98" s="70" t="s">
        <v>1110</v>
      </c>
    </row>
    <row r="99" spans="1:66" ht="15">
      <c r="A99" s="62" t="s">
        <v>908</v>
      </c>
      <c r="B99" s="62" t="s">
        <v>932</v>
      </c>
      <c r="C99" s="81" t="s">
        <v>272</v>
      </c>
      <c r="D99" s="88">
        <v>5</v>
      </c>
      <c r="E99" s="89" t="s">
        <v>132</v>
      </c>
      <c r="F99" s="90">
        <v>16</v>
      </c>
      <c r="G99" s="81"/>
      <c r="H99" s="73"/>
      <c r="I99" s="91"/>
      <c r="J99" s="91"/>
      <c r="K99" s="34" t="s">
        <v>65</v>
      </c>
      <c r="L99" s="94">
        <v>99</v>
      </c>
      <c r="M99" s="94"/>
      <c r="N99" s="93"/>
      <c r="O99" s="64" t="s">
        <v>195</v>
      </c>
      <c r="P99" s="66">
        <v>43746.775775462964</v>
      </c>
      <c r="Q99" s="64" t="s">
        <v>958</v>
      </c>
      <c r="R99" s="67" t="s">
        <v>1003</v>
      </c>
      <c r="S99" s="64" t="s">
        <v>1024</v>
      </c>
      <c r="T99" s="64" t="s">
        <v>1039</v>
      </c>
      <c r="U99" s="66">
        <v>43746.775775462964</v>
      </c>
      <c r="V99" s="67" t="s">
        <v>1193</v>
      </c>
      <c r="W99" s="64"/>
      <c r="X99" s="64"/>
      <c r="Y99" s="70" t="s">
        <v>1280</v>
      </c>
      <c r="Z99" s="64"/>
      <c r="AA99" s="104">
        <v>1</v>
      </c>
      <c r="AB99" s="48"/>
      <c r="AC99" s="49"/>
      <c r="AD99" s="48"/>
      <c r="AE99" s="49"/>
      <c r="AF99" s="48"/>
      <c r="AG99" s="49"/>
      <c r="AH99" s="48"/>
      <c r="AI99" s="49"/>
      <c r="AJ99" s="48"/>
      <c r="AK99" s="109"/>
      <c r="AL99" s="67" t="s">
        <v>1061</v>
      </c>
      <c r="AM99" s="64" t="b">
        <v>0</v>
      </c>
      <c r="AN99" s="64">
        <v>10</v>
      </c>
      <c r="AO99" s="70" t="s">
        <v>275</v>
      </c>
      <c r="AP99" s="64" t="b">
        <v>0</v>
      </c>
      <c r="AQ99" s="64" t="s">
        <v>698</v>
      </c>
      <c r="AR99" s="64"/>
      <c r="AS99" s="70" t="s">
        <v>275</v>
      </c>
      <c r="AT99" s="64" t="b">
        <v>0</v>
      </c>
      <c r="AU99" s="64">
        <v>3</v>
      </c>
      <c r="AV99" s="70" t="s">
        <v>275</v>
      </c>
      <c r="AW99" s="64" t="s">
        <v>702</v>
      </c>
      <c r="AX99" s="64" t="b">
        <v>0</v>
      </c>
      <c r="AY99" s="70" t="s">
        <v>1280</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3</v>
      </c>
      <c r="BM99" s="127">
        <v>43746</v>
      </c>
      <c r="BN99" s="70" t="s">
        <v>1111</v>
      </c>
    </row>
    <row r="100" spans="1:66" ht="15">
      <c r="A100" s="62" t="s">
        <v>912</v>
      </c>
      <c r="B100" s="62" t="s">
        <v>932</v>
      </c>
      <c r="C100" s="81" t="s">
        <v>272</v>
      </c>
      <c r="D100" s="88">
        <v>5</v>
      </c>
      <c r="E100" s="89" t="s">
        <v>132</v>
      </c>
      <c r="F100" s="90">
        <v>16</v>
      </c>
      <c r="G100" s="81"/>
      <c r="H100" s="73"/>
      <c r="I100" s="91"/>
      <c r="J100" s="91"/>
      <c r="K100" s="34" t="s">
        <v>65</v>
      </c>
      <c r="L100" s="94">
        <v>100</v>
      </c>
      <c r="M100" s="94"/>
      <c r="N100" s="93"/>
      <c r="O100" s="64" t="s">
        <v>195</v>
      </c>
      <c r="P100" s="66">
        <v>43747.595555555556</v>
      </c>
      <c r="Q100" s="64" t="s">
        <v>958</v>
      </c>
      <c r="R100" s="67" t="s">
        <v>1003</v>
      </c>
      <c r="S100" s="64" t="s">
        <v>1024</v>
      </c>
      <c r="T100" s="64" t="s">
        <v>1030</v>
      </c>
      <c r="U100" s="66">
        <v>43747.595555555556</v>
      </c>
      <c r="V100" s="67" t="s">
        <v>1194</v>
      </c>
      <c r="W100" s="64"/>
      <c r="X100" s="64"/>
      <c r="Y100" s="70" t="s">
        <v>1281</v>
      </c>
      <c r="Z100" s="64"/>
      <c r="AA100" s="104">
        <v>1</v>
      </c>
      <c r="AB100" s="48"/>
      <c r="AC100" s="49"/>
      <c r="AD100" s="48"/>
      <c r="AE100" s="49"/>
      <c r="AF100" s="48"/>
      <c r="AG100" s="49"/>
      <c r="AH100" s="48"/>
      <c r="AI100" s="49"/>
      <c r="AJ100" s="48"/>
      <c r="AK100" s="109"/>
      <c r="AL100" s="67" t="s">
        <v>1066</v>
      </c>
      <c r="AM100" s="64" t="b">
        <v>0</v>
      </c>
      <c r="AN100" s="64">
        <v>0</v>
      </c>
      <c r="AO100" s="70" t="s">
        <v>275</v>
      </c>
      <c r="AP100" s="64" t="b">
        <v>0</v>
      </c>
      <c r="AQ100" s="64" t="s">
        <v>698</v>
      </c>
      <c r="AR100" s="64"/>
      <c r="AS100" s="70" t="s">
        <v>275</v>
      </c>
      <c r="AT100" s="64" t="b">
        <v>0</v>
      </c>
      <c r="AU100" s="64">
        <v>3</v>
      </c>
      <c r="AV100" s="70" t="s">
        <v>1280</v>
      </c>
      <c r="AW100" s="64" t="s">
        <v>701</v>
      </c>
      <c r="AX100" s="64" t="b">
        <v>0</v>
      </c>
      <c r="AY100" s="70" t="s">
        <v>1280</v>
      </c>
      <c r="AZ100" s="64" t="s">
        <v>185</v>
      </c>
      <c r="BA100" s="64">
        <v>0</v>
      </c>
      <c r="BB100" s="64">
        <v>0</v>
      </c>
      <c r="BC100" s="64"/>
      <c r="BD100" s="64"/>
      <c r="BE100" s="64"/>
      <c r="BF100" s="64"/>
      <c r="BG100" s="64"/>
      <c r="BH100" s="64"/>
      <c r="BI100" s="64"/>
      <c r="BJ100" s="64"/>
      <c r="BK100" s="63" t="str">
        <f>REPLACE(INDEX(GroupVertices[Group],MATCH(Edges[[#This Row],[Vertex 1]],GroupVertices[Vertex],0)),1,1,"")</f>
        <v>3</v>
      </c>
      <c r="BL100" s="63" t="str">
        <f>REPLACE(INDEX(GroupVertices[Group],MATCH(Edges[[#This Row],[Vertex 2]],GroupVertices[Vertex],0)),1,1,"")</f>
        <v>3</v>
      </c>
      <c r="BM100" s="127">
        <v>43747</v>
      </c>
      <c r="BN100" s="70" t="s">
        <v>1112</v>
      </c>
    </row>
    <row r="101" spans="1:66" ht="15">
      <c r="A101" s="62" t="s">
        <v>907</v>
      </c>
      <c r="B101" s="62" t="s">
        <v>908</v>
      </c>
      <c r="C101" s="81" t="s">
        <v>897</v>
      </c>
      <c r="D101" s="88">
        <v>6.25</v>
      </c>
      <c r="E101" s="89" t="s">
        <v>136</v>
      </c>
      <c r="F101" s="90">
        <v>15.090909090909092</v>
      </c>
      <c r="G101" s="81"/>
      <c r="H101" s="73"/>
      <c r="I101" s="91"/>
      <c r="J101" s="91"/>
      <c r="K101" s="34" t="s">
        <v>66</v>
      </c>
      <c r="L101" s="94">
        <v>101</v>
      </c>
      <c r="M101" s="94"/>
      <c r="N101" s="93"/>
      <c r="O101" s="64" t="s">
        <v>337</v>
      </c>
      <c r="P101" s="66">
        <v>43745.8790625</v>
      </c>
      <c r="Q101" s="64" t="s">
        <v>961</v>
      </c>
      <c r="R101" s="67" t="s">
        <v>1004</v>
      </c>
      <c r="S101" s="64" t="s">
        <v>1024</v>
      </c>
      <c r="T101" s="64"/>
      <c r="U101" s="66">
        <v>43745.8790625</v>
      </c>
      <c r="V101" s="67" t="s">
        <v>1173</v>
      </c>
      <c r="W101" s="64"/>
      <c r="X101" s="64"/>
      <c r="Y101" s="70" t="s">
        <v>1260</v>
      </c>
      <c r="Z101" s="64"/>
      <c r="AA101" s="104">
        <v>2</v>
      </c>
      <c r="AB101" s="48"/>
      <c r="AC101" s="49"/>
      <c r="AD101" s="48"/>
      <c r="AE101" s="49"/>
      <c r="AF101" s="48"/>
      <c r="AG101" s="49"/>
      <c r="AH101" s="48"/>
      <c r="AI101" s="49"/>
      <c r="AJ101" s="48"/>
      <c r="AK101" s="109"/>
      <c r="AL101" s="67" t="s">
        <v>1060</v>
      </c>
      <c r="AM101" s="64" t="b">
        <v>0</v>
      </c>
      <c r="AN101" s="64">
        <v>0</v>
      </c>
      <c r="AO101" s="70" t="s">
        <v>275</v>
      </c>
      <c r="AP101" s="64" t="b">
        <v>0</v>
      </c>
      <c r="AQ101" s="64" t="s">
        <v>698</v>
      </c>
      <c r="AR101" s="64"/>
      <c r="AS101" s="70" t="s">
        <v>275</v>
      </c>
      <c r="AT101" s="64" t="b">
        <v>0</v>
      </c>
      <c r="AU101" s="64">
        <v>1</v>
      </c>
      <c r="AV101" s="70" t="s">
        <v>1261</v>
      </c>
      <c r="AW101" s="64" t="s">
        <v>701</v>
      </c>
      <c r="AX101" s="64" t="b">
        <v>0</v>
      </c>
      <c r="AY101" s="70" t="s">
        <v>1261</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27">
        <v>43745</v>
      </c>
      <c r="BN101" s="70" t="s">
        <v>1091</v>
      </c>
    </row>
    <row r="102" spans="1:66" ht="15">
      <c r="A102" s="62" t="s">
        <v>907</v>
      </c>
      <c r="B102" s="62" t="s">
        <v>369</v>
      </c>
      <c r="C102" s="81" t="s">
        <v>897</v>
      </c>
      <c r="D102" s="88">
        <v>6.25</v>
      </c>
      <c r="E102" s="89" t="s">
        <v>136</v>
      </c>
      <c r="F102" s="90">
        <v>15.090909090909092</v>
      </c>
      <c r="G102" s="81"/>
      <c r="H102" s="73"/>
      <c r="I102" s="91"/>
      <c r="J102" s="91"/>
      <c r="K102" s="34" t="s">
        <v>66</v>
      </c>
      <c r="L102" s="94">
        <v>102</v>
      </c>
      <c r="M102" s="94"/>
      <c r="N102" s="93"/>
      <c r="O102" s="64" t="s">
        <v>195</v>
      </c>
      <c r="P102" s="66">
        <v>43745.8790625</v>
      </c>
      <c r="Q102" s="64" t="s">
        <v>961</v>
      </c>
      <c r="R102" s="67" t="s">
        <v>1004</v>
      </c>
      <c r="S102" s="64" t="s">
        <v>1024</v>
      </c>
      <c r="T102" s="64"/>
      <c r="U102" s="66">
        <v>43745.8790625</v>
      </c>
      <c r="V102" s="67" t="s">
        <v>1173</v>
      </c>
      <c r="W102" s="64"/>
      <c r="X102" s="64"/>
      <c r="Y102" s="70" t="s">
        <v>1260</v>
      </c>
      <c r="Z102" s="64"/>
      <c r="AA102" s="104">
        <v>2</v>
      </c>
      <c r="AB102" s="48"/>
      <c r="AC102" s="49"/>
      <c r="AD102" s="48"/>
      <c r="AE102" s="49"/>
      <c r="AF102" s="48"/>
      <c r="AG102" s="49"/>
      <c r="AH102" s="48"/>
      <c r="AI102" s="49"/>
      <c r="AJ102" s="48"/>
      <c r="AK102" s="109"/>
      <c r="AL102" s="67" t="s">
        <v>1060</v>
      </c>
      <c r="AM102" s="64" t="b">
        <v>0</v>
      </c>
      <c r="AN102" s="64">
        <v>0</v>
      </c>
      <c r="AO102" s="70" t="s">
        <v>275</v>
      </c>
      <c r="AP102" s="64" t="b">
        <v>0</v>
      </c>
      <c r="AQ102" s="64" t="s">
        <v>698</v>
      </c>
      <c r="AR102" s="64"/>
      <c r="AS102" s="70" t="s">
        <v>275</v>
      </c>
      <c r="AT102" s="64" t="b">
        <v>0</v>
      </c>
      <c r="AU102" s="64">
        <v>1</v>
      </c>
      <c r="AV102" s="70" t="s">
        <v>1261</v>
      </c>
      <c r="AW102" s="64" t="s">
        <v>701</v>
      </c>
      <c r="AX102" s="64" t="b">
        <v>0</v>
      </c>
      <c r="AY102" s="70" t="s">
        <v>1261</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27">
        <v>43745</v>
      </c>
      <c r="BN102" s="70" t="s">
        <v>1091</v>
      </c>
    </row>
    <row r="103" spans="1:66" ht="15">
      <c r="A103" s="62" t="s">
        <v>907</v>
      </c>
      <c r="B103" s="62" t="s">
        <v>933</v>
      </c>
      <c r="C103" s="81" t="s">
        <v>899</v>
      </c>
      <c r="D103" s="88">
        <v>8.75</v>
      </c>
      <c r="E103" s="89" t="s">
        <v>136</v>
      </c>
      <c r="F103" s="90">
        <v>13.272727272727273</v>
      </c>
      <c r="G103" s="81"/>
      <c r="H103" s="73"/>
      <c r="I103" s="91"/>
      <c r="J103" s="91"/>
      <c r="K103" s="34" t="s">
        <v>65</v>
      </c>
      <c r="L103" s="94">
        <v>103</v>
      </c>
      <c r="M103" s="94"/>
      <c r="N103" s="93"/>
      <c r="O103" s="64" t="s">
        <v>195</v>
      </c>
      <c r="P103" s="66">
        <v>43745.8790625</v>
      </c>
      <c r="Q103" s="64" t="s">
        <v>961</v>
      </c>
      <c r="R103" s="67" t="s">
        <v>1004</v>
      </c>
      <c r="S103" s="64" t="s">
        <v>1024</v>
      </c>
      <c r="T103" s="64"/>
      <c r="U103" s="66">
        <v>43745.8790625</v>
      </c>
      <c r="V103" s="67" t="s">
        <v>1173</v>
      </c>
      <c r="W103" s="64"/>
      <c r="X103" s="64"/>
      <c r="Y103" s="70" t="s">
        <v>1260</v>
      </c>
      <c r="Z103" s="64"/>
      <c r="AA103" s="104">
        <v>4</v>
      </c>
      <c r="AB103" s="48"/>
      <c r="AC103" s="49"/>
      <c r="AD103" s="48"/>
      <c r="AE103" s="49"/>
      <c r="AF103" s="48"/>
      <c r="AG103" s="49"/>
      <c r="AH103" s="48"/>
      <c r="AI103" s="49"/>
      <c r="AJ103" s="48"/>
      <c r="AK103" s="109"/>
      <c r="AL103" s="67" t="s">
        <v>1060</v>
      </c>
      <c r="AM103" s="64" t="b">
        <v>0</v>
      </c>
      <c r="AN103" s="64">
        <v>0</v>
      </c>
      <c r="AO103" s="70" t="s">
        <v>275</v>
      </c>
      <c r="AP103" s="64" t="b">
        <v>0</v>
      </c>
      <c r="AQ103" s="64" t="s">
        <v>698</v>
      </c>
      <c r="AR103" s="64"/>
      <c r="AS103" s="70" t="s">
        <v>275</v>
      </c>
      <c r="AT103" s="64" t="b">
        <v>0</v>
      </c>
      <c r="AU103" s="64">
        <v>1</v>
      </c>
      <c r="AV103" s="70" t="s">
        <v>1261</v>
      </c>
      <c r="AW103" s="64" t="s">
        <v>701</v>
      </c>
      <c r="AX103" s="64" t="b">
        <v>0</v>
      </c>
      <c r="AY103" s="70" t="s">
        <v>1261</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3</v>
      </c>
      <c r="BM103" s="127">
        <v>43745</v>
      </c>
      <c r="BN103" s="70" t="s">
        <v>1091</v>
      </c>
    </row>
    <row r="104" spans="1:66" ht="15">
      <c r="A104" s="62" t="s">
        <v>907</v>
      </c>
      <c r="B104" s="62" t="s">
        <v>908</v>
      </c>
      <c r="C104" s="81" t="s">
        <v>272</v>
      </c>
      <c r="D104" s="88">
        <v>5</v>
      </c>
      <c r="E104" s="89" t="s">
        <v>132</v>
      </c>
      <c r="F104" s="90">
        <v>16</v>
      </c>
      <c r="G104" s="81"/>
      <c r="H104" s="73"/>
      <c r="I104" s="91"/>
      <c r="J104" s="91"/>
      <c r="K104" s="34" t="s">
        <v>66</v>
      </c>
      <c r="L104" s="94">
        <v>104</v>
      </c>
      <c r="M104" s="94"/>
      <c r="N104" s="93"/>
      <c r="O104" s="64" t="s">
        <v>691</v>
      </c>
      <c r="P104" s="66">
        <v>43745.8790625</v>
      </c>
      <c r="Q104" s="64" t="s">
        <v>961</v>
      </c>
      <c r="R104" s="67" t="s">
        <v>1004</v>
      </c>
      <c r="S104" s="64" t="s">
        <v>1024</v>
      </c>
      <c r="T104" s="64"/>
      <c r="U104" s="66">
        <v>43745.8790625</v>
      </c>
      <c r="V104" s="67" t="s">
        <v>1173</v>
      </c>
      <c r="W104" s="64"/>
      <c r="X104" s="64"/>
      <c r="Y104" s="70" t="s">
        <v>1260</v>
      </c>
      <c r="Z104" s="64"/>
      <c r="AA104" s="104">
        <v>1</v>
      </c>
      <c r="AB104" s="48"/>
      <c r="AC104" s="49"/>
      <c r="AD104" s="48"/>
      <c r="AE104" s="49"/>
      <c r="AF104" s="48"/>
      <c r="AG104" s="49"/>
      <c r="AH104" s="48"/>
      <c r="AI104" s="49"/>
      <c r="AJ104" s="48"/>
      <c r="AK104" s="109"/>
      <c r="AL104" s="67" t="s">
        <v>1060</v>
      </c>
      <c r="AM104" s="64" t="b">
        <v>0</v>
      </c>
      <c r="AN104" s="64">
        <v>0</v>
      </c>
      <c r="AO104" s="70" t="s">
        <v>275</v>
      </c>
      <c r="AP104" s="64" t="b">
        <v>0</v>
      </c>
      <c r="AQ104" s="64" t="s">
        <v>698</v>
      </c>
      <c r="AR104" s="64"/>
      <c r="AS104" s="70" t="s">
        <v>275</v>
      </c>
      <c r="AT104" s="64" t="b">
        <v>0</v>
      </c>
      <c r="AU104" s="64">
        <v>1</v>
      </c>
      <c r="AV104" s="70" t="s">
        <v>1261</v>
      </c>
      <c r="AW104" s="64" t="s">
        <v>701</v>
      </c>
      <c r="AX104" s="64" t="b">
        <v>0</v>
      </c>
      <c r="AY104" s="70" t="s">
        <v>1261</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27">
        <v>43745</v>
      </c>
      <c r="BN104" s="70" t="s">
        <v>1091</v>
      </c>
    </row>
    <row r="105" spans="1:66" ht="15">
      <c r="A105" s="62" t="s">
        <v>907</v>
      </c>
      <c r="B105" s="62" t="s">
        <v>369</v>
      </c>
      <c r="C105" s="81" t="s">
        <v>897</v>
      </c>
      <c r="D105" s="88">
        <v>6.25</v>
      </c>
      <c r="E105" s="89" t="s">
        <v>136</v>
      </c>
      <c r="F105" s="90">
        <v>15.090909090909092</v>
      </c>
      <c r="G105" s="81"/>
      <c r="H105" s="73"/>
      <c r="I105" s="91"/>
      <c r="J105" s="91"/>
      <c r="K105" s="34" t="s">
        <v>66</v>
      </c>
      <c r="L105" s="94">
        <v>105</v>
      </c>
      <c r="M105" s="94"/>
      <c r="N105" s="93"/>
      <c r="O105" s="64" t="s">
        <v>337</v>
      </c>
      <c r="P105" s="66">
        <v>43746.424791666665</v>
      </c>
      <c r="Q105" s="64" t="s">
        <v>968</v>
      </c>
      <c r="R105" s="67" t="s">
        <v>1007</v>
      </c>
      <c r="S105" s="64" t="s">
        <v>1024</v>
      </c>
      <c r="T105" s="64"/>
      <c r="U105" s="66">
        <v>43746.424791666665</v>
      </c>
      <c r="V105" s="67" t="s">
        <v>1184</v>
      </c>
      <c r="W105" s="64"/>
      <c r="X105" s="64"/>
      <c r="Y105" s="70" t="s">
        <v>1271</v>
      </c>
      <c r="Z105" s="64"/>
      <c r="AA105" s="104">
        <v>2</v>
      </c>
      <c r="AB105" s="48"/>
      <c r="AC105" s="49"/>
      <c r="AD105" s="48"/>
      <c r="AE105" s="49"/>
      <c r="AF105" s="48"/>
      <c r="AG105" s="49"/>
      <c r="AH105" s="48"/>
      <c r="AI105" s="49"/>
      <c r="AJ105" s="48"/>
      <c r="AK105" s="109"/>
      <c r="AL105" s="67" t="s">
        <v>1060</v>
      </c>
      <c r="AM105" s="64" t="b">
        <v>0</v>
      </c>
      <c r="AN105" s="64">
        <v>0</v>
      </c>
      <c r="AO105" s="70" t="s">
        <v>275</v>
      </c>
      <c r="AP105" s="64" t="b">
        <v>0</v>
      </c>
      <c r="AQ105" s="64" t="s">
        <v>814</v>
      </c>
      <c r="AR105" s="64"/>
      <c r="AS105" s="70" t="s">
        <v>275</v>
      </c>
      <c r="AT105" s="64" t="b">
        <v>0</v>
      </c>
      <c r="AU105" s="64">
        <v>1</v>
      </c>
      <c r="AV105" s="70" t="s">
        <v>1273</v>
      </c>
      <c r="AW105" s="64" t="s">
        <v>701</v>
      </c>
      <c r="AX105" s="64" t="b">
        <v>0</v>
      </c>
      <c r="AY105" s="70" t="s">
        <v>1273</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27">
        <v>43746</v>
      </c>
      <c r="BN105" s="70" t="s">
        <v>1102</v>
      </c>
    </row>
    <row r="106" spans="1:66" ht="15">
      <c r="A106" s="62" t="s">
        <v>907</v>
      </c>
      <c r="B106" s="62" t="s">
        <v>933</v>
      </c>
      <c r="C106" s="81" t="s">
        <v>899</v>
      </c>
      <c r="D106" s="88">
        <v>8.75</v>
      </c>
      <c r="E106" s="89" t="s">
        <v>136</v>
      </c>
      <c r="F106" s="90">
        <v>13.272727272727273</v>
      </c>
      <c r="G106" s="81"/>
      <c r="H106" s="73"/>
      <c r="I106" s="91"/>
      <c r="J106" s="91"/>
      <c r="K106" s="34" t="s">
        <v>65</v>
      </c>
      <c r="L106" s="94">
        <v>106</v>
      </c>
      <c r="M106" s="94"/>
      <c r="N106" s="93"/>
      <c r="O106" s="64" t="s">
        <v>195</v>
      </c>
      <c r="P106" s="66">
        <v>43746.424791666665</v>
      </c>
      <c r="Q106" s="64" t="s">
        <v>968</v>
      </c>
      <c r="R106" s="67" t="s">
        <v>1007</v>
      </c>
      <c r="S106" s="64" t="s">
        <v>1024</v>
      </c>
      <c r="T106" s="64"/>
      <c r="U106" s="66">
        <v>43746.424791666665</v>
      </c>
      <c r="V106" s="67" t="s">
        <v>1184</v>
      </c>
      <c r="W106" s="64"/>
      <c r="X106" s="64"/>
      <c r="Y106" s="70" t="s">
        <v>1271</v>
      </c>
      <c r="Z106" s="64"/>
      <c r="AA106" s="104">
        <v>4</v>
      </c>
      <c r="AB106" s="48"/>
      <c r="AC106" s="49"/>
      <c r="AD106" s="48"/>
      <c r="AE106" s="49"/>
      <c r="AF106" s="48"/>
      <c r="AG106" s="49"/>
      <c r="AH106" s="48"/>
      <c r="AI106" s="49"/>
      <c r="AJ106" s="48"/>
      <c r="AK106" s="109"/>
      <c r="AL106" s="67" t="s">
        <v>1060</v>
      </c>
      <c r="AM106" s="64" t="b">
        <v>0</v>
      </c>
      <c r="AN106" s="64">
        <v>0</v>
      </c>
      <c r="AO106" s="70" t="s">
        <v>275</v>
      </c>
      <c r="AP106" s="64" t="b">
        <v>0</v>
      </c>
      <c r="AQ106" s="64" t="s">
        <v>814</v>
      </c>
      <c r="AR106" s="64"/>
      <c r="AS106" s="70" t="s">
        <v>275</v>
      </c>
      <c r="AT106" s="64" t="b">
        <v>0</v>
      </c>
      <c r="AU106" s="64">
        <v>1</v>
      </c>
      <c r="AV106" s="70" t="s">
        <v>1273</v>
      </c>
      <c r="AW106" s="64" t="s">
        <v>701</v>
      </c>
      <c r="AX106" s="64" t="b">
        <v>0</v>
      </c>
      <c r="AY106" s="70" t="s">
        <v>1273</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3</v>
      </c>
      <c r="BM106" s="127">
        <v>43746</v>
      </c>
      <c r="BN106" s="70" t="s">
        <v>1102</v>
      </c>
    </row>
    <row r="107" spans="1:66" ht="15">
      <c r="A107" s="62" t="s">
        <v>907</v>
      </c>
      <c r="B107" s="62" t="s">
        <v>369</v>
      </c>
      <c r="C107" s="81" t="s">
        <v>897</v>
      </c>
      <c r="D107" s="88">
        <v>6.25</v>
      </c>
      <c r="E107" s="89" t="s">
        <v>136</v>
      </c>
      <c r="F107" s="90">
        <v>15.090909090909092</v>
      </c>
      <c r="G107" s="81"/>
      <c r="H107" s="73"/>
      <c r="I107" s="91"/>
      <c r="J107" s="91"/>
      <c r="K107" s="34" t="s">
        <v>66</v>
      </c>
      <c r="L107" s="94">
        <v>107</v>
      </c>
      <c r="M107" s="94"/>
      <c r="N107" s="93"/>
      <c r="O107" s="64" t="s">
        <v>337</v>
      </c>
      <c r="P107" s="66">
        <v>43746.688113425924</v>
      </c>
      <c r="Q107" s="64" t="s">
        <v>969</v>
      </c>
      <c r="R107" s="67" t="s">
        <v>1007</v>
      </c>
      <c r="S107" s="64" t="s">
        <v>1024</v>
      </c>
      <c r="T107" s="64"/>
      <c r="U107" s="66">
        <v>43746.688113425924</v>
      </c>
      <c r="V107" s="67" t="s">
        <v>1185</v>
      </c>
      <c r="W107" s="64"/>
      <c r="X107" s="64"/>
      <c r="Y107" s="70" t="s">
        <v>1272</v>
      </c>
      <c r="Z107" s="64"/>
      <c r="AA107" s="104">
        <v>2</v>
      </c>
      <c r="AB107" s="48"/>
      <c r="AC107" s="49"/>
      <c r="AD107" s="48"/>
      <c r="AE107" s="49"/>
      <c r="AF107" s="48"/>
      <c r="AG107" s="49"/>
      <c r="AH107" s="48"/>
      <c r="AI107" s="49"/>
      <c r="AJ107" s="48"/>
      <c r="AK107" s="109"/>
      <c r="AL107" s="67" t="s">
        <v>1060</v>
      </c>
      <c r="AM107" s="64" t="b">
        <v>0</v>
      </c>
      <c r="AN107" s="64">
        <v>0</v>
      </c>
      <c r="AO107" s="70" t="s">
        <v>275</v>
      </c>
      <c r="AP107" s="64" t="b">
        <v>0</v>
      </c>
      <c r="AQ107" s="64" t="s">
        <v>698</v>
      </c>
      <c r="AR107" s="64"/>
      <c r="AS107" s="70" t="s">
        <v>275</v>
      </c>
      <c r="AT107" s="64" t="b">
        <v>0</v>
      </c>
      <c r="AU107" s="64">
        <v>1</v>
      </c>
      <c r="AV107" s="70" t="s">
        <v>1274</v>
      </c>
      <c r="AW107" s="64" t="s">
        <v>701</v>
      </c>
      <c r="AX107" s="64" t="b">
        <v>0</v>
      </c>
      <c r="AY107" s="70" t="s">
        <v>1274</v>
      </c>
      <c r="AZ107" s="64" t="s">
        <v>185</v>
      </c>
      <c r="BA107" s="64">
        <v>0</v>
      </c>
      <c r="BB107" s="64">
        <v>0</v>
      </c>
      <c r="BC107" s="64"/>
      <c r="BD107" s="64"/>
      <c r="BE107" s="64"/>
      <c r="BF107" s="64"/>
      <c r="BG107" s="64"/>
      <c r="BH107" s="64"/>
      <c r="BI107" s="64"/>
      <c r="BJ107" s="64"/>
      <c r="BK107" s="63" t="str">
        <f>REPLACE(INDEX(GroupVertices[Group],MATCH(Edges[[#This Row],[Vertex 1]],GroupVertices[Vertex],0)),1,1,"")</f>
        <v>1</v>
      </c>
      <c r="BL107" s="63" t="str">
        <f>REPLACE(INDEX(GroupVertices[Group],MATCH(Edges[[#This Row],[Vertex 2]],GroupVertices[Vertex],0)),1,1,"")</f>
        <v>1</v>
      </c>
      <c r="BM107" s="127">
        <v>43746</v>
      </c>
      <c r="BN107" s="70" t="s">
        <v>1103</v>
      </c>
    </row>
    <row r="108" spans="1:66" ht="15">
      <c r="A108" s="62" t="s">
        <v>907</v>
      </c>
      <c r="B108" s="62" t="s">
        <v>933</v>
      </c>
      <c r="C108" s="81" t="s">
        <v>899</v>
      </c>
      <c r="D108" s="88">
        <v>8.75</v>
      </c>
      <c r="E108" s="89" t="s">
        <v>136</v>
      </c>
      <c r="F108" s="90">
        <v>13.272727272727273</v>
      </c>
      <c r="G108" s="81"/>
      <c r="H108" s="73"/>
      <c r="I108" s="91"/>
      <c r="J108" s="91"/>
      <c r="K108" s="34" t="s">
        <v>65</v>
      </c>
      <c r="L108" s="94">
        <v>108</v>
      </c>
      <c r="M108" s="94"/>
      <c r="N108" s="93"/>
      <c r="O108" s="64" t="s">
        <v>195</v>
      </c>
      <c r="P108" s="66">
        <v>43746.688113425924</v>
      </c>
      <c r="Q108" s="64" t="s">
        <v>969</v>
      </c>
      <c r="R108" s="67" t="s">
        <v>1007</v>
      </c>
      <c r="S108" s="64" t="s">
        <v>1024</v>
      </c>
      <c r="T108" s="64"/>
      <c r="U108" s="66">
        <v>43746.688113425924</v>
      </c>
      <c r="V108" s="67" t="s">
        <v>1185</v>
      </c>
      <c r="W108" s="64"/>
      <c r="X108" s="64"/>
      <c r="Y108" s="70" t="s">
        <v>1272</v>
      </c>
      <c r="Z108" s="64"/>
      <c r="AA108" s="104">
        <v>4</v>
      </c>
      <c r="AB108" s="48"/>
      <c r="AC108" s="49"/>
      <c r="AD108" s="48"/>
      <c r="AE108" s="49"/>
      <c r="AF108" s="48"/>
      <c r="AG108" s="49"/>
      <c r="AH108" s="48"/>
      <c r="AI108" s="49"/>
      <c r="AJ108" s="48"/>
      <c r="AK108" s="109"/>
      <c r="AL108" s="67" t="s">
        <v>1060</v>
      </c>
      <c r="AM108" s="64" t="b">
        <v>0</v>
      </c>
      <c r="AN108" s="64">
        <v>0</v>
      </c>
      <c r="AO108" s="70" t="s">
        <v>275</v>
      </c>
      <c r="AP108" s="64" t="b">
        <v>0</v>
      </c>
      <c r="AQ108" s="64" t="s">
        <v>698</v>
      </c>
      <c r="AR108" s="64"/>
      <c r="AS108" s="70" t="s">
        <v>275</v>
      </c>
      <c r="AT108" s="64" t="b">
        <v>0</v>
      </c>
      <c r="AU108" s="64">
        <v>1</v>
      </c>
      <c r="AV108" s="70" t="s">
        <v>1274</v>
      </c>
      <c r="AW108" s="64" t="s">
        <v>701</v>
      </c>
      <c r="AX108" s="64" t="b">
        <v>0</v>
      </c>
      <c r="AY108" s="70" t="s">
        <v>1274</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3</v>
      </c>
      <c r="BM108" s="127">
        <v>43746</v>
      </c>
      <c r="BN108" s="70" t="s">
        <v>1103</v>
      </c>
    </row>
    <row r="109" spans="1:66" ht="15">
      <c r="A109" s="62" t="s">
        <v>907</v>
      </c>
      <c r="B109" s="62" t="s">
        <v>908</v>
      </c>
      <c r="C109" s="81" t="s">
        <v>897</v>
      </c>
      <c r="D109" s="88">
        <v>6.25</v>
      </c>
      <c r="E109" s="89" t="s">
        <v>136</v>
      </c>
      <c r="F109" s="90">
        <v>15.090909090909092</v>
      </c>
      <c r="G109" s="81"/>
      <c r="H109" s="73"/>
      <c r="I109" s="91"/>
      <c r="J109" s="91"/>
      <c r="K109" s="34" t="s">
        <v>66</v>
      </c>
      <c r="L109" s="94">
        <v>109</v>
      </c>
      <c r="M109" s="94"/>
      <c r="N109" s="93"/>
      <c r="O109" s="64" t="s">
        <v>195</v>
      </c>
      <c r="P109" s="66">
        <v>43746.688113425924</v>
      </c>
      <c r="Q109" s="64" t="s">
        <v>969</v>
      </c>
      <c r="R109" s="67" t="s">
        <v>1007</v>
      </c>
      <c r="S109" s="64" t="s">
        <v>1024</v>
      </c>
      <c r="T109" s="64"/>
      <c r="U109" s="66">
        <v>43746.688113425924</v>
      </c>
      <c r="V109" s="67" t="s">
        <v>1185</v>
      </c>
      <c r="W109" s="64"/>
      <c r="X109" s="64"/>
      <c r="Y109" s="70" t="s">
        <v>1272</v>
      </c>
      <c r="Z109" s="64"/>
      <c r="AA109" s="104">
        <v>2</v>
      </c>
      <c r="AB109" s="48"/>
      <c r="AC109" s="49"/>
      <c r="AD109" s="48"/>
      <c r="AE109" s="49"/>
      <c r="AF109" s="48"/>
      <c r="AG109" s="49"/>
      <c r="AH109" s="48"/>
      <c r="AI109" s="49"/>
      <c r="AJ109" s="48"/>
      <c r="AK109" s="109"/>
      <c r="AL109" s="67" t="s">
        <v>1060</v>
      </c>
      <c r="AM109" s="64" t="b">
        <v>0</v>
      </c>
      <c r="AN109" s="64">
        <v>0</v>
      </c>
      <c r="AO109" s="70" t="s">
        <v>275</v>
      </c>
      <c r="AP109" s="64" t="b">
        <v>0</v>
      </c>
      <c r="AQ109" s="64" t="s">
        <v>698</v>
      </c>
      <c r="AR109" s="64"/>
      <c r="AS109" s="70" t="s">
        <v>275</v>
      </c>
      <c r="AT109" s="64" t="b">
        <v>0</v>
      </c>
      <c r="AU109" s="64">
        <v>1</v>
      </c>
      <c r="AV109" s="70" t="s">
        <v>1274</v>
      </c>
      <c r="AW109" s="64" t="s">
        <v>701</v>
      </c>
      <c r="AX109" s="64" t="b">
        <v>0</v>
      </c>
      <c r="AY109" s="70" t="s">
        <v>1274</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27">
        <v>43746</v>
      </c>
      <c r="BN109" s="70" t="s">
        <v>1103</v>
      </c>
    </row>
    <row r="110" spans="1:66" ht="15">
      <c r="A110" s="62" t="s">
        <v>907</v>
      </c>
      <c r="B110" s="62" t="s">
        <v>908</v>
      </c>
      <c r="C110" s="81" t="s">
        <v>897</v>
      </c>
      <c r="D110" s="88">
        <v>6.25</v>
      </c>
      <c r="E110" s="89" t="s">
        <v>136</v>
      </c>
      <c r="F110" s="90">
        <v>15.090909090909092</v>
      </c>
      <c r="G110" s="81"/>
      <c r="H110" s="73"/>
      <c r="I110" s="91"/>
      <c r="J110" s="91"/>
      <c r="K110" s="34" t="s">
        <v>66</v>
      </c>
      <c r="L110" s="94">
        <v>110</v>
      </c>
      <c r="M110" s="94"/>
      <c r="N110" s="93"/>
      <c r="O110" s="64" t="s">
        <v>337</v>
      </c>
      <c r="P110" s="66">
        <v>43746.89336805556</v>
      </c>
      <c r="Q110" s="64" t="s">
        <v>958</v>
      </c>
      <c r="R110" s="67" t="s">
        <v>1003</v>
      </c>
      <c r="S110" s="64" t="s">
        <v>1024</v>
      </c>
      <c r="T110" s="64" t="s">
        <v>1030</v>
      </c>
      <c r="U110" s="66">
        <v>43746.89336805556</v>
      </c>
      <c r="V110" s="67" t="s">
        <v>1192</v>
      </c>
      <c r="W110" s="64"/>
      <c r="X110" s="64"/>
      <c r="Y110" s="70" t="s">
        <v>1279</v>
      </c>
      <c r="Z110" s="64"/>
      <c r="AA110" s="104">
        <v>2</v>
      </c>
      <c r="AB110" s="48"/>
      <c r="AC110" s="49"/>
      <c r="AD110" s="48"/>
      <c r="AE110" s="49"/>
      <c r="AF110" s="48"/>
      <c r="AG110" s="49"/>
      <c r="AH110" s="48"/>
      <c r="AI110" s="49"/>
      <c r="AJ110" s="48"/>
      <c r="AK110" s="109"/>
      <c r="AL110" s="67" t="s">
        <v>1060</v>
      </c>
      <c r="AM110" s="64" t="b">
        <v>0</v>
      </c>
      <c r="AN110" s="64">
        <v>0</v>
      </c>
      <c r="AO110" s="70" t="s">
        <v>275</v>
      </c>
      <c r="AP110" s="64" t="b">
        <v>0</v>
      </c>
      <c r="AQ110" s="64" t="s">
        <v>698</v>
      </c>
      <c r="AR110" s="64"/>
      <c r="AS110" s="70" t="s">
        <v>275</v>
      </c>
      <c r="AT110" s="64" t="b">
        <v>0</v>
      </c>
      <c r="AU110" s="64">
        <v>3</v>
      </c>
      <c r="AV110" s="70" t="s">
        <v>1280</v>
      </c>
      <c r="AW110" s="64" t="s">
        <v>701</v>
      </c>
      <c r="AX110" s="64" t="b">
        <v>0</v>
      </c>
      <c r="AY110" s="70" t="s">
        <v>1280</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27">
        <v>43746</v>
      </c>
      <c r="BN110" s="70" t="s">
        <v>1110</v>
      </c>
    </row>
    <row r="111" spans="1:66" ht="15">
      <c r="A111" s="62" t="s">
        <v>907</v>
      </c>
      <c r="B111" s="62" t="s">
        <v>912</v>
      </c>
      <c r="C111" s="81" t="s">
        <v>272</v>
      </c>
      <c r="D111" s="88">
        <v>5</v>
      </c>
      <c r="E111" s="89" t="s">
        <v>132</v>
      </c>
      <c r="F111" s="90">
        <v>16</v>
      </c>
      <c r="G111" s="81"/>
      <c r="H111" s="73"/>
      <c r="I111" s="91"/>
      <c r="J111" s="91"/>
      <c r="K111" s="34" t="s">
        <v>66</v>
      </c>
      <c r="L111" s="94">
        <v>111</v>
      </c>
      <c r="M111" s="94"/>
      <c r="N111" s="93"/>
      <c r="O111" s="64" t="s">
        <v>195</v>
      </c>
      <c r="P111" s="66">
        <v>43746.89336805556</v>
      </c>
      <c r="Q111" s="64" t="s">
        <v>958</v>
      </c>
      <c r="R111" s="67" t="s">
        <v>1003</v>
      </c>
      <c r="S111" s="64" t="s">
        <v>1024</v>
      </c>
      <c r="T111" s="64" t="s">
        <v>1030</v>
      </c>
      <c r="U111" s="66">
        <v>43746.89336805556</v>
      </c>
      <c r="V111" s="67" t="s">
        <v>1192</v>
      </c>
      <c r="W111" s="64"/>
      <c r="X111" s="64"/>
      <c r="Y111" s="70" t="s">
        <v>1279</v>
      </c>
      <c r="Z111" s="64"/>
      <c r="AA111" s="104">
        <v>1</v>
      </c>
      <c r="AB111" s="48"/>
      <c r="AC111" s="49"/>
      <c r="AD111" s="48"/>
      <c r="AE111" s="49"/>
      <c r="AF111" s="48"/>
      <c r="AG111" s="49"/>
      <c r="AH111" s="48"/>
      <c r="AI111" s="49"/>
      <c r="AJ111" s="48"/>
      <c r="AK111" s="109"/>
      <c r="AL111" s="67" t="s">
        <v>1060</v>
      </c>
      <c r="AM111" s="64" t="b">
        <v>0</v>
      </c>
      <c r="AN111" s="64">
        <v>0</v>
      </c>
      <c r="AO111" s="70" t="s">
        <v>275</v>
      </c>
      <c r="AP111" s="64" t="b">
        <v>0</v>
      </c>
      <c r="AQ111" s="64" t="s">
        <v>698</v>
      </c>
      <c r="AR111" s="64"/>
      <c r="AS111" s="70" t="s">
        <v>275</v>
      </c>
      <c r="AT111" s="64" t="b">
        <v>0</v>
      </c>
      <c r="AU111" s="64">
        <v>3</v>
      </c>
      <c r="AV111" s="70" t="s">
        <v>1280</v>
      </c>
      <c r="AW111" s="64" t="s">
        <v>701</v>
      </c>
      <c r="AX111" s="64" t="b">
        <v>0</v>
      </c>
      <c r="AY111" s="70" t="s">
        <v>1280</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3</v>
      </c>
      <c r="BM111" s="127">
        <v>43746</v>
      </c>
      <c r="BN111" s="70" t="s">
        <v>1110</v>
      </c>
    </row>
    <row r="112" spans="1:66" ht="15">
      <c r="A112" s="62" t="s">
        <v>907</v>
      </c>
      <c r="B112" s="62" t="s">
        <v>927</v>
      </c>
      <c r="C112" s="81" t="s">
        <v>272</v>
      </c>
      <c r="D112" s="88">
        <v>5</v>
      </c>
      <c r="E112" s="89" t="s">
        <v>132</v>
      </c>
      <c r="F112" s="90">
        <v>16</v>
      </c>
      <c r="G112" s="81"/>
      <c r="H112" s="73"/>
      <c r="I112" s="91"/>
      <c r="J112" s="91"/>
      <c r="K112" s="34" t="s">
        <v>65</v>
      </c>
      <c r="L112" s="94">
        <v>112</v>
      </c>
      <c r="M112" s="94"/>
      <c r="N112" s="93"/>
      <c r="O112" s="64" t="s">
        <v>195</v>
      </c>
      <c r="P112" s="66">
        <v>43746.89336805556</v>
      </c>
      <c r="Q112" s="64" t="s">
        <v>958</v>
      </c>
      <c r="R112" s="67" t="s">
        <v>1003</v>
      </c>
      <c r="S112" s="64" t="s">
        <v>1024</v>
      </c>
      <c r="T112" s="64" t="s">
        <v>1030</v>
      </c>
      <c r="U112" s="66">
        <v>43746.89336805556</v>
      </c>
      <c r="V112" s="67" t="s">
        <v>1192</v>
      </c>
      <c r="W112" s="64"/>
      <c r="X112" s="64"/>
      <c r="Y112" s="70" t="s">
        <v>1279</v>
      </c>
      <c r="Z112" s="64"/>
      <c r="AA112" s="104">
        <v>1</v>
      </c>
      <c r="AB112" s="48"/>
      <c r="AC112" s="49"/>
      <c r="AD112" s="48"/>
      <c r="AE112" s="49"/>
      <c r="AF112" s="48"/>
      <c r="AG112" s="49"/>
      <c r="AH112" s="48"/>
      <c r="AI112" s="49"/>
      <c r="AJ112" s="48"/>
      <c r="AK112" s="109"/>
      <c r="AL112" s="67" t="s">
        <v>1060</v>
      </c>
      <c r="AM112" s="64" t="b">
        <v>0</v>
      </c>
      <c r="AN112" s="64">
        <v>0</v>
      </c>
      <c r="AO112" s="70" t="s">
        <v>275</v>
      </c>
      <c r="AP112" s="64" t="b">
        <v>0</v>
      </c>
      <c r="AQ112" s="64" t="s">
        <v>698</v>
      </c>
      <c r="AR112" s="64"/>
      <c r="AS112" s="70" t="s">
        <v>275</v>
      </c>
      <c r="AT112" s="64" t="b">
        <v>0</v>
      </c>
      <c r="AU112" s="64">
        <v>3</v>
      </c>
      <c r="AV112" s="70" t="s">
        <v>1280</v>
      </c>
      <c r="AW112" s="64" t="s">
        <v>701</v>
      </c>
      <c r="AX112" s="64" t="b">
        <v>0</v>
      </c>
      <c r="AY112" s="70" t="s">
        <v>1280</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2</v>
      </c>
      <c r="BM112" s="127">
        <v>43746</v>
      </c>
      <c r="BN112" s="70" t="s">
        <v>1110</v>
      </c>
    </row>
    <row r="113" spans="1:66" ht="15">
      <c r="A113" s="62" t="s">
        <v>907</v>
      </c>
      <c r="B113" s="62" t="s">
        <v>928</v>
      </c>
      <c r="C113" s="81" t="s">
        <v>272</v>
      </c>
      <c r="D113" s="88">
        <v>5</v>
      </c>
      <c r="E113" s="89" t="s">
        <v>132</v>
      </c>
      <c r="F113" s="90">
        <v>16</v>
      </c>
      <c r="G113" s="81"/>
      <c r="H113" s="73"/>
      <c r="I113" s="91"/>
      <c r="J113" s="91"/>
      <c r="K113" s="34" t="s">
        <v>65</v>
      </c>
      <c r="L113" s="94">
        <v>113</v>
      </c>
      <c r="M113" s="94"/>
      <c r="N113" s="93"/>
      <c r="O113" s="64" t="s">
        <v>195</v>
      </c>
      <c r="P113" s="66">
        <v>43746.89336805556</v>
      </c>
      <c r="Q113" s="64" t="s">
        <v>958</v>
      </c>
      <c r="R113" s="67" t="s">
        <v>1003</v>
      </c>
      <c r="S113" s="64" t="s">
        <v>1024</v>
      </c>
      <c r="T113" s="64" t="s">
        <v>1030</v>
      </c>
      <c r="U113" s="66">
        <v>43746.89336805556</v>
      </c>
      <c r="V113" s="67" t="s">
        <v>1192</v>
      </c>
      <c r="W113" s="64"/>
      <c r="X113" s="64"/>
      <c r="Y113" s="70" t="s">
        <v>1279</v>
      </c>
      <c r="Z113" s="64"/>
      <c r="AA113" s="104">
        <v>1</v>
      </c>
      <c r="AB113" s="48"/>
      <c r="AC113" s="49"/>
      <c r="AD113" s="48"/>
      <c r="AE113" s="49"/>
      <c r="AF113" s="48"/>
      <c r="AG113" s="49"/>
      <c r="AH113" s="48"/>
      <c r="AI113" s="49"/>
      <c r="AJ113" s="48"/>
      <c r="AK113" s="109"/>
      <c r="AL113" s="67" t="s">
        <v>1060</v>
      </c>
      <c r="AM113" s="64" t="b">
        <v>0</v>
      </c>
      <c r="AN113" s="64">
        <v>0</v>
      </c>
      <c r="AO113" s="70" t="s">
        <v>275</v>
      </c>
      <c r="AP113" s="64" t="b">
        <v>0</v>
      </c>
      <c r="AQ113" s="64" t="s">
        <v>698</v>
      </c>
      <c r="AR113" s="64"/>
      <c r="AS113" s="70" t="s">
        <v>275</v>
      </c>
      <c r="AT113" s="64" t="b">
        <v>0</v>
      </c>
      <c r="AU113" s="64">
        <v>3</v>
      </c>
      <c r="AV113" s="70" t="s">
        <v>1280</v>
      </c>
      <c r="AW113" s="64" t="s">
        <v>701</v>
      </c>
      <c r="AX113" s="64" t="b">
        <v>0</v>
      </c>
      <c r="AY113" s="70" t="s">
        <v>1280</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2</v>
      </c>
      <c r="BM113" s="127">
        <v>43746</v>
      </c>
      <c r="BN113" s="70" t="s">
        <v>1110</v>
      </c>
    </row>
    <row r="114" spans="1:66" ht="15">
      <c r="A114" s="62" t="s">
        <v>907</v>
      </c>
      <c r="B114" s="62" t="s">
        <v>369</v>
      </c>
      <c r="C114" s="81" t="s">
        <v>897</v>
      </c>
      <c r="D114" s="88">
        <v>6.25</v>
      </c>
      <c r="E114" s="89" t="s">
        <v>136</v>
      </c>
      <c r="F114" s="90">
        <v>15.090909090909092</v>
      </c>
      <c r="G114" s="81"/>
      <c r="H114" s="73"/>
      <c r="I114" s="91"/>
      <c r="J114" s="91"/>
      <c r="K114" s="34" t="s">
        <v>66</v>
      </c>
      <c r="L114" s="94">
        <v>114</v>
      </c>
      <c r="M114" s="94"/>
      <c r="N114" s="93"/>
      <c r="O114" s="64" t="s">
        <v>195</v>
      </c>
      <c r="P114" s="66">
        <v>43746.89336805556</v>
      </c>
      <c r="Q114" s="64" t="s">
        <v>958</v>
      </c>
      <c r="R114" s="67" t="s">
        <v>1003</v>
      </c>
      <c r="S114" s="64" t="s">
        <v>1024</v>
      </c>
      <c r="T114" s="64" t="s">
        <v>1030</v>
      </c>
      <c r="U114" s="66">
        <v>43746.89336805556</v>
      </c>
      <c r="V114" s="67" t="s">
        <v>1192</v>
      </c>
      <c r="W114" s="64"/>
      <c r="X114" s="64"/>
      <c r="Y114" s="70" t="s">
        <v>1279</v>
      </c>
      <c r="Z114" s="64"/>
      <c r="AA114" s="104">
        <v>2</v>
      </c>
      <c r="AB114" s="48"/>
      <c r="AC114" s="49"/>
      <c r="AD114" s="48"/>
      <c r="AE114" s="49"/>
      <c r="AF114" s="48"/>
      <c r="AG114" s="49"/>
      <c r="AH114" s="48"/>
      <c r="AI114" s="49"/>
      <c r="AJ114" s="48"/>
      <c r="AK114" s="109"/>
      <c r="AL114" s="67" t="s">
        <v>1060</v>
      </c>
      <c r="AM114" s="64" t="b">
        <v>0</v>
      </c>
      <c r="AN114" s="64">
        <v>0</v>
      </c>
      <c r="AO114" s="70" t="s">
        <v>275</v>
      </c>
      <c r="AP114" s="64" t="b">
        <v>0</v>
      </c>
      <c r="AQ114" s="64" t="s">
        <v>698</v>
      </c>
      <c r="AR114" s="64"/>
      <c r="AS114" s="70" t="s">
        <v>275</v>
      </c>
      <c r="AT114" s="64" t="b">
        <v>0</v>
      </c>
      <c r="AU114" s="64">
        <v>3</v>
      </c>
      <c r="AV114" s="70" t="s">
        <v>1280</v>
      </c>
      <c r="AW114" s="64" t="s">
        <v>701</v>
      </c>
      <c r="AX114" s="64" t="b">
        <v>0</v>
      </c>
      <c r="AY114" s="70" t="s">
        <v>1280</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27">
        <v>43746</v>
      </c>
      <c r="BN114" s="70" t="s">
        <v>1110</v>
      </c>
    </row>
    <row r="115" spans="1:66" ht="15">
      <c r="A115" s="62" t="s">
        <v>907</v>
      </c>
      <c r="B115" s="62" t="s">
        <v>933</v>
      </c>
      <c r="C115" s="81" t="s">
        <v>899</v>
      </c>
      <c r="D115" s="88">
        <v>8.75</v>
      </c>
      <c r="E115" s="89" t="s">
        <v>136</v>
      </c>
      <c r="F115" s="90">
        <v>13.272727272727273</v>
      </c>
      <c r="G115" s="81"/>
      <c r="H115" s="73"/>
      <c r="I115" s="91"/>
      <c r="J115" s="91"/>
      <c r="K115" s="34" t="s">
        <v>65</v>
      </c>
      <c r="L115" s="94">
        <v>115</v>
      </c>
      <c r="M115" s="94"/>
      <c r="N115" s="93"/>
      <c r="O115" s="64" t="s">
        <v>195</v>
      </c>
      <c r="P115" s="66">
        <v>43746.89336805556</v>
      </c>
      <c r="Q115" s="64" t="s">
        <v>958</v>
      </c>
      <c r="R115" s="67" t="s">
        <v>1003</v>
      </c>
      <c r="S115" s="64" t="s">
        <v>1024</v>
      </c>
      <c r="T115" s="64" t="s">
        <v>1030</v>
      </c>
      <c r="U115" s="66">
        <v>43746.89336805556</v>
      </c>
      <c r="V115" s="67" t="s">
        <v>1192</v>
      </c>
      <c r="W115" s="64"/>
      <c r="X115" s="64"/>
      <c r="Y115" s="70" t="s">
        <v>1279</v>
      </c>
      <c r="Z115" s="64"/>
      <c r="AA115" s="104">
        <v>4</v>
      </c>
      <c r="AB115" s="48">
        <v>0</v>
      </c>
      <c r="AC115" s="49">
        <v>0</v>
      </c>
      <c r="AD115" s="48">
        <v>0</v>
      </c>
      <c r="AE115" s="49">
        <v>0</v>
      </c>
      <c r="AF115" s="48">
        <v>0</v>
      </c>
      <c r="AG115" s="49">
        <v>0</v>
      </c>
      <c r="AH115" s="48">
        <v>22</v>
      </c>
      <c r="AI115" s="49">
        <v>100</v>
      </c>
      <c r="AJ115" s="48">
        <v>22</v>
      </c>
      <c r="AK115" s="109"/>
      <c r="AL115" s="67" t="s">
        <v>1060</v>
      </c>
      <c r="AM115" s="64" t="b">
        <v>0</v>
      </c>
      <c r="AN115" s="64">
        <v>0</v>
      </c>
      <c r="AO115" s="70" t="s">
        <v>275</v>
      </c>
      <c r="AP115" s="64" t="b">
        <v>0</v>
      </c>
      <c r="AQ115" s="64" t="s">
        <v>698</v>
      </c>
      <c r="AR115" s="64"/>
      <c r="AS115" s="70" t="s">
        <v>275</v>
      </c>
      <c r="AT115" s="64" t="b">
        <v>0</v>
      </c>
      <c r="AU115" s="64">
        <v>3</v>
      </c>
      <c r="AV115" s="70" t="s">
        <v>1280</v>
      </c>
      <c r="AW115" s="64" t="s">
        <v>701</v>
      </c>
      <c r="AX115" s="64" t="b">
        <v>0</v>
      </c>
      <c r="AY115" s="70" t="s">
        <v>1280</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27">
        <v>43746</v>
      </c>
      <c r="BN115" s="70" t="s">
        <v>1110</v>
      </c>
    </row>
    <row r="116" spans="1:66" ht="15">
      <c r="A116" s="62" t="s">
        <v>907</v>
      </c>
      <c r="B116" s="62" t="s">
        <v>908</v>
      </c>
      <c r="C116" s="81" t="s">
        <v>897</v>
      </c>
      <c r="D116" s="88">
        <v>6.25</v>
      </c>
      <c r="E116" s="89" t="s">
        <v>136</v>
      </c>
      <c r="F116" s="90">
        <v>15.090909090909092</v>
      </c>
      <c r="G116" s="81"/>
      <c r="H116" s="73"/>
      <c r="I116" s="91"/>
      <c r="J116" s="91"/>
      <c r="K116" s="34" t="s">
        <v>66</v>
      </c>
      <c r="L116" s="94">
        <v>116</v>
      </c>
      <c r="M116" s="94"/>
      <c r="N116" s="93"/>
      <c r="O116" s="64" t="s">
        <v>195</v>
      </c>
      <c r="P116" s="66">
        <v>43746.89336805556</v>
      </c>
      <c r="Q116" s="64" t="s">
        <v>958</v>
      </c>
      <c r="R116" s="67" t="s">
        <v>1003</v>
      </c>
      <c r="S116" s="64" t="s">
        <v>1024</v>
      </c>
      <c r="T116" s="64" t="s">
        <v>1030</v>
      </c>
      <c r="U116" s="66">
        <v>43746.89336805556</v>
      </c>
      <c r="V116" s="67" t="s">
        <v>1192</v>
      </c>
      <c r="W116" s="64"/>
      <c r="X116" s="64"/>
      <c r="Y116" s="70" t="s">
        <v>1279</v>
      </c>
      <c r="Z116" s="64"/>
      <c r="AA116" s="104">
        <v>2</v>
      </c>
      <c r="AB116" s="48"/>
      <c r="AC116" s="49"/>
      <c r="AD116" s="48"/>
      <c r="AE116" s="49"/>
      <c r="AF116" s="48"/>
      <c r="AG116" s="49"/>
      <c r="AH116" s="48"/>
      <c r="AI116" s="49"/>
      <c r="AJ116" s="48"/>
      <c r="AK116" s="109"/>
      <c r="AL116" s="67" t="s">
        <v>1060</v>
      </c>
      <c r="AM116" s="64" t="b">
        <v>0</v>
      </c>
      <c r="AN116" s="64">
        <v>0</v>
      </c>
      <c r="AO116" s="70" t="s">
        <v>275</v>
      </c>
      <c r="AP116" s="64" t="b">
        <v>0</v>
      </c>
      <c r="AQ116" s="64" t="s">
        <v>698</v>
      </c>
      <c r="AR116" s="64"/>
      <c r="AS116" s="70" t="s">
        <v>275</v>
      </c>
      <c r="AT116" s="64" t="b">
        <v>0</v>
      </c>
      <c r="AU116" s="64">
        <v>3</v>
      </c>
      <c r="AV116" s="70" t="s">
        <v>1280</v>
      </c>
      <c r="AW116" s="64" t="s">
        <v>701</v>
      </c>
      <c r="AX116" s="64" t="b">
        <v>0</v>
      </c>
      <c r="AY116" s="70" t="s">
        <v>1280</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27">
        <v>43746</v>
      </c>
      <c r="BN116" s="70" t="s">
        <v>1110</v>
      </c>
    </row>
    <row r="117" spans="1:66" ht="15">
      <c r="A117" s="62" t="s">
        <v>908</v>
      </c>
      <c r="B117" s="62" t="s">
        <v>907</v>
      </c>
      <c r="C117" s="81" t="s">
        <v>897</v>
      </c>
      <c r="D117" s="88">
        <v>6.25</v>
      </c>
      <c r="E117" s="89" t="s">
        <v>136</v>
      </c>
      <c r="F117" s="90">
        <v>15.090909090909092</v>
      </c>
      <c r="G117" s="81"/>
      <c r="H117" s="73"/>
      <c r="I117" s="91"/>
      <c r="J117" s="91"/>
      <c r="K117" s="34" t="s">
        <v>66</v>
      </c>
      <c r="L117" s="94">
        <v>117</v>
      </c>
      <c r="M117" s="94"/>
      <c r="N117" s="93"/>
      <c r="O117" s="64" t="s">
        <v>195</v>
      </c>
      <c r="P117" s="66">
        <v>43745.85009259259</v>
      </c>
      <c r="Q117" s="64" t="s">
        <v>961</v>
      </c>
      <c r="R117" s="67" t="s">
        <v>1004</v>
      </c>
      <c r="S117" s="64" t="s">
        <v>1024</v>
      </c>
      <c r="T117" s="64" t="s">
        <v>1033</v>
      </c>
      <c r="U117" s="66">
        <v>43745.85009259259</v>
      </c>
      <c r="V117" s="67" t="s">
        <v>1174</v>
      </c>
      <c r="W117" s="64"/>
      <c r="X117" s="64"/>
      <c r="Y117" s="70" t="s">
        <v>1261</v>
      </c>
      <c r="Z117" s="64"/>
      <c r="AA117" s="104">
        <v>2</v>
      </c>
      <c r="AB117" s="48"/>
      <c r="AC117" s="49"/>
      <c r="AD117" s="48"/>
      <c r="AE117" s="49"/>
      <c r="AF117" s="48"/>
      <c r="AG117" s="49"/>
      <c r="AH117" s="48"/>
      <c r="AI117" s="49"/>
      <c r="AJ117" s="48"/>
      <c r="AK117" s="109"/>
      <c r="AL117" s="67" t="s">
        <v>1061</v>
      </c>
      <c r="AM117" s="64" t="b">
        <v>0</v>
      </c>
      <c r="AN117" s="64">
        <v>9</v>
      </c>
      <c r="AO117" s="70" t="s">
        <v>1344</v>
      </c>
      <c r="AP117" s="64" t="b">
        <v>0</v>
      </c>
      <c r="AQ117" s="64" t="s">
        <v>698</v>
      </c>
      <c r="AR117" s="64"/>
      <c r="AS117" s="70" t="s">
        <v>275</v>
      </c>
      <c r="AT117" s="64" t="b">
        <v>0</v>
      </c>
      <c r="AU117" s="64">
        <v>1</v>
      </c>
      <c r="AV117" s="70" t="s">
        <v>275</v>
      </c>
      <c r="AW117" s="64" t="s">
        <v>702</v>
      </c>
      <c r="AX117" s="64" t="b">
        <v>0</v>
      </c>
      <c r="AY117" s="70" t="s">
        <v>1261</v>
      </c>
      <c r="AZ117" s="64" t="s">
        <v>337</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27">
        <v>43745</v>
      </c>
      <c r="BN117" s="70" t="s">
        <v>1092</v>
      </c>
    </row>
    <row r="118" spans="1:66" ht="15">
      <c r="A118" s="62" t="s">
        <v>908</v>
      </c>
      <c r="B118" s="62" t="s">
        <v>907</v>
      </c>
      <c r="C118" s="81" t="s">
        <v>897</v>
      </c>
      <c r="D118" s="88">
        <v>6.25</v>
      </c>
      <c r="E118" s="89" t="s">
        <v>136</v>
      </c>
      <c r="F118" s="90">
        <v>15.090909090909092</v>
      </c>
      <c r="G118" s="81"/>
      <c r="H118" s="73"/>
      <c r="I118" s="91"/>
      <c r="J118" s="91"/>
      <c r="K118" s="34" t="s">
        <v>66</v>
      </c>
      <c r="L118" s="94">
        <v>118</v>
      </c>
      <c r="M118" s="94"/>
      <c r="N118" s="93"/>
      <c r="O118" s="64" t="s">
        <v>195</v>
      </c>
      <c r="P118" s="66">
        <v>43746.775775462964</v>
      </c>
      <c r="Q118" s="64" t="s">
        <v>958</v>
      </c>
      <c r="R118" s="67" t="s">
        <v>1003</v>
      </c>
      <c r="S118" s="64" t="s">
        <v>1024</v>
      </c>
      <c r="T118" s="64" t="s">
        <v>1039</v>
      </c>
      <c r="U118" s="66">
        <v>43746.775775462964</v>
      </c>
      <c r="V118" s="67" t="s">
        <v>1193</v>
      </c>
      <c r="W118" s="64"/>
      <c r="X118" s="64"/>
      <c r="Y118" s="70" t="s">
        <v>1280</v>
      </c>
      <c r="Z118" s="64"/>
      <c r="AA118" s="104">
        <v>2</v>
      </c>
      <c r="AB118" s="48"/>
      <c r="AC118" s="49"/>
      <c r="AD118" s="48"/>
      <c r="AE118" s="49"/>
      <c r="AF118" s="48"/>
      <c r="AG118" s="49"/>
      <c r="AH118" s="48"/>
      <c r="AI118" s="49"/>
      <c r="AJ118" s="48"/>
      <c r="AK118" s="109"/>
      <c r="AL118" s="67" t="s">
        <v>1061</v>
      </c>
      <c r="AM118" s="64" t="b">
        <v>0</v>
      </c>
      <c r="AN118" s="64">
        <v>10</v>
      </c>
      <c r="AO118" s="70" t="s">
        <v>275</v>
      </c>
      <c r="AP118" s="64" t="b">
        <v>0</v>
      </c>
      <c r="AQ118" s="64" t="s">
        <v>698</v>
      </c>
      <c r="AR118" s="64"/>
      <c r="AS118" s="70" t="s">
        <v>275</v>
      </c>
      <c r="AT118" s="64" t="b">
        <v>0</v>
      </c>
      <c r="AU118" s="64">
        <v>3</v>
      </c>
      <c r="AV118" s="70" t="s">
        <v>275</v>
      </c>
      <c r="AW118" s="64" t="s">
        <v>702</v>
      </c>
      <c r="AX118" s="64" t="b">
        <v>0</v>
      </c>
      <c r="AY118" s="70" t="s">
        <v>1280</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27">
        <v>43746</v>
      </c>
      <c r="BN118" s="70" t="s">
        <v>1111</v>
      </c>
    </row>
    <row r="119" spans="1:66" ht="15">
      <c r="A119" s="62" t="s">
        <v>369</v>
      </c>
      <c r="B119" s="62" t="s">
        <v>907</v>
      </c>
      <c r="C119" s="81" t="s">
        <v>897</v>
      </c>
      <c r="D119" s="88">
        <v>6.25</v>
      </c>
      <c r="E119" s="89" t="s">
        <v>136</v>
      </c>
      <c r="F119" s="90">
        <v>15.090909090909092</v>
      </c>
      <c r="G119" s="81"/>
      <c r="H119" s="73"/>
      <c r="I119" s="91"/>
      <c r="J119" s="91"/>
      <c r="K119" s="34" t="s">
        <v>66</v>
      </c>
      <c r="L119" s="94">
        <v>119</v>
      </c>
      <c r="M119" s="94"/>
      <c r="N119" s="93"/>
      <c r="O119" s="64" t="s">
        <v>195</v>
      </c>
      <c r="P119" s="66">
        <v>43746.21606481481</v>
      </c>
      <c r="Q119" s="64" t="s">
        <v>968</v>
      </c>
      <c r="R119" s="67" t="s">
        <v>1007</v>
      </c>
      <c r="S119" s="64" t="s">
        <v>1024</v>
      </c>
      <c r="T119" s="64" t="s">
        <v>1035</v>
      </c>
      <c r="U119" s="66">
        <v>43746.21606481481</v>
      </c>
      <c r="V119" s="67" t="s">
        <v>1186</v>
      </c>
      <c r="W119" s="64"/>
      <c r="X119" s="64"/>
      <c r="Y119" s="70" t="s">
        <v>1273</v>
      </c>
      <c r="Z119" s="64"/>
      <c r="AA119" s="104">
        <v>2</v>
      </c>
      <c r="AB119" s="48"/>
      <c r="AC119" s="49"/>
      <c r="AD119" s="48"/>
      <c r="AE119" s="49"/>
      <c r="AF119" s="48"/>
      <c r="AG119" s="49"/>
      <c r="AH119" s="48"/>
      <c r="AI119" s="49"/>
      <c r="AJ119" s="48"/>
      <c r="AK119" s="131" t="s">
        <v>1044</v>
      </c>
      <c r="AL119" s="67" t="s">
        <v>1044</v>
      </c>
      <c r="AM119" s="64" t="b">
        <v>0</v>
      </c>
      <c r="AN119" s="64">
        <v>5</v>
      </c>
      <c r="AO119" s="70" t="s">
        <v>275</v>
      </c>
      <c r="AP119" s="64" t="b">
        <v>0</v>
      </c>
      <c r="AQ119" s="64" t="s">
        <v>814</v>
      </c>
      <c r="AR119" s="64"/>
      <c r="AS119" s="70" t="s">
        <v>275</v>
      </c>
      <c r="AT119" s="64" t="b">
        <v>0</v>
      </c>
      <c r="AU119" s="64">
        <v>1</v>
      </c>
      <c r="AV119" s="70" t="s">
        <v>275</v>
      </c>
      <c r="AW119" s="64" t="s">
        <v>340</v>
      </c>
      <c r="AX119" s="64" t="b">
        <v>0</v>
      </c>
      <c r="AY119" s="70" t="s">
        <v>1273</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1</v>
      </c>
      <c r="BM119" s="127">
        <v>43746</v>
      </c>
      <c r="BN119" s="70" t="s">
        <v>1104</v>
      </c>
    </row>
    <row r="120" spans="1:66" ht="15">
      <c r="A120" s="62" t="s">
        <v>369</v>
      </c>
      <c r="B120" s="62" t="s">
        <v>907</v>
      </c>
      <c r="C120" s="81" t="s">
        <v>897</v>
      </c>
      <c r="D120" s="88">
        <v>6.25</v>
      </c>
      <c r="E120" s="89" t="s">
        <v>136</v>
      </c>
      <c r="F120" s="90">
        <v>15.090909090909092</v>
      </c>
      <c r="G120" s="81"/>
      <c r="H120" s="73"/>
      <c r="I120" s="91"/>
      <c r="J120" s="91"/>
      <c r="K120" s="34" t="s">
        <v>66</v>
      </c>
      <c r="L120" s="94">
        <v>120</v>
      </c>
      <c r="M120" s="94"/>
      <c r="N120" s="93"/>
      <c r="O120" s="64" t="s">
        <v>195</v>
      </c>
      <c r="P120" s="66">
        <v>43746.66846064815</v>
      </c>
      <c r="Q120" s="64" t="s">
        <v>969</v>
      </c>
      <c r="R120" s="67" t="s">
        <v>1007</v>
      </c>
      <c r="S120" s="64" t="s">
        <v>1024</v>
      </c>
      <c r="T120" s="64" t="s">
        <v>1036</v>
      </c>
      <c r="U120" s="66">
        <v>43746.66846064815</v>
      </c>
      <c r="V120" s="67" t="s">
        <v>1187</v>
      </c>
      <c r="W120" s="64"/>
      <c r="X120" s="64"/>
      <c r="Y120" s="70" t="s">
        <v>1274</v>
      </c>
      <c r="Z120" s="64"/>
      <c r="AA120" s="104">
        <v>2</v>
      </c>
      <c r="AB120" s="48"/>
      <c r="AC120" s="49"/>
      <c r="AD120" s="48"/>
      <c r="AE120" s="49"/>
      <c r="AF120" s="48"/>
      <c r="AG120" s="49"/>
      <c r="AH120" s="48"/>
      <c r="AI120" s="49"/>
      <c r="AJ120" s="48"/>
      <c r="AK120" s="109"/>
      <c r="AL120" s="67" t="s">
        <v>1065</v>
      </c>
      <c r="AM120" s="64" t="b">
        <v>0</v>
      </c>
      <c r="AN120" s="64">
        <v>6</v>
      </c>
      <c r="AO120" s="70" t="s">
        <v>275</v>
      </c>
      <c r="AP120" s="64" t="b">
        <v>0</v>
      </c>
      <c r="AQ120" s="64" t="s">
        <v>698</v>
      </c>
      <c r="AR120" s="64"/>
      <c r="AS120" s="70" t="s">
        <v>275</v>
      </c>
      <c r="AT120" s="64" t="b">
        <v>0</v>
      </c>
      <c r="AU120" s="64">
        <v>1</v>
      </c>
      <c r="AV120" s="70" t="s">
        <v>275</v>
      </c>
      <c r="AW120" s="64" t="s">
        <v>701</v>
      </c>
      <c r="AX120" s="64" t="b">
        <v>0</v>
      </c>
      <c r="AY120" s="70" t="s">
        <v>1274</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127">
        <v>43746</v>
      </c>
      <c r="BN120" s="70" t="s">
        <v>1105</v>
      </c>
    </row>
    <row r="121" spans="1:66" ht="15">
      <c r="A121" s="62" t="s">
        <v>912</v>
      </c>
      <c r="B121" s="62" t="s">
        <v>907</v>
      </c>
      <c r="C121" s="81" t="s">
        <v>272</v>
      </c>
      <c r="D121" s="88">
        <v>5</v>
      </c>
      <c r="E121" s="89" t="s">
        <v>132</v>
      </c>
      <c r="F121" s="90">
        <v>16</v>
      </c>
      <c r="G121" s="81"/>
      <c r="H121" s="73"/>
      <c r="I121" s="91"/>
      <c r="J121" s="91"/>
      <c r="K121" s="34" t="s">
        <v>66</v>
      </c>
      <c r="L121" s="94">
        <v>121</v>
      </c>
      <c r="M121" s="94"/>
      <c r="N121" s="93"/>
      <c r="O121" s="64" t="s">
        <v>195</v>
      </c>
      <c r="P121" s="66">
        <v>43747.595555555556</v>
      </c>
      <c r="Q121" s="64" t="s">
        <v>958</v>
      </c>
      <c r="R121" s="67" t="s">
        <v>1003</v>
      </c>
      <c r="S121" s="64" t="s">
        <v>1024</v>
      </c>
      <c r="T121" s="64" t="s">
        <v>1030</v>
      </c>
      <c r="U121" s="66">
        <v>43747.595555555556</v>
      </c>
      <c r="V121" s="67" t="s">
        <v>1194</v>
      </c>
      <c r="W121" s="64"/>
      <c r="X121" s="64"/>
      <c r="Y121" s="70" t="s">
        <v>1281</v>
      </c>
      <c r="Z121" s="64"/>
      <c r="AA121" s="104">
        <v>1</v>
      </c>
      <c r="AB121" s="48"/>
      <c r="AC121" s="49"/>
      <c r="AD121" s="48"/>
      <c r="AE121" s="49"/>
      <c r="AF121" s="48"/>
      <c r="AG121" s="49"/>
      <c r="AH121" s="48"/>
      <c r="AI121" s="49"/>
      <c r="AJ121" s="48"/>
      <c r="AK121" s="109"/>
      <c r="AL121" s="67" t="s">
        <v>1066</v>
      </c>
      <c r="AM121" s="64" t="b">
        <v>0</v>
      </c>
      <c r="AN121" s="64">
        <v>0</v>
      </c>
      <c r="AO121" s="70" t="s">
        <v>275</v>
      </c>
      <c r="AP121" s="64" t="b">
        <v>0</v>
      </c>
      <c r="AQ121" s="64" t="s">
        <v>698</v>
      </c>
      <c r="AR121" s="64"/>
      <c r="AS121" s="70" t="s">
        <v>275</v>
      </c>
      <c r="AT121" s="64" t="b">
        <v>0</v>
      </c>
      <c r="AU121" s="64">
        <v>3</v>
      </c>
      <c r="AV121" s="70" t="s">
        <v>1280</v>
      </c>
      <c r="AW121" s="64" t="s">
        <v>701</v>
      </c>
      <c r="AX121" s="64" t="b">
        <v>0</v>
      </c>
      <c r="AY121" s="70" t="s">
        <v>1280</v>
      </c>
      <c r="AZ121" s="64" t="s">
        <v>185</v>
      </c>
      <c r="BA121" s="64">
        <v>0</v>
      </c>
      <c r="BB121" s="64">
        <v>0</v>
      </c>
      <c r="BC121" s="64"/>
      <c r="BD121" s="64"/>
      <c r="BE121" s="64"/>
      <c r="BF121" s="64"/>
      <c r="BG121" s="64"/>
      <c r="BH121" s="64"/>
      <c r="BI121" s="64"/>
      <c r="BJ121" s="64"/>
      <c r="BK121" s="63" t="str">
        <f>REPLACE(INDEX(GroupVertices[Group],MATCH(Edges[[#This Row],[Vertex 1]],GroupVertices[Vertex],0)),1,1,"")</f>
        <v>3</v>
      </c>
      <c r="BL121" s="63" t="str">
        <f>REPLACE(INDEX(GroupVertices[Group],MATCH(Edges[[#This Row],[Vertex 2]],GroupVertices[Vertex],0)),1,1,"")</f>
        <v>1</v>
      </c>
      <c r="BM121" s="127">
        <v>43747</v>
      </c>
      <c r="BN121" s="70" t="s">
        <v>1112</v>
      </c>
    </row>
    <row r="122" spans="1:66" ht="15">
      <c r="A122" s="62" t="s">
        <v>908</v>
      </c>
      <c r="B122" s="62" t="s">
        <v>369</v>
      </c>
      <c r="C122" s="81" t="s">
        <v>898</v>
      </c>
      <c r="D122" s="88">
        <v>7.5</v>
      </c>
      <c r="E122" s="89" t="s">
        <v>136</v>
      </c>
      <c r="F122" s="90">
        <v>14.181818181818182</v>
      </c>
      <c r="G122" s="81"/>
      <c r="H122" s="73"/>
      <c r="I122" s="91"/>
      <c r="J122" s="91"/>
      <c r="K122" s="34" t="s">
        <v>66</v>
      </c>
      <c r="L122" s="94">
        <v>122</v>
      </c>
      <c r="M122" s="94"/>
      <c r="N122" s="93"/>
      <c r="O122" s="64" t="s">
        <v>195</v>
      </c>
      <c r="P122" s="66">
        <v>43745.85009259259</v>
      </c>
      <c r="Q122" s="64" t="s">
        <v>961</v>
      </c>
      <c r="R122" s="67" t="s">
        <v>1004</v>
      </c>
      <c r="S122" s="64" t="s">
        <v>1024</v>
      </c>
      <c r="T122" s="64" t="s">
        <v>1033</v>
      </c>
      <c r="U122" s="66">
        <v>43745.85009259259</v>
      </c>
      <c r="V122" s="67" t="s">
        <v>1174</v>
      </c>
      <c r="W122" s="64"/>
      <c r="X122" s="64"/>
      <c r="Y122" s="70" t="s">
        <v>1261</v>
      </c>
      <c r="Z122" s="64"/>
      <c r="AA122" s="104">
        <v>3</v>
      </c>
      <c r="AB122" s="48"/>
      <c r="AC122" s="49"/>
      <c r="AD122" s="48"/>
      <c r="AE122" s="49"/>
      <c r="AF122" s="48"/>
      <c r="AG122" s="49"/>
      <c r="AH122" s="48"/>
      <c r="AI122" s="49"/>
      <c r="AJ122" s="48"/>
      <c r="AK122" s="109"/>
      <c r="AL122" s="67" t="s">
        <v>1061</v>
      </c>
      <c r="AM122" s="64" t="b">
        <v>0</v>
      </c>
      <c r="AN122" s="64">
        <v>9</v>
      </c>
      <c r="AO122" s="70" t="s">
        <v>1344</v>
      </c>
      <c r="AP122" s="64" t="b">
        <v>0</v>
      </c>
      <c r="AQ122" s="64" t="s">
        <v>698</v>
      </c>
      <c r="AR122" s="64"/>
      <c r="AS122" s="70" t="s">
        <v>275</v>
      </c>
      <c r="AT122" s="64" t="b">
        <v>0</v>
      </c>
      <c r="AU122" s="64">
        <v>1</v>
      </c>
      <c r="AV122" s="70" t="s">
        <v>275</v>
      </c>
      <c r="AW122" s="64" t="s">
        <v>702</v>
      </c>
      <c r="AX122" s="64" t="b">
        <v>0</v>
      </c>
      <c r="AY122" s="70" t="s">
        <v>1261</v>
      </c>
      <c r="AZ122" s="64" t="s">
        <v>337</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27">
        <v>43745</v>
      </c>
      <c r="BN122" s="70" t="s">
        <v>1092</v>
      </c>
    </row>
    <row r="123" spans="1:66" ht="15">
      <c r="A123" s="62" t="s">
        <v>908</v>
      </c>
      <c r="B123" s="62" t="s">
        <v>369</v>
      </c>
      <c r="C123" s="81" t="s">
        <v>898</v>
      </c>
      <c r="D123" s="88">
        <v>7.5</v>
      </c>
      <c r="E123" s="89" t="s">
        <v>136</v>
      </c>
      <c r="F123" s="90">
        <v>14.181818181818182</v>
      </c>
      <c r="G123" s="81"/>
      <c r="H123" s="73"/>
      <c r="I123" s="91"/>
      <c r="J123" s="91"/>
      <c r="K123" s="34" t="s">
        <v>66</v>
      </c>
      <c r="L123" s="94">
        <v>123</v>
      </c>
      <c r="M123" s="94"/>
      <c r="N123" s="93"/>
      <c r="O123" s="64" t="s">
        <v>195</v>
      </c>
      <c r="P123" s="66">
        <v>43746.775775462964</v>
      </c>
      <c r="Q123" s="64" t="s">
        <v>958</v>
      </c>
      <c r="R123" s="67" t="s">
        <v>1003</v>
      </c>
      <c r="S123" s="64" t="s">
        <v>1024</v>
      </c>
      <c r="T123" s="64" t="s">
        <v>1039</v>
      </c>
      <c r="U123" s="66">
        <v>43746.775775462964</v>
      </c>
      <c r="V123" s="67" t="s">
        <v>1193</v>
      </c>
      <c r="W123" s="64"/>
      <c r="X123" s="64"/>
      <c r="Y123" s="70" t="s">
        <v>1280</v>
      </c>
      <c r="Z123" s="64"/>
      <c r="AA123" s="104">
        <v>3</v>
      </c>
      <c r="AB123" s="48"/>
      <c r="AC123" s="49"/>
      <c r="AD123" s="48"/>
      <c r="AE123" s="49"/>
      <c r="AF123" s="48"/>
      <c r="AG123" s="49"/>
      <c r="AH123" s="48"/>
      <c r="AI123" s="49"/>
      <c r="AJ123" s="48"/>
      <c r="AK123" s="109"/>
      <c r="AL123" s="67" t="s">
        <v>1061</v>
      </c>
      <c r="AM123" s="64" t="b">
        <v>0</v>
      </c>
      <c r="AN123" s="64">
        <v>10</v>
      </c>
      <c r="AO123" s="70" t="s">
        <v>275</v>
      </c>
      <c r="AP123" s="64" t="b">
        <v>0</v>
      </c>
      <c r="AQ123" s="64" t="s">
        <v>698</v>
      </c>
      <c r="AR123" s="64"/>
      <c r="AS123" s="70" t="s">
        <v>275</v>
      </c>
      <c r="AT123" s="64" t="b">
        <v>0</v>
      </c>
      <c r="AU123" s="64">
        <v>3</v>
      </c>
      <c r="AV123" s="70" t="s">
        <v>275</v>
      </c>
      <c r="AW123" s="64" t="s">
        <v>702</v>
      </c>
      <c r="AX123" s="64" t="b">
        <v>0</v>
      </c>
      <c r="AY123" s="70" t="s">
        <v>1280</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127">
        <v>43746</v>
      </c>
      <c r="BN123" s="70" t="s">
        <v>1111</v>
      </c>
    </row>
    <row r="124" spans="1:66" ht="15">
      <c r="A124" s="62" t="s">
        <v>908</v>
      </c>
      <c r="B124" s="62" t="s">
        <v>369</v>
      </c>
      <c r="C124" s="81" t="s">
        <v>898</v>
      </c>
      <c r="D124" s="88">
        <v>7.5</v>
      </c>
      <c r="E124" s="89" t="s">
        <v>136</v>
      </c>
      <c r="F124" s="90">
        <v>14.181818181818182</v>
      </c>
      <c r="G124" s="81"/>
      <c r="H124" s="73"/>
      <c r="I124" s="91"/>
      <c r="J124" s="91"/>
      <c r="K124" s="34" t="s">
        <v>66</v>
      </c>
      <c r="L124" s="94">
        <v>124</v>
      </c>
      <c r="M124" s="94"/>
      <c r="N124" s="93"/>
      <c r="O124" s="64" t="s">
        <v>195</v>
      </c>
      <c r="P124" s="66">
        <v>43749.56422453704</v>
      </c>
      <c r="Q124" s="64" t="s">
        <v>964</v>
      </c>
      <c r="R124" s="64"/>
      <c r="S124" s="64"/>
      <c r="T124" s="64"/>
      <c r="U124" s="66">
        <v>43749.56422453704</v>
      </c>
      <c r="V124" s="67" t="s">
        <v>1178</v>
      </c>
      <c r="W124" s="64"/>
      <c r="X124" s="64"/>
      <c r="Y124" s="70" t="s">
        <v>1265</v>
      </c>
      <c r="Z124" s="64"/>
      <c r="AA124" s="104">
        <v>3</v>
      </c>
      <c r="AB124" s="48"/>
      <c r="AC124" s="49"/>
      <c r="AD124" s="48"/>
      <c r="AE124" s="49"/>
      <c r="AF124" s="48"/>
      <c r="AG124" s="49"/>
      <c r="AH124" s="48"/>
      <c r="AI124" s="49"/>
      <c r="AJ124" s="48"/>
      <c r="AK124" s="109"/>
      <c r="AL124" s="67" t="s">
        <v>1061</v>
      </c>
      <c r="AM124" s="64" t="b">
        <v>0</v>
      </c>
      <c r="AN124" s="64">
        <v>0</v>
      </c>
      <c r="AO124" s="70" t="s">
        <v>275</v>
      </c>
      <c r="AP124" s="64" t="b">
        <v>0</v>
      </c>
      <c r="AQ124" s="64" t="s">
        <v>698</v>
      </c>
      <c r="AR124" s="64"/>
      <c r="AS124" s="70" t="s">
        <v>275</v>
      </c>
      <c r="AT124" s="64" t="b">
        <v>0</v>
      </c>
      <c r="AU124" s="64">
        <v>1</v>
      </c>
      <c r="AV124" s="70" t="s">
        <v>1264</v>
      </c>
      <c r="AW124" s="64" t="s">
        <v>701</v>
      </c>
      <c r="AX124" s="64" t="b">
        <v>0</v>
      </c>
      <c r="AY124" s="70" t="s">
        <v>1264</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27">
        <v>43749</v>
      </c>
      <c r="BN124" s="70" t="s">
        <v>1096</v>
      </c>
    </row>
    <row r="125" spans="1:66" ht="15">
      <c r="A125" s="62" t="s">
        <v>908</v>
      </c>
      <c r="B125" s="62" t="s">
        <v>369</v>
      </c>
      <c r="C125" s="81" t="s">
        <v>272</v>
      </c>
      <c r="D125" s="88">
        <v>5</v>
      </c>
      <c r="E125" s="89" t="s">
        <v>132</v>
      </c>
      <c r="F125" s="90">
        <v>16</v>
      </c>
      <c r="G125" s="81"/>
      <c r="H125" s="73"/>
      <c r="I125" s="91"/>
      <c r="J125" s="91"/>
      <c r="K125" s="34" t="s">
        <v>66</v>
      </c>
      <c r="L125" s="94">
        <v>125</v>
      </c>
      <c r="M125" s="94"/>
      <c r="N125" s="93"/>
      <c r="O125" s="64" t="s">
        <v>337</v>
      </c>
      <c r="P125" s="66">
        <v>43750.16200231481</v>
      </c>
      <c r="Q125" s="64" t="s">
        <v>971</v>
      </c>
      <c r="R125" s="64"/>
      <c r="S125" s="64"/>
      <c r="T125" s="64" t="s">
        <v>1030</v>
      </c>
      <c r="U125" s="66">
        <v>43750.16200231481</v>
      </c>
      <c r="V125" s="67" t="s">
        <v>1189</v>
      </c>
      <c r="W125" s="64"/>
      <c r="X125" s="64"/>
      <c r="Y125" s="70" t="s">
        <v>1276</v>
      </c>
      <c r="Z125" s="64"/>
      <c r="AA125" s="104">
        <v>1</v>
      </c>
      <c r="AB125" s="48"/>
      <c r="AC125" s="49"/>
      <c r="AD125" s="48"/>
      <c r="AE125" s="49"/>
      <c r="AF125" s="48"/>
      <c r="AG125" s="49"/>
      <c r="AH125" s="48"/>
      <c r="AI125" s="49"/>
      <c r="AJ125" s="48"/>
      <c r="AK125" s="131" t="s">
        <v>1046</v>
      </c>
      <c r="AL125" s="67" t="s">
        <v>1046</v>
      </c>
      <c r="AM125" s="64" t="b">
        <v>0</v>
      </c>
      <c r="AN125" s="64">
        <v>0</v>
      </c>
      <c r="AO125" s="70" t="s">
        <v>275</v>
      </c>
      <c r="AP125" s="64" t="b">
        <v>0</v>
      </c>
      <c r="AQ125" s="64" t="s">
        <v>698</v>
      </c>
      <c r="AR125" s="64"/>
      <c r="AS125" s="70" t="s">
        <v>275</v>
      </c>
      <c r="AT125" s="64" t="b">
        <v>0</v>
      </c>
      <c r="AU125" s="64">
        <v>1</v>
      </c>
      <c r="AV125" s="70" t="s">
        <v>1277</v>
      </c>
      <c r="AW125" s="64" t="s">
        <v>701</v>
      </c>
      <c r="AX125" s="64" t="b">
        <v>0</v>
      </c>
      <c r="AY125" s="70" t="s">
        <v>1277</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27">
        <v>43750</v>
      </c>
      <c r="BN125" s="70" t="s">
        <v>1107</v>
      </c>
    </row>
    <row r="126" spans="1:66" ht="15">
      <c r="A126" s="62" t="s">
        <v>369</v>
      </c>
      <c r="B126" s="62" t="s">
        <v>933</v>
      </c>
      <c r="C126" s="81" t="s">
        <v>897</v>
      </c>
      <c r="D126" s="88">
        <v>6.25</v>
      </c>
      <c r="E126" s="89" t="s">
        <v>136</v>
      </c>
      <c r="F126" s="90">
        <v>15.090909090909092</v>
      </c>
      <c r="G126" s="81"/>
      <c r="H126" s="73"/>
      <c r="I126" s="91"/>
      <c r="J126" s="91"/>
      <c r="K126" s="34" t="s">
        <v>65</v>
      </c>
      <c r="L126" s="94">
        <v>126</v>
      </c>
      <c r="M126" s="94"/>
      <c r="N126" s="93"/>
      <c r="O126" s="64" t="s">
        <v>195</v>
      </c>
      <c r="P126" s="66">
        <v>43746.21606481481</v>
      </c>
      <c r="Q126" s="64" t="s">
        <v>968</v>
      </c>
      <c r="R126" s="67" t="s">
        <v>1007</v>
      </c>
      <c r="S126" s="64" t="s">
        <v>1024</v>
      </c>
      <c r="T126" s="64" t="s">
        <v>1035</v>
      </c>
      <c r="U126" s="66">
        <v>43746.21606481481</v>
      </c>
      <c r="V126" s="67" t="s">
        <v>1186</v>
      </c>
      <c r="W126" s="64"/>
      <c r="X126" s="64"/>
      <c r="Y126" s="70" t="s">
        <v>1273</v>
      </c>
      <c r="Z126" s="64"/>
      <c r="AA126" s="104">
        <v>2</v>
      </c>
      <c r="AB126" s="48"/>
      <c r="AC126" s="49"/>
      <c r="AD126" s="48"/>
      <c r="AE126" s="49"/>
      <c r="AF126" s="48"/>
      <c r="AG126" s="49"/>
      <c r="AH126" s="48"/>
      <c r="AI126" s="49"/>
      <c r="AJ126" s="48"/>
      <c r="AK126" s="131" t="s">
        <v>1044</v>
      </c>
      <c r="AL126" s="67" t="s">
        <v>1044</v>
      </c>
      <c r="AM126" s="64" t="b">
        <v>0</v>
      </c>
      <c r="AN126" s="64">
        <v>5</v>
      </c>
      <c r="AO126" s="70" t="s">
        <v>275</v>
      </c>
      <c r="AP126" s="64" t="b">
        <v>0</v>
      </c>
      <c r="AQ126" s="64" t="s">
        <v>814</v>
      </c>
      <c r="AR126" s="64"/>
      <c r="AS126" s="70" t="s">
        <v>275</v>
      </c>
      <c r="AT126" s="64" t="b">
        <v>0</v>
      </c>
      <c r="AU126" s="64">
        <v>1</v>
      </c>
      <c r="AV126" s="70" t="s">
        <v>275</v>
      </c>
      <c r="AW126" s="64" t="s">
        <v>340</v>
      </c>
      <c r="AX126" s="64" t="b">
        <v>0</v>
      </c>
      <c r="AY126" s="70" t="s">
        <v>1273</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3</v>
      </c>
      <c r="BM126" s="127">
        <v>43746</v>
      </c>
      <c r="BN126" s="70" t="s">
        <v>1104</v>
      </c>
    </row>
    <row r="127" spans="1:66" ht="15">
      <c r="A127" s="62" t="s">
        <v>369</v>
      </c>
      <c r="B127" s="62" t="s">
        <v>933</v>
      </c>
      <c r="C127" s="81" t="s">
        <v>897</v>
      </c>
      <c r="D127" s="88">
        <v>6.25</v>
      </c>
      <c r="E127" s="89" t="s">
        <v>136</v>
      </c>
      <c r="F127" s="90">
        <v>15.090909090909092</v>
      </c>
      <c r="G127" s="81"/>
      <c r="H127" s="73"/>
      <c r="I127" s="91"/>
      <c r="J127" s="91"/>
      <c r="K127" s="34" t="s">
        <v>65</v>
      </c>
      <c r="L127" s="94">
        <v>127</v>
      </c>
      <c r="M127" s="94"/>
      <c r="N127" s="93"/>
      <c r="O127" s="64" t="s">
        <v>195</v>
      </c>
      <c r="P127" s="66">
        <v>43746.66846064815</v>
      </c>
      <c r="Q127" s="64" t="s">
        <v>969</v>
      </c>
      <c r="R127" s="67" t="s">
        <v>1007</v>
      </c>
      <c r="S127" s="64" t="s">
        <v>1024</v>
      </c>
      <c r="T127" s="64" t="s">
        <v>1036</v>
      </c>
      <c r="U127" s="66">
        <v>43746.66846064815</v>
      </c>
      <c r="V127" s="67" t="s">
        <v>1187</v>
      </c>
      <c r="W127" s="64"/>
      <c r="X127" s="64"/>
      <c r="Y127" s="70" t="s">
        <v>1274</v>
      </c>
      <c r="Z127" s="64"/>
      <c r="AA127" s="104">
        <v>2</v>
      </c>
      <c r="AB127" s="48"/>
      <c r="AC127" s="49"/>
      <c r="AD127" s="48"/>
      <c r="AE127" s="49"/>
      <c r="AF127" s="48"/>
      <c r="AG127" s="49"/>
      <c r="AH127" s="48"/>
      <c r="AI127" s="49"/>
      <c r="AJ127" s="48"/>
      <c r="AK127" s="109"/>
      <c r="AL127" s="67" t="s">
        <v>1065</v>
      </c>
      <c r="AM127" s="64" t="b">
        <v>0</v>
      </c>
      <c r="AN127" s="64">
        <v>6</v>
      </c>
      <c r="AO127" s="70" t="s">
        <v>275</v>
      </c>
      <c r="AP127" s="64" t="b">
        <v>0</v>
      </c>
      <c r="AQ127" s="64" t="s">
        <v>698</v>
      </c>
      <c r="AR127" s="64"/>
      <c r="AS127" s="70" t="s">
        <v>275</v>
      </c>
      <c r="AT127" s="64" t="b">
        <v>0</v>
      </c>
      <c r="AU127" s="64">
        <v>1</v>
      </c>
      <c r="AV127" s="70" t="s">
        <v>275</v>
      </c>
      <c r="AW127" s="64" t="s">
        <v>701</v>
      </c>
      <c r="AX127" s="64" t="b">
        <v>0</v>
      </c>
      <c r="AY127" s="70" t="s">
        <v>1274</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27">
        <v>43746</v>
      </c>
      <c r="BN127" s="70" t="s">
        <v>1105</v>
      </c>
    </row>
    <row r="128" spans="1:66" ht="15">
      <c r="A128" s="62" t="s">
        <v>369</v>
      </c>
      <c r="B128" s="62" t="s">
        <v>908</v>
      </c>
      <c r="C128" s="81" t="s">
        <v>897</v>
      </c>
      <c r="D128" s="88">
        <v>6.25</v>
      </c>
      <c r="E128" s="89" t="s">
        <v>136</v>
      </c>
      <c r="F128" s="90">
        <v>15.090909090909092</v>
      </c>
      <c r="G128" s="81"/>
      <c r="H128" s="73"/>
      <c r="I128" s="91"/>
      <c r="J128" s="91"/>
      <c r="K128" s="34" t="s">
        <v>66</v>
      </c>
      <c r="L128" s="94">
        <v>128</v>
      </c>
      <c r="M128" s="94"/>
      <c r="N128" s="93"/>
      <c r="O128" s="64" t="s">
        <v>195</v>
      </c>
      <c r="P128" s="66">
        <v>43746.66846064815</v>
      </c>
      <c r="Q128" s="64" t="s">
        <v>969</v>
      </c>
      <c r="R128" s="67" t="s">
        <v>1007</v>
      </c>
      <c r="S128" s="64" t="s">
        <v>1024</v>
      </c>
      <c r="T128" s="64" t="s">
        <v>1036</v>
      </c>
      <c r="U128" s="66">
        <v>43746.66846064815</v>
      </c>
      <c r="V128" s="67" t="s">
        <v>1187</v>
      </c>
      <c r="W128" s="64"/>
      <c r="X128" s="64"/>
      <c r="Y128" s="70" t="s">
        <v>1274</v>
      </c>
      <c r="Z128" s="64"/>
      <c r="AA128" s="104">
        <v>2</v>
      </c>
      <c r="AB128" s="48"/>
      <c r="AC128" s="49"/>
      <c r="AD128" s="48"/>
      <c r="AE128" s="49"/>
      <c r="AF128" s="48"/>
      <c r="AG128" s="49"/>
      <c r="AH128" s="48"/>
      <c r="AI128" s="49"/>
      <c r="AJ128" s="48"/>
      <c r="AK128" s="109"/>
      <c r="AL128" s="67" t="s">
        <v>1065</v>
      </c>
      <c r="AM128" s="64" t="b">
        <v>0</v>
      </c>
      <c r="AN128" s="64">
        <v>6</v>
      </c>
      <c r="AO128" s="70" t="s">
        <v>275</v>
      </c>
      <c r="AP128" s="64" t="b">
        <v>0</v>
      </c>
      <c r="AQ128" s="64" t="s">
        <v>698</v>
      </c>
      <c r="AR128" s="64"/>
      <c r="AS128" s="70" t="s">
        <v>275</v>
      </c>
      <c r="AT128" s="64" t="b">
        <v>0</v>
      </c>
      <c r="AU128" s="64">
        <v>1</v>
      </c>
      <c r="AV128" s="70" t="s">
        <v>275</v>
      </c>
      <c r="AW128" s="64" t="s">
        <v>701</v>
      </c>
      <c r="AX128" s="64" t="b">
        <v>0</v>
      </c>
      <c r="AY128" s="70" t="s">
        <v>1274</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43746</v>
      </c>
      <c r="BN128" s="70" t="s">
        <v>1105</v>
      </c>
    </row>
    <row r="129" spans="1:66" ht="15">
      <c r="A129" s="62" t="s">
        <v>369</v>
      </c>
      <c r="B129" s="62" t="s">
        <v>908</v>
      </c>
      <c r="C129" s="81" t="s">
        <v>897</v>
      </c>
      <c r="D129" s="88">
        <v>6.25</v>
      </c>
      <c r="E129" s="89" t="s">
        <v>136</v>
      </c>
      <c r="F129" s="90">
        <v>15.090909090909092</v>
      </c>
      <c r="G129" s="81"/>
      <c r="H129" s="73"/>
      <c r="I129" s="91"/>
      <c r="J129" s="91"/>
      <c r="K129" s="34" t="s">
        <v>66</v>
      </c>
      <c r="L129" s="94">
        <v>129</v>
      </c>
      <c r="M129" s="94"/>
      <c r="N129" s="93"/>
      <c r="O129" s="64" t="s">
        <v>195</v>
      </c>
      <c r="P129" s="66">
        <v>43749.01931712963</v>
      </c>
      <c r="Q129" s="64" t="s">
        <v>970</v>
      </c>
      <c r="R129" s="64"/>
      <c r="S129" s="64"/>
      <c r="T129" s="64" t="s">
        <v>1037</v>
      </c>
      <c r="U129" s="66">
        <v>43749.01931712963</v>
      </c>
      <c r="V129" s="67" t="s">
        <v>1188</v>
      </c>
      <c r="W129" s="64"/>
      <c r="X129" s="64"/>
      <c r="Y129" s="70" t="s">
        <v>1275</v>
      </c>
      <c r="Z129" s="64"/>
      <c r="AA129" s="104">
        <v>2</v>
      </c>
      <c r="AB129" s="48"/>
      <c r="AC129" s="49"/>
      <c r="AD129" s="48"/>
      <c r="AE129" s="49"/>
      <c r="AF129" s="48"/>
      <c r="AG129" s="49"/>
      <c r="AH129" s="48"/>
      <c r="AI129" s="49"/>
      <c r="AJ129" s="48"/>
      <c r="AK129" s="131" t="s">
        <v>1045</v>
      </c>
      <c r="AL129" s="67" t="s">
        <v>1045</v>
      </c>
      <c r="AM129" s="64" t="b">
        <v>0</v>
      </c>
      <c r="AN129" s="64">
        <v>5</v>
      </c>
      <c r="AO129" s="70" t="s">
        <v>275</v>
      </c>
      <c r="AP129" s="64" t="b">
        <v>0</v>
      </c>
      <c r="AQ129" s="64" t="s">
        <v>698</v>
      </c>
      <c r="AR129" s="64"/>
      <c r="AS129" s="70" t="s">
        <v>275</v>
      </c>
      <c r="AT129" s="64" t="b">
        <v>0</v>
      </c>
      <c r="AU129" s="64">
        <v>0</v>
      </c>
      <c r="AV129" s="70" t="s">
        <v>275</v>
      </c>
      <c r="AW129" s="64" t="s">
        <v>701</v>
      </c>
      <c r="AX129" s="64" t="b">
        <v>0</v>
      </c>
      <c r="AY129" s="70" t="s">
        <v>1275</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27">
        <v>43749</v>
      </c>
      <c r="BN129" s="70" t="s">
        <v>1106</v>
      </c>
    </row>
    <row r="130" spans="1:66" ht="15">
      <c r="A130" s="62" t="s">
        <v>369</v>
      </c>
      <c r="B130" s="62" t="s">
        <v>369</v>
      </c>
      <c r="C130" s="81" t="s">
        <v>272</v>
      </c>
      <c r="D130" s="88">
        <v>5</v>
      </c>
      <c r="E130" s="89" t="s">
        <v>132</v>
      </c>
      <c r="F130" s="90">
        <v>16</v>
      </c>
      <c r="G130" s="81"/>
      <c r="H130" s="73"/>
      <c r="I130" s="91"/>
      <c r="J130" s="91"/>
      <c r="K130" s="34" t="s">
        <v>65</v>
      </c>
      <c r="L130" s="94">
        <v>130</v>
      </c>
      <c r="M130" s="94"/>
      <c r="N130" s="93"/>
      <c r="O130" s="64" t="s">
        <v>185</v>
      </c>
      <c r="P130" s="66">
        <v>43751.61849537037</v>
      </c>
      <c r="Q130" s="64" t="s">
        <v>973</v>
      </c>
      <c r="R130" s="67" t="s">
        <v>1009</v>
      </c>
      <c r="S130" s="64" t="s">
        <v>693</v>
      </c>
      <c r="T130" s="64" t="s">
        <v>1040</v>
      </c>
      <c r="U130" s="66">
        <v>43751.61849537037</v>
      </c>
      <c r="V130" s="67" t="s">
        <v>1195</v>
      </c>
      <c r="W130" s="64"/>
      <c r="X130" s="64"/>
      <c r="Y130" s="70" t="s">
        <v>1282</v>
      </c>
      <c r="Z130" s="64"/>
      <c r="AA130" s="104">
        <v>1</v>
      </c>
      <c r="AB130" s="48">
        <v>0</v>
      </c>
      <c r="AC130" s="49">
        <v>0</v>
      </c>
      <c r="AD130" s="48">
        <v>0</v>
      </c>
      <c r="AE130" s="49">
        <v>0</v>
      </c>
      <c r="AF130" s="48">
        <v>0</v>
      </c>
      <c r="AG130" s="49">
        <v>0</v>
      </c>
      <c r="AH130" s="48">
        <v>19</v>
      </c>
      <c r="AI130" s="49">
        <v>100</v>
      </c>
      <c r="AJ130" s="48">
        <v>19</v>
      </c>
      <c r="AK130" s="109"/>
      <c r="AL130" s="67" t="s">
        <v>1065</v>
      </c>
      <c r="AM130" s="64" t="b">
        <v>0</v>
      </c>
      <c r="AN130" s="64">
        <v>1</v>
      </c>
      <c r="AO130" s="70" t="s">
        <v>275</v>
      </c>
      <c r="AP130" s="64" t="b">
        <v>0</v>
      </c>
      <c r="AQ130" s="64" t="s">
        <v>698</v>
      </c>
      <c r="AR130" s="64"/>
      <c r="AS130" s="70" t="s">
        <v>275</v>
      </c>
      <c r="AT130" s="64" t="b">
        <v>0</v>
      </c>
      <c r="AU130" s="64">
        <v>0</v>
      </c>
      <c r="AV130" s="70" t="s">
        <v>275</v>
      </c>
      <c r="AW130" s="64" t="s">
        <v>701</v>
      </c>
      <c r="AX130" s="64" t="b">
        <v>0</v>
      </c>
      <c r="AY130" s="70" t="s">
        <v>1282</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1</v>
      </c>
      <c r="BM130" s="127">
        <v>43751</v>
      </c>
      <c r="BN130" s="70" t="s">
        <v>1113</v>
      </c>
    </row>
    <row r="131" spans="1:66" ht="15">
      <c r="A131" s="62" t="s">
        <v>912</v>
      </c>
      <c r="B131" s="62" t="s">
        <v>369</v>
      </c>
      <c r="C131" s="81" t="s">
        <v>272</v>
      </c>
      <c r="D131" s="88">
        <v>5</v>
      </c>
      <c r="E131" s="89" t="s">
        <v>132</v>
      </c>
      <c r="F131" s="90">
        <v>16</v>
      </c>
      <c r="G131" s="81"/>
      <c r="H131" s="73"/>
      <c r="I131" s="91"/>
      <c r="J131" s="91"/>
      <c r="K131" s="34" t="s">
        <v>65</v>
      </c>
      <c r="L131" s="94">
        <v>131</v>
      </c>
      <c r="M131" s="94"/>
      <c r="N131" s="93"/>
      <c r="O131" s="64" t="s">
        <v>195</v>
      </c>
      <c r="P131" s="66">
        <v>43747.595555555556</v>
      </c>
      <c r="Q131" s="64" t="s">
        <v>958</v>
      </c>
      <c r="R131" s="67" t="s">
        <v>1003</v>
      </c>
      <c r="S131" s="64" t="s">
        <v>1024</v>
      </c>
      <c r="T131" s="64" t="s">
        <v>1030</v>
      </c>
      <c r="U131" s="66">
        <v>43747.595555555556</v>
      </c>
      <c r="V131" s="67" t="s">
        <v>1194</v>
      </c>
      <c r="W131" s="64"/>
      <c r="X131" s="64"/>
      <c r="Y131" s="70" t="s">
        <v>1281</v>
      </c>
      <c r="Z131" s="64"/>
      <c r="AA131" s="104">
        <v>1</v>
      </c>
      <c r="AB131" s="48"/>
      <c r="AC131" s="49"/>
      <c r="AD131" s="48"/>
      <c r="AE131" s="49"/>
      <c r="AF131" s="48"/>
      <c r="AG131" s="49"/>
      <c r="AH131" s="48"/>
      <c r="AI131" s="49"/>
      <c r="AJ131" s="48"/>
      <c r="AK131" s="109"/>
      <c r="AL131" s="67" t="s">
        <v>1066</v>
      </c>
      <c r="AM131" s="64" t="b">
        <v>0</v>
      </c>
      <c r="AN131" s="64">
        <v>0</v>
      </c>
      <c r="AO131" s="70" t="s">
        <v>275</v>
      </c>
      <c r="AP131" s="64" t="b">
        <v>0</v>
      </c>
      <c r="AQ131" s="64" t="s">
        <v>698</v>
      </c>
      <c r="AR131" s="64"/>
      <c r="AS131" s="70" t="s">
        <v>275</v>
      </c>
      <c r="AT131" s="64" t="b">
        <v>0</v>
      </c>
      <c r="AU131" s="64">
        <v>3</v>
      </c>
      <c r="AV131" s="70" t="s">
        <v>1280</v>
      </c>
      <c r="AW131" s="64" t="s">
        <v>701</v>
      </c>
      <c r="AX131" s="64" t="b">
        <v>0</v>
      </c>
      <c r="AY131" s="70" t="s">
        <v>1280</v>
      </c>
      <c r="AZ131" s="64" t="s">
        <v>185</v>
      </c>
      <c r="BA131" s="64">
        <v>0</v>
      </c>
      <c r="BB131" s="64">
        <v>0</v>
      </c>
      <c r="BC131" s="64"/>
      <c r="BD131" s="64"/>
      <c r="BE131" s="64"/>
      <c r="BF131" s="64"/>
      <c r="BG131" s="64"/>
      <c r="BH131" s="64"/>
      <c r="BI131" s="64"/>
      <c r="BJ131" s="64"/>
      <c r="BK131" s="63" t="str">
        <f>REPLACE(INDEX(GroupVertices[Group],MATCH(Edges[[#This Row],[Vertex 1]],GroupVertices[Vertex],0)),1,1,"")</f>
        <v>3</v>
      </c>
      <c r="BL131" s="63" t="str">
        <f>REPLACE(INDEX(GroupVertices[Group],MATCH(Edges[[#This Row],[Vertex 2]],GroupVertices[Vertex],0)),1,1,"")</f>
        <v>1</v>
      </c>
      <c r="BM131" s="127">
        <v>43747</v>
      </c>
      <c r="BN131" s="70" t="s">
        <v>1112</v>
      </c>
    </row>
    <row r="132" spans="1:66" ht="15">
      <c r="A132" s="62" t="s">
        <v>908</v>
      </c>
      <c r="B132" s="62" t="s">
        <v>933</v>
      </c>
      <c r="C132" s="81" t="s">
        <v>897</v>
      </c>
      <c r="D132" s="88">
        <v>6.25</v>
      </c>
      <c r="E132" s="89" t="s">
        <v>136</v>
      </c>
      <c r="F132" s="90">
        <v>15.090909090909092</v>
      </c>
      <c r="G132" s="81"/>
      <c r="H132" s="73"/>
      <c r="I132" s="91"/>
      <c r="J132" s="91"/>
      <c r="K132" s="34" t="s">
        <v>65</v>
      </c>
      <c r="L132" s="94">
        <v>132</v>
      </c>
      <c r="M132" s="94"/>
      <c r="N132" s="93"/>
      <c r="O132" s="64" t="s">
        <v>195</v>
      </c>
      <c r="P132" s="66">
        <v>43745.85009259259</v>
      </c>
      <c r="Q132" s="64" t="s">
        <v>961</v>
      </c>
      <c r="R132" s="67" t="s">
        <v>1004</v>
      </c>
      <c r="S132" s="64" t="s">
        <v>1024</v>
      </c>
      <c r="T132" s="64" t="s">
        <v>1033</v>
      </c>
      <c r="U132" s="66">
        <v>43745.85009259259</v>
      </c>
      <c r="V132" s="67" t="s">
        <v>1174</v>
      </c>
      <c r="W132" s="64"/>
      <c r="X132" s="64"/>
      <c r="Y132" s="70" t="s">
        <v>1261</v>
      </c>
      <c r="Z132" s="64"/>
      <c r="AA132" s="104">
        <v>2</v>
      </c>
      <c r="AB132" s="48"/>
      <c r="AC132" s="49"/>
      <c r="AD132" s="48"/>
      <c r="AE132" s="49"/>
      <c r="AF132" s="48"/>
      <c r="AG132" s="49"/>
      <c r="AH132" s="48"/>
      <c r="AI132" s="49"/>
      <c r="AJ132" s="48"/>
      <c r="AK132" s="109"/>
      <c r="AL132" s="67" t="s">
        <v>1061</v>
      </c>
      <c r="AM132" s="64" t="b">
        <v>0</v>
      </c>
      <c r="AN132" s="64">
        <v>9</v>
      </c>
      <c r="AO132" s="70" t="s">
        <v>1344</v>
      </c>
      <c r="AP132" s="64" t="b">
        <v>0</v>
      </c>
      <c r="AQ132" s="64" t="s">
        <v>698</v>
      </c>
      <c r="AR132" s="64"/>
      <c r="AS132" s="70" t="s">
        <v>275</v>
      </c>
      <c r="AT132" s="64" t="b">
        <v>0</v>
      </c>
      <c r="AU132" s="64">
        <v>1</v>
      </c>
      <c r="AV132" s="70" t="s">
        <v>275</v>
      </c>
      <c r="AW132" s="64" t="s">
        <v>702</v>
      </c>
      <c r="AX132" s="64" t="b">
        <v>0</v>
      </c>
      <c r="AY132" s="70" t="s">
        <v>1261</v>
      </c>
      <c r="AZ132" s="64" t="s">
        <v>337</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3</v>
      </c>
      <c r="BM132" s="127">
        <v>43745</v>
      </c>
      <c r="BN132" s="70" t="s">
        <v>1092</v>
      </c>
    </row>
    <row r="133" spans="1:66" ht="15">
      <c r="A133" s="62" t="s">
        <v>908</v>
      </c>
      <c r="B133" s="62" t="s">
        <v>933</v>
      </c>
      <c r="C133" s="81" t="s">
        <v>897</v>
      </c>
      <c r="D133" s="88">
        <v>6.25</v>
      </c>
      <c r="E133" s="89" t="s">
        <v>136</v>
      </c>
      <c r="F133" s="90">
        <v>15.090909090909092</v>
      </c>
      <c r="G133" s="81"/>
      <c r="H133" s="73"/>
      <c r="I133" s="91"/>
      <c r="J133" s="91"/>
      <c r="K133" s="34" t="s">
        <v>65</v>
      </c>
      <c r="L133" s="94">
        <v>133</v>
      </c>
      <c r="M133" s="94"/>
      <c r="N133" s="93"/>
      <c r="O133" s="64" t="s">
        <v>195</v>
      </c>
      <c r="P133" s="66">
        <v>43746.775775462964</v>
      </c>
      <c r="Q133" s="64" t="s">
        <v>958</v>
      </c>
      <c r="R133" s="67" t="s">
        <v>1003</v>
      </c>
      <c r="S133" s="64" t="s">
        <v>1024</v>
      </c>
      <c r="T133" s="64" t="s">
        <v>1039</v>
      </c>
      <c r="U133" s="66">
        <v>43746.775775462964</v>
      </c>
      <c r="V133" s="67" t="s">
        <v>1193</v>
      </c>
      <c r="W133" s="64"/>
      <c r="X133" s="64"/>
      <c r="Y133" s="70" t="s">
        <v>1280</v>
      </c>
      <c r="Z133" s="64"/>
      <c r="AA133" s="104">
        <v>2</v>
      </c>
      <c r="AB133" s="48">
        <v>0</v>
      </c>
      <c r="AC133" s="49">
        <v>0</v>
      </c>
      <c r="AD133" s="48">
        <v>0</v>
      </c>
      <c r="AE133" s="49">
        <v>0</v>
      </c>
      <c r="AF133" s="48">
        <v>0</v>
      </c>
      <c r="AG133" s="49">
        <v>0</v>
      </c>
      <c r="AH133" s="48">
        <v>22</v>
      </c>
      <c r="AI133" s="49">
        <v>100</v>
      </c>
      <c r="AJ133" s="48">
        <v>22</v>
      </c>
      <c r="AK133" s="109"/>
      <c r="AL133" s="67" t="s">
        <v>1061</v>
      </c>
      <c r="AM133" s="64" t="b">
        <v>0</v>
      </c>
      <c r="AN133" s="64">
        <v>10</v>
      </c>
      <c r="AO133" s="70" t="s">
        <v>275</v>
      </c>
      <c r="AP133" s="64" t="b">
        <v>0</v>
      </c>
      <c r="AQ133" s="64" t="s">
        <v>698</v>
      </c>
      <c r="AR133" s="64"/>
      <c r="AS133" s="70" t="s">
        <v>275</v>
      </c>
      <c r="AT133" s="64" t="b">
        <v>0</v>
      </c>
      <c r="AU133" s="64">
        <v>3</v>
      </c>
      <c r="AV133" s="70" t="s">
        <v>275</v>
      </c>
      <c r="AW133" s="64" t="s">
        <v>702</v>
      </c>
      <c r="AX133" s="64" t="b">
        <v>0</v>
      </c>
      <c r="AY133" s="70" t="s">
        <v>1280</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3</v>
      </c>
      <c r="BM133" s="127">
        <v>43746</v>
      </c>
      <c r="BN133" s="70" t="s">
        <v>1111</v>
      </c>
    </row>
    <row r="134" spans="1:66" ht="15">
      <c r="A134" s="62" t="s">
        <v>912</v>
      </c>
      <c r="B134" s="62" t="s">
        <v>933</v>
      </c>
      <c r="C134" s="81" t="s">
        <v>272</v>
      </c>
      <c r="D134" s="88">
        <v>5</v>
      </c>
      <c r="E134" s="89" t="s">
        <v>132</v>
      </c>
      <c r="F134" s="90">
        <v>16</v>
      </c>
      <c r="G134" s="81"/>
      <c r="H134" s="73"/>
      <c r="I134" s="91"/>
      <c r="J134" s="91"/>
      <c r="K134" s="34" t="s">
        <v>65</v>
      </c>
      <c r="L134" s="94">
        <v>134</v>
      </c>
      <c r="M134" s="94"/>
      <c r="N134" s="93"/>
      <c r="O134" s="64" t="s">
        <v>195</v>
      </c>
      <c r="P134" s="66">
        <v>43747.595555555556</v>
      </c>
      <c r="Q134" s="64" t="s">
        <v>958</v>
      </c>
      <c r="R134" s="67" t="s">
        <v>1003</v>
      </c>
      <c r="S134" s="64" t="s">
        <v>1024</v>
      </c>
      <c r="T134" s="64" t="s">
        <v>1030</v>
      </c>
      <c r="U134" s="66">
        <v>43747.595555555556</v>
      </c>
      <c r="V134" s="67" t="s">
        <v>1194</v>
      </c>
      <c r="W134" s="64"/>
      <c r="X134" s="64"/>
      <c r="Y134" s="70" t="s">
        <v>1281</v>
      </c>
      <c r="Z134" s="64"/>
      <c r="AA134" s="104">
        <v>1</v>
      </c>
      <c r="AB134" s="48">
        <v>0</v>
      </c>
      <c r="AC134" s="49">
        <v>0</v>
      </c>
      <c r="AD134" s="48">
        <v>0</v>
      </c>
      <c r="AE134" s="49">
        <v>0</v>
      </c>
      <c r="AF134" s="48">
        <v>0</v>
      </c>
      <c r="AG134" s="49">
        <v>0</v>
      </c>
      <c r="AH134" s="48">
        <v>22</v>
      </c>
      <c r="AI134" s="49">
        <v>100</v>
      </c>
      <c r="AJ134" s="48">
        <v>22</v>
      </c>
      <c r="AK134" s="109"/>
      <c r="AL134" s="67" t="s">
        <v>1066</v>
      </c>
      <c r="AM134" s="64" t="b">
        <v>0</v>
      </c>
      <c r="AN134" s="64">
        <v>0</v>
      </c>
      <c r="AO134" s="70" t="s">
        <v>275</v>
      </c>
      <c r="AP134" s="64" t="b">
        <v>0</v>
      </c>
      <c r="AQ134" s="64" t="s">
        <v>698</v>
      </c>
      <c r="AR134" s="64"/>
      <c r="AS134" s="70" t="s">
        <v>275</v>
      </c>
      <c r="AT134" s="64" t="b">
        <v>0</v>
      </c>
      <c r="AU134" s="64">
        <v>3</v>
      </c>
      <c r="AV134" s="70" t="s">
        <v>1280</v>
      </c>
      <c r="AW134" s="64" t="s">
        <v>701</v>
      </c>
      <c r="AX134" s="64" t="b">
        <v>0</v>
      </c>
      <c r="AY134" s="70" t="s">
        <v>1280</v>
      </c>
      <c r="AZ134" s="64" t="s">
        <v>185</v>
      </c>
      <c r="BA134" s="64">
        <v>0</v>
      </c>
      <c r="BB134" s="64">
        <v>0</v>
      </c>
      <c r="BC134" s="64"/>
      <c r="BD134" s="64"/>
      <c r="BE134" s="64"/>
      <c r="BF134" s="64"/>
      <c r="BG134" s="64"/>
      <c r="BH134" s="64"/>
      <c r="BI134" s="64"/>
      <c r="BJ134" s="64"/>
      <c r="BK134" s="63" t="str">
        <f>REPLACE(INDEX(GroupVertices[Group],MATCH(Edges[[#This Row],[Vertex 1]],GroupVertices[Vertex],0)),1,1,"")</f>
        <v>3</v>
      </c>
      <c r="BL134" s="63" t="str">
        <f>REPLACE(INDEX(GroupVertices[Group],MATCH(Edges[[#This Row],[Vertex 2]],GroupVertices[Vertex],0)),1,1,"")</f>
        <v>3</v>
      </c>
      <c r="BM134" s="127">
        <v>43747</v>
      </c>
      <c r="BN134" s="70" t="s">
        <v>1112</v>
      </c>
    </row>
    <row r="135" spans="1:66" ht="15">
      <c r="A135" s="62" t="s">
        <v>908</v>
      </c>
      <c r="B135" s="62" t="s">
        <v>912</v>
      </c>
      <c r="C135" s="81" t="s">
        <v>272</v>
      </c>
      <c r="D135" s="88">
        <v>5</v>
      </c>
      <c r="E135" s="89" t="s">
        <v>132</v>
      </c>
      <c r="F135" s="90">
        <v>16</v>
      </c>
      <c r="G135" s="81"/>
      <c r="H135" s="73"/>
      <c r="I135" s="91"/>
      <c r="J135" s="91"/>
      <c r="K135" s="34" t="s">
        <v>66</v>
      </c>
      <c r="L135" s="94">
        <v>135</v>
      </c>
      <c r="M135" s="94"/>
      <c r="N135" s="93"/>
      <c r="O135" s="64" t="s">
        <v>195</v>
      </c>
      <c r="P135" s="66">
        <v>43746.775775462964</v>
      </c>
      <c r="Q135" s="64" t="s">
        <v>958</v>
      </c>
      <c r="R135" s="67" t="s">
        <v>1003</v>
      </c>
      <c r="S135" s="64" t="s">
        <v>1024</v>
      </c>
      <c r="T135" s="64" t="s">
        <v>1039</v>
      </c>
      <c r="U135" s="66">
        <v>43746.775775462964</v>
      </c>
      <c r="V135" s="67" t="s">
        <v>1193</v>
      </c>
      <c r="W135" s="64"/>
      <c r="X135" s="64"/>
      <c r="Y135" s="70" t="s">
        <v>1280</v>
      </c>
      <c r="Z135" s="64"/>
      <c r="AA135" s="104">
        <v>1</v>
      </c>
      <c r="AB135" s="48"/>
      <c r="AC135" s="49"/>
      <c r="AD135" s="48"/>
      <c r="AE135" s="49"/>
      <c r="AF135" s="48"/>
      <c r="AG135" s="49"/>
      <c r="AH135" s="48"/>
      <c r="AI135" s="49"/>
      <c r="AJ135" s="48"/>
      <c r="AK135" s="109"/>
      <c r="AL135" s="67" t="s">
        <v>1061</v>
      </c>
      <c r="AM135" s="64" t="b">
        <v>0</v>
      </c>
      <c r="AN135" s="64">
        <v>10</v>
      </c>
      <c r="AO135" s="70" t="s">
        <v>275</v>
      </c>
      <c r="AP135" s="64" t="b">
        <v>0</v>
      </c>
      <c r="AQ135" s="64" t="s">
        <v>698</v>
      </c>
      <c r="AR135" s="64"/>
      <c r="AS135" s="70" t="s">
        <v>275</v>
      </c>
      <c r="AT135" s="64" t="b">
        <v>0</v>
      </c>
      <c r="AU135" s="64">
        <v>3</v>
      </c>
      <c r="AV135" s="70" t="s">
        <v>275</v>
      </c>
      <c r="AW135" s="64" t="s">
        <v>702</v>
      </c>
      <c r="AX135" s="64" t="b">
        <v>0</v>
      </c>
      <c r="AY135" s="70" t="s">
        <v>1280</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3</v>
      </c>
      <c r="BM135" s="127">
        <v>43746</v>
      </c>
      <c r="BN135" s="70" t="s">
        <v>1111</v>
      </c>
    </row>
    <row r="136" spans="1:66" ht="15">
      <c r="A136" s="62" t="s">
        <v>908</v>
      </c>
      <c r="B136" s="62" t="s">
        <v>927</v>
      </c>
      <c r="C136" s="81" t="s">
        <v>272</v>
      </c>
      <c r="D136" s="88">
        <v>5</v>
      </c>
      <c r="E136" s="89" t="s">
        <v>132</v>
      </c>
      <c r="F136" s="90">
        <v>16</v>
      </c>
      <c r="G136" s="81"/>
      <c r="H136" s="73"/>
      <c r="I136" s="91"/>
      <c r="J136" s="91"/>
      <c r="K136" s="34" t="s">
        <v>65</v>
      </c>
      <c r="L136" s="94">
        <v>136</v>
      </c>
      <c r="M136" s="94"/>
      <c r="N136" s="93"/>
      <c r="O136" s="64" t="s">
        <v>195</v>
      </c>
      <c r="P136" s="66">
        <v>43746.775775462964</v>
      </c>
      <c r="Q136" s="64" t="s">
        <v>958</v>
      </c>
      <c r="R136" s="67" t="s">
        <v>1003</v>
      </c>
      <c r="S136" s="64" t="s">
        <v>1024</v>
      </c>
      <c r="T136" s="64" t="s">
        <v>1039</v>
      </c>
      <c r="U136" s="66">
        <v>43746.775775462964</v>
      </c>
      <c r="V136" s="67" t="s">
        <v>1193</v>
      </c>
      <c r="W136" s="64"/>
      <c r="X136" s="64"/>
      <c r="Y136" s="70" t="s">
        <v>1280</v>
      </c>
      <c r="Z136" s="64"/>
      <c r="AA136" s="104">
        <v>1</v>
      </c>
      <c r="AB136" s="48"/>
      <c r="AC136" s="49"/>
      <c r="AD136" s="48"/>
      <c r="AE136" s="49"/>
      <c r="AF136" s="48"/>
      <c r="AG136" s="49"/>
      <c r="AH136" s="48"/>
      <c r="AI136" s="49"/>
      <c r="AJ136" s="48"/>
      <c r="AK136" s="109"/>
      <c r="AL136" s="67" t="s">
        <v>1061</v>
      </c>
      <c r="AM136" s="64" t="b">
        <v>0</v>
      </c>
      <c r="AN136" s="64">
        <v>10</v>
      </c>
      <c r="AO136" s="70" t="s">
        <v>275</v>
      </c>
      <c r="AP136" s="64" t="b">
        <v>0</v>
      </c>
      <c r="AQ136" s="64" t="s">
        <v>698</v>
      </c>
      <c r="AR136" s="64"/>
      <c r="AS136" s="70" t="s">
        <v>275</v>
      </c>
      <c r="AT136" s="64" t="b">
        <v>0</v>
      </c>
      <c r="AU136" s="64">
        <v>3</v>
      </c>
      <c r="AV136" s="70" t="s">
        <v>275</v>
      </c>
      <c r="AW136" s="64" t="s">
        <v>702</v>
      </c>
      <c r="AX136" s="64" t="b">
        <v>0</v>
      </c>
      <c r="AY136" s="70" t="s">
        <v>1280</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2</v>
      </c>
      <c r="BM136" s="127">
        <v>43746</v>
      </c>
      <c r="BN136" s="70" t="s">
        <v>1111</v>
      </c>
    </row>
    <row r="137" spans="1:66" ht="15">
      <c r="A137" s="62" t="s">
        <v>908</v>
      </c>
      <c r="B137" s="62" t="s">
        <v>928</v>
      </c>
      <c r="C137" s="81" t="s">
        <v>272</v>
      </c>
      <c r="D137" s="88">
        <v>5</v>
      </c>
      <c r="E137" s="89" t="s">
        <v>132</v>
      </c>
      <c r="F137" s="90">
        <v>16</v>
      </c>
      <c r="G137" s="81"/>
      <c r="H137" s="73"/>
      <c r="I137" s="91"/>
      <c r="J137" s="91"/>
      <c r="K137" s="34" t="s">
        <v>65</v>
      </c>
      <c r="L137" s="94">
        <v>137</v>
      </c>
      <c r="M137" s="94"/>
      <c r="N137" s="93"/>
      <c r="O137" s="64" t="s">
        <v>195</v>
      </c>
      <c r="P137" s="66">
        <v>43746.775775462964</v>
      </c>
      <c r="Q137" s="64" t="s">
        <v>958</v>
      </c>
      <c r="R137" s="67" t="s">
        <v>1003</v>
      </c>
      <c r="S137" s="64" t="s">
        <v>1024</v>
      </c>
      <c r="T137" s="64" t="s">
        <v>1039</v>
      </c>
      <c r="U137" s="66">
        <v>43746.775775462964</v>
      </c>
      <c r="V137" s="67" t="s">
        <v>1193</v>
      </c>
      <c r="W137" s="64"/>
      <c r="X137" s="64"/>
      <c r="Y137" s="70" t="s">
        <v>1280</v>
      </c>
      <c r="Z137" s="64"/>
      <c r="AA137" s="104">
        <v>1</v>
      </c>
      <c r="AB137" s="48"/>
      <c r="AC137" s="49"/>
      <c r="AD137" s="48"/>
      <c r="AE137" s="49"/>
      <c r="AF137" s="48"/>
      <c r="AG137" s="49"/>
      <c r="AH137" s="48"/>
      <c r="AI137" s="49"/>
      <c r="AJ137" s="48"/>
      <c r="AK137" s="109"/>
      <c r="AL137" s="67" t="s">
        <v>1061</v>
      </c>
      <c r="AM137" s="64" t="b">
        <v>0</v>
      </c>
      <c r="AN137" s="64">
        <v>10</v>
      </c>
      <c r="AO137" s="70" t="s">
        <v>275</v>
      </c>
      <c r="AP137" s="64" t="b">
        <v>0</v>
      </c>
      <c r="AQ137" s="64" t="s">
        <v>698</v>
      </c>
      <c r="AR137" s="64"/>
      <c r="AS137" s="70" t="s">
        <v>275</v>
      </c>
      <c r="AT137" s="64" t="b">
        <v>0</v>
      </c>
      <c r="AU137" s="64">
        <v>3</v>
      </c>
      <c r="AV137" s="70" t="s">
        <v>275</v>
      </c>
      <c r="AW137" s="64" t="s">
        <v>702</v>
      </c>
      <c r="AX137" s="64" t="b">
        <v>0</v>
      </c>
      <c r="AY137" s="70" t="s">
        <v>1280</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2</v>
      </c>
      <c r="BM137" s="127">
        <v>43746</v>
      </c>
      <c r="BN137" s="70" t="s">
        <v>1111</v>
      </c>
    </row>
    <row r="138" spans="1:66" ht="15">
      <c r="A138" s="62" t="s">
        <v>912</v>
      </c>
      <c r="B138" s="62" t="s">
        <v>908</v>
      </c>
      <c r="C138" s="81" t="s">
        <v>272</v>
      </c>
      <c r="D138" s="88">
        <v>5</v>
      </c>
      <c r="E138" s="89" t="s">
        <v>132</v>
      </c>
      <c r="F138" s="90">
        <v>16</v>
      </c>
      <c r="G138" s="81"/>
      <c r="H138" s="73"/>
      <c r="I138" s="91"/>
      <c r="J138" s="91"/>
      <c r="K138" s="34" t="s">
        <v>66</v>
      </c>
      <c r="L138" s="94">
        <v>138</v>
      </c>
      <c r="M138" s="94"/>
      <c r="N138" s="93"/>
      <c r="O138" s="64" t="s">
        <v>337</v>
      </c>
      <c r="P138" s="66">
        <v>43747.595555555556</v>
      </c>
      <c r="Q138" s="64" t="s">
        <v>958</v>
      </c>
      <c r="R138" s="67" t="s">
        <v>1003</v>
      </c>
      <c r="S138" s="64" t="s">
        <v>1024</v>
      </c>
      <c r="T138" s="64" t="s">
        <v>1030</v>
      </c>
      <c r="U138" s="66">
        <v>43747.595555555556</v>
      </c>
      <c r="V138" s="67" t="s">
        <v>1194</v>
      </c>
      <c r="W138" s="64"/>
      <c r="X138" s="64"/>
      <c r="Y138" s="70" t="s">
        <v>1281</v>
      </c>
      <c r="Z138" s="64"/>
      <c r="AA138" s="104">
        <v>1</v>
      </c>
      <c r="AB138" s="48"/>
      <c r="AC138" s="49"/>
      <c r="AD138" s="48"/>
      <c r="AE138" s="49"/>
      <c r="AF138" s="48"/>
      <c r="AG138" s="49"/>
      <c r="AH138" s="48"/>
      <c r="AI138" s="49"/>
      <c r="AJ138" s="48"/>
      <c r="AK138" s="109"/>
      <c r="AL138" s="67" t="s">
        <v>1066</v>
      </c>
      <c r="AM138" s="64" t="b">
        <v>0</v>
      </c>
      <c r="AN138" s="64">
        <v>0</v>
      </c>
      <c r="AO138" s="70" t="s">
        <v>275</v>
      </c>
      <c r="AP138" s="64" t="b">
        <v>0</v>
      </c>
      <c r="AQ138" s="64" t="s">
        <v>698</v>
      </c>
      <c r="AR138" s="64"/>
      <c r="AS138" s="70" t="s">
        <v>275</v>
      </c>
      <c r="AT138" s="64" t="b">
        <v>0</v>
      </c>
      <c r="AU138" s="64">
        <v>3</v>
      </c>
      <c r="AV138" s="70" t="s">
        <v>1280</v>
      </c>
      <c r="AW138" s="64" t="s">
        <v>701</v>
      </c>
      <c r="AX138" s="64" t="b">
        <v>0</v>
      </c>
      <c r="AY138" s="70" t="s">
        <v>1280</v>
      </c>
      <c r="AZ138" s="64" t="s">
        <v>185</v>
      </c>
      <c r="BA138" s="64">
        <v>0</v>
      </c>
      <c r="BB138" s="64">
        <v>0</v>
      </c>
      <c r="BC138" s="64"/>
      <c r="BD138" s="64"/>
      <c r="BE138" s="64"/>
      <c r="BF138" s="64"/>
      <c r="BG138" s="64"/>
      <c r="BH138" s="64"/>
      <c r="BI138" s="64"/>
      <c r="BJ138" s="64"/>
      <c r="BK138" s="63" t="str">
        <f>REPLACE(INDEX(GroupVertices[Group],MATCH(Edges[[#This Row],[Vertex 1]],GroupVertices[Vertex],0)),1,1,"")</f>
        <v>3</v>
      </c>
      <c r="BL138" s="63" t="str">
        <f>REPLACE(INDEX(GroupVertices[Group],MATCH(Edges[[#This Row],[Vertex 2]],GroupVertices[Vertex],0)),1,1,"")</f>
        <v>1</v>
      </c>
      <c r="BM138" s="127">
        <v>43747</v>
      </c>
      <c r="BN138" s="70" t="s">
        <v>1112</v>
      </c>
    </row>
    <row r="139" spans="1:66" ht="15">
      <c r="A139" s="62" t="s">
        <v>912</v>
      </c>
      <c r="B139" s="62" t="s">
        <v>908</v>
      </c>
      <c r="C139" s="81" t="s">
        <v>272</v>
      </c>
      <c r="D139" s="88">
        <v>5</v>
      </c>
      <c r="E139" s="89" t="s">
        <v>132</v>
      </c>
      <c r="F139" s="90">
        <v>16</v>
      </c>
      <c r="G139" s="81"/>
      <c r="H139" s="73"/>
      <c r="I139" s="91"/>
      <c r="J139" s="91"/>
      <c r="K139" s="34" t="s">
        <v>66</v>
      </c>
      <c r="L139" s="94">
        <v>139</v>
      </c>
      <c r="M139" s="94"/>
      <c r="N139" s="93"/>
      <c r="O139" s="64" t="s">
        <v>195</v>
      </c>
      <c r="P139" s="66">
        <v>43747.595555555556</v>
      </c>
      <c r="Q139" s="64" t="s">
        <v>958</v>
      </c>
      <c r="R139" s="67" t="s">
        <v>1003</v>
      </c>
      <c r="S139" s="64" t="s">
        <v>1024</v>
      </c>
      <c r="T139" s="64" t="s">
        <v>1030</v>
      </c>
      <c r="U139" s="66">
        <v>43747.595555555556</v>
      </c>
      <c r="V139" s="67" t="s">
        <v>1194</v>
      </c>
      <c r="W139" s="64"/>
      <c r="X139" s="64"/>
      <c r="Y139" s="70" t="s">
        <v>1281</v>
      </c>
      <c r="Z139" s="64"/>
      <c r="AA139" s="104">
        <v>1</v>
      </c>
      <c r="AB139" s="48"/>
      <c r="AC139" s="49"/>
      <c r="AD139" s="48"/>
      <c r="AE139" s="49"/>
      <c r="AF139" s="48"/>
      <c r="AG139" s="49"/>
      <c r="AH139" s="48"/>
      <c r="AI139" s="49"/>
      <c r="AJ139" s="48"/>
      <c r="AK139" s="109"/>
      <c r="AL139" s="67" t="s">
        <v>1066</v>
      </c>
      <c r="AM139" s="64" t="b">
        <v>0</v>
      </c>
      <c r="AN139" s="64">
        <v>0</v>
      </c>
      <c r="AO139" s="70" t="s">
        <v>275</v>
      </c>
      <c r="AP139" s="64" t="b">
        <v>0</v>
      </c>
      <c r="AQ139" s="64" t="s">
        <v>698</v>
      </c>
      <c r="AR139" s="64"/>
      <c r="AS139" s="70" t="s">
        <v>275</v>
      </c>
      <c r="AT139" s="64" t="b">
        <v>0</v>
      </c>
      <c r="AU139" s="64">
        <v>3</v>
      </c>
      <c r="AV139" s="70" t="s">
        <v>1280</v>
      </c>
      <c r="AW139" s="64" t="s">
        <v>701</v>
      </c>
      <c r="AX139" s="64" t="b">
        <v>0</v>
      </c>
      <c r="AY139" s="70" t="s">
        <v>1280</v>
      </c>
      <c r="AZ139" s="64" t="s">
        <v>185</v>
      </c>
      <c r="BA139" s="64">
        <v>0</v>
      </c>
      <c r="BB139" s="64">
        <v>0</v>
      </c>
      <c r="BC139" s="64"/>
      <c r="BD139" s="64"/>
      <c r="BE139" s="64"/>
      <c r="BF139" s="64"/>
      <c r="BG139" s="64"/>
      <c r="BH139" s="64"/>
      <c r="BI139" s="64"/>
      <c r="BJ139" s="64"/>
      <c r="BK139" s="63" t="str">
        <f>REPLACE(INDEX(GroupVertices[Group],MATCH(Edges[[#This Row],[Vertex 1]],GroupVertices[Vertex],0)),1,1,"")</f>
        <v>3</v>
      </c>
      <c r="BL139" s="63" t="str">
        <f>REPLACE(INDEX(GroupVertices[Group],MATCH(Edges[[#This Row],[Vertex 2]],GroupVertices[Vertex],0)),1,1,"")</f>
        <v>1</v>
      </c>
      <c r="BM139" s="127">
        <v>43747</v>
      </c>
      <c r="BN139" s="70" t="s">
        <v>1112</v>
      </c>
    </row>
    <row r="140" spans="1:66" ht="15">
      <c r="A140" s="62" t="s">
        <v>912</v>
      </c>
      <c r="B140" s="62" t="s">
        <v>952</v>
      </c>
      <c r="C140" s="81" t="s">
        <v>272</v>
      </c>
      <c r="D140" s="88">
        <v>5</v>
      </c>
      <c r="E140" s="89" t="s">
        <v>132</v>
      </c>
      <c r="F140" s="90">
        <v>16</v>
      </c>
      <c r="G140" s="81"/>
      <c r="H140" s="73"/>
      <c r="I140" s="91"/>
      <c r="J140" s="91"/>
      <c r="K140" s="34" t="s">
        <v>65</v>
      </c>
      <c r="L140" s="94">
        <v>140</v>
      </c>
      <c r="M140" s="94"/>
      <c r="N140" s="93"/>
      <c r="O140" s="64" t="s">
        <v>195</v>
      </c>
      <c r="P140" s="66">
        <v>43748.62875</v>
      </c>
      <c r="Q140" s="64" t="s">
        <v>974</v>
      </c>
      <c r="R140" s="67" t="s">
        <v>1010</v>
      </c>
      <c r="S140" s="64" t="s">
        <v>692</v>
      </c>
      <c r="T140" s="64" t="s">
        <v>1030</v>
      </c>
      <c r="U140" s="66">
        <v>43748.62875</v>
      </c>
      <c r="V140" s="67" t="s">
        <v>1196</v>
      </c>
      <c r="W140" s="64"/>
      <c r="X140" s="64"/>
      <c r="Y140" s="70" t="s">
        <v>1283</v>
      </c>
      <c r="Z140" s="64"/>
      <c r="AA140" s="104">
        <v>1</v>
      </c>
      <c r="AB140" s="48">
        <v>0</v>
      </c>
      <c r="AC140" s="49">
        <v>0</v>
      </c>
      <c r="AD140" s="48">
        <v>0</v>
      </c>
      <c r="AE140" s="49">
        <v>0</v>
      </c>
      <c r="AF140" s="48">
        <v>0</v>
      </c>
      <c r="AG140" s="49">
        <v>0</v>
      </c>
      <c r="AH140" s="48">
        <v>15</v>
      </c>
      <c r="AI140" s="49">
        <v>100</v>
      </c>
      <c r="AJ140" s="48">
        <v>15</v>
      </c>
      <c r="AK140" s="109"/>
      <c r="AL140" s="67" t="s">
        <v>1066</v>
      </c>
      <c r="AM140" s="64" t="b">
        <v>0</v>
      </c>
      <c r="AN140" s="64">
        <v>17</v>
      </c>
      <c r="AO140" s="70" t="s">
        <v>275</v>
      </c>
      <c r="AP140" s="64" t="b">
        <v>1</v>
      </c>
      <c r="AQ140" s="64" t="s">
        <v>698</v>
      </c>
      <c r="AR140" s="64"/>
      <c r="AS140" s="70" t="s">
        <v>1348</v>
      </c>
      <c r="AT140" s="64" t="b">
        <v>0</v>
      </c>
      <c r="AU140" s="64">
        <v>0</v>
      </c>
      <c r="AV140" s="70" t="s">
        <v>275</v>
      </c>
      <c r="AW140" s="64" t="s">
        <v>701</v>
      </c>
      <c r="AX140" s="64" t="b">
        <v>0</v>
      </c>
      <c r="AY140" s="70" t="s">
        <v>1283</v>
      </c>
      <c r="AZ140" s="64" t="s">
        <v>185</v>
      </c>
      <c r="BA140" s="64">
        <v>0</v>
      </c>
      <c r="BB140" s="64">
        <v>0</v>
      </c>
      <c r="BC140" s="64"/>
      <c r="BD140" s="64"/>
      <c r="BE140" s="64"/>
      <c r="BF140" s="64"/>
      <c r="BG140" s="64"/>
      <c r="BH140" s="64"/>
      <c r="BI140" s="64"/>
      <c r="BJ140" s="64"/>
      <c r="BK140" s="63" t="str">
        <f>REPLACE(INDEX(GroupVertices[Group],MATCH(Edges[[#This Row],[Vertex 1]],GroupVertices[Vertex],0)),1,1,"")</f>
        <v>3</v>
      </c>
      <c r="BL140" s="63" t="str">
        <f>REPLACE(INDEX(GroupVertices[Group],MATCH(Edges[[#This Row],[Vertex 2]],GroupVertices[Vertex],0)),1,1,"")</f>
        <v>3</v>
      </c>
      <c r="BM140" s="127">
        <v>43748</v>
      </c>
      <c r="BN140" s="70" t="s">
        <v>1114</v>
      </c>
    </row>
    <row r="141" spans="1:66" ht="15">
      <c r="A141" s="62" t="s">
        <v>912</v>
      </c>
      <c r="B141" s="62" t="s">
        <v>953</v>
      </c>
      <c r="C141" s="81" t="s">
        <v>272</v>
      </c>
      <c r="D141" s="88">
        <v>5</v>
      </c>
      <c r="E141" s="89" t="s">
        <v>132</v>
      </c>
      <c r="F141" s="90">
        <v>16</v>
      </c>
      <c r="G141" s="81"/>
      <c r="H141" s="73"/>
      <c r="I141" s="91"/>
      <c r="J141" s="91"/>
      <c r="K141" s="34" t="s">
        <v>65</v>
      </c>
      <c r="L141" s="94">
        <v>141</v>
      </c>
      <c r="M141" s="94"/>
      <c r="N141" s="93"/>
      <c r="O141" s="64" t="s">
        <v>195</v>
      </c>
      <c r="P141" s="66">
        <v>43749.5946412037</v>
      </c>
      <c r="Q141" s="64" t="s">
        <v>975</v>
      </c>
      <c r="R141" s="67" t="s">
        <v>1011</v>
      </c>
      <c r="S141" s="64" t="s">
        <v>1027</v>
      </c>
      <c r="T141" s="64" t="s">
        <v>1030</v>
      </c>
      <c r="U141" s="66">
        <v>43749.5946412037</v>
      </c>
      <c r="V141" s="67" t="s">
        <v>1197</v>
      </c>
      <c r="W141" s="64"/>
      <c r="X141" s="64"/>
      <c r="Y141" s="70" t="s">
        <v>1284</v>
      </c>
      <c r="Z141" s="64"/>
      <c r="AA141" s="104">
        <v>1</v>
      </c>
      <c r="AB141" s="48"/>
      <c r="AC141" s="49"/>
      <c r="AD141" s="48"/>
      <c r="AE141" s="49"/>
      <c r="AF141" s="48"/>
      <c r="AG141" s="49"/>
      <c r="AH141" s="48"/>
      <c r="AI141" s="49"/>
      <c r="AJ141" s="48"/>
      <c r="AK141" s="109"/>
      <c r="AL141" s="67" t="s">
        <v>1066</v>
      </c>
      <c r="AM141" s="64" t="b">
        <v>0</v>
      </c>
      <c r="AN141" s="64">
        <v>11</v>
      </c>
      <c r="AO141" s="70" t="s">
        <v>275</v>
      </c>
      <c r="AP141" s="64" t="b">
        <v>0</v>
      </c>
      <c r="AQ141" s="64" t="s">
        <v>698</v>
      </c>
      <c r="AR141" s="64"/>
      <c r="AS141" s="70" t="s">
        <v>275</v>
      </c>
      <c r="AT141" s="64" t="b">
        <v>0</v>
      </c>
      <c r="AU141" s="64">
        <v>0</v>
      </c>
      <c r="AV141" s="70" t="s">
        <v>275</v>
      </c>
      <c r="AW141" s="64" t="s">
        <v>701</v>
      </c>
      <c r="AX141" s="64" t="b">
        <v>0</v>
      </c>
      <c r="AY141" s="70" t="s">
        <v>1284</v>
      </c>
      <c r="AZ141" s="64" t="s">
        <v>185</v>
      </c>
      <c r="BA141" s="64">
        <v>0</v>
      </c>
      <c r="BB141" s="64">
        <v>0</v>
      </c>
      <c r="BC141" s="64"/>
      <c r="BD141" s="64"/>
      <c r="BE141" s="64"/>
      <c r="BF141" s="64"/>
      <c r="BG141" s="64"/>
      <c r="BH141" s="64"/>
      <c r="BI141" s="64"/>
      <c r="BJ141" s="64"/>
      <c r="BK141" s="63" t="str">
        <f>REPLACE(INDEX(GroupVertices[Group],MATCH(Edges[[#This Row],[Vertex 1]],GroupVertices[Vertex],0)),1,1,"")</f>
        <v>3</v>
      </c>
      <c r="BL141" s="63" t="str">
        <f>REPLACE(INDEX(GroupVertices[Group],MATCH(Edges[[#This Row],[Vertex 2]],GroupVertices[Vertex],0)),1,1,"")</f>
        <v>3</v>
      </c>
      <c r="BM141" s="127">
        <v>43749</v>
      </c>
      <c r="BN141" s="70" t="s">
        <v>1115</v>
      </c>
    </row>
    <row r="142" spans="1:66" ht="15">
      <c r="A142" s="62" t="s">
        <v>912</v>
      </c>
      <c r="B142" s="62" t="s">
        <v>954</v>
      </c>
      <c r="C142" s="81" t="s">
        <v>272</v>
      </c>
      <c r="D142" s="88">
        <v>5</v>
      </c>
      <c r="E142" s="89" t="s">
        <v>132</v>
      </c>
      <c r="F142" s="90">
        <v>16</v>
      </c>
      <c r="G142" s="81"/>
      <c r="H142" s="73"/>
      <c r="I142" s="91"/>
      <c r="J142" s="91"/>
      <c r="K142" s="34" t="s">
        <v>65</v>
      </c>
      <c r="L142" s="94">
        <v>142</v>
      </c>
      <c r="M142" s="94"/>
      <c r="N142" s="93"/>
      <c r="O142" s="64" t="s">
        <v>195</v>
      </c>
      <c r="P142" s="66">
        <v>43749.5946412037</v>
      </c>
      <c r="Q142" s="64" t="s">
        <v>975</v>
      </c>
      <c r="R142" s="67" t="s">
        <v>1011</v>
      </c>
      <c r="S142" s="64" t="s">
        <v>1027</v>
      </c>
      <c r="T142" s="64" t="s">
        <v>1030</v>
      </c>
      <c r="U142" s="66">
        <v>43749.5946412037</v>
      </c>
      <c r="V142" s="67" t="s">
        <v>1197</v>
      </c>
      <c r="W142" s="64"/>
      <c r="X142" s="64"/>
      <c r="Y142" s="70" t="s">
        <v>1284</v>
      </c>
      <c r="Z142" s="64"/>
      <c r="AA142" s="104">
        <v>1</v>
      </c>
      <c r="AB142" s="48">
        <v>0</v>
      </c>
      <c r="AC142" s="49">
        <v>0</v>
      </c>
      <c r="AD142" s="48">
        <v>0</v>
      </c>
      <c r="AE142" s="49">
        <v>0</v>
      </c>
      <c r="AF142" s="48">
        <v>0</v>
      </c>
      <c r="AG142" s="49">
        <v>0</v>
      </c>
      <c r="AH142" s="48">
        <v>37</v>
      </c>
      <c r="AI142" s="49">
        <v>100</v>
      </c>
      <c r="AJ142" s="48">
        <v>37</v>
      </c>
      <c r="AK142" s="109"/>
      <c r="AL142" s="67" t="s">
        <v>1066</v>
      </c>
      <c r="AM142" s="64" t="b">
        <v>0</v>
      </c>
      <c r="AN142" s="64">
        <v>11</v>
      </c>
      <c r="AO142" s="70" t="s">
        <v>275</v>
      </c>
      <c r="AP142" s="64" t="b">
        <v>0</v>
      </c>
      <c r="AQ142" s="64" t="s">
        <v>698</v>
      </c>
      <c r="AR142" s="64"/>
      <c r="AS142" s="70" t="s">
        <v>275</v>
      </c>
      <c r="AT142" s="64" t="b">
        <v>0</v>
      </c>
      <c r="AU142" s="64">
        <v>0</v>
      </c>
      <c r="AV142" s="70" t="s">
        <v>275</v>
      </c>
      <c r="AW142" s="64" t="s">
        <v>701</v>
      </c>
      <c r="AX142" s="64" t="b">
        <v>0</v>
      </c>
      <c r="AY142" s="70" t="s">
        <v>1284</v>
      </c>
      <c r="AZ142" s="64" t="s">
        <v>185</v>
      </c>
      <c r="BA142" s="64">
        <v>0</v>
      </c>
      <c r="BB142" s="64">
        <v>0</v>
      </c>
      <c r="BC142" s="64"/>
      <c r="BD142" s="64"/>
      <c r="BE142" s="64"/>
      <c r="BF142" s="64"/>
      <c r="BG142" s="64"/>
      <c r="BH142" s="64"/>
      <c r="BI142" s="64"/>
      <c r="BJ142" s="64"/>
      <c r="BK142" s="63" t="str">
        <f>REPLACE(INDEX(GroupVertices[Group],MATCH(Edges[[#This Row],[Vertex 1]],GroupVertices[Vertex],0)),1,1,"")</f>
        <v>3</v>
      </c>
      <c r="BL142" s="63" t="str">
        <f>REPLACE(INDEX(GroupVertices[Group],MATCH(Edges[[#This Row],[Vertex 2]],GroupVertices[Vertex],0)),1,1,"")</f>
        <v>3</v>
      </c>
      <c r="BM142" s="127">
        <v>43749</v>
      </c>
      <c r="BN142" s="70" t="s">
        <v>1115</v>
      </c>
    </row>
    <row r="143" spans="1:66" ht="15">
      <c r="A143" s="62" t="s">
        <v>912</v>
      </c>
      <c r="B143" s="62" t="s">
        <v>927</v>
      </c>
      <c r="C143" s="81" t="s">
        <v>272</v>
      </c>
      <c r="D143" s="88">
        <v>5</v>
      </c>
      <c r="E143" s="89" t="s">
        <v>132</v>
      </c>
      <c r="F143" s="90">
        <v>16</v>
      </c>
      <c r="G143" s="81"/>
      <c r="H143" s="73"/>
      <c r="I143" s="91"/>
      <c r="J143" s="91"/>
      <c r="K143" s="34" t="s">
        <v>65</v>
      </c>
      <c r="L143" s="94">
        <v>143</v>
      </c>
      <c r="M143" s="94"/>
      <c r="N143" s="93"/>
      <c r="O143" s="64" t="s">
        <v>195</v>
      </c>
      <c r="P143" s="66">
        <v>43747.595555555556</v>
      </c>
      <c r="Q143" s="64" t="s">
        <v>958</v>
      </c>
      <c r="R143" s="67" t="s">
        <v>1003</v>
      </c>
      <c r="S143" s="64" t="s">
        <v>1024</v>
      </c>
      <c r="T143" s="64" t="s">
        <v>1030</v>
      </c>
      <c r="U143" s="66">
        <v>43747.595555555556</v>
      </c>
      <c r="V143" s="67" t="s">
        <v>1194</v>
      </c>
      <c r="W143" s="64"/>
      <c r="X143" s="64"/>
      <c r="Y143" s="70" t="s">
        <v>1281</v>
      </c>
      <c r="Z143" s="64"/>
      <c r="AA143" s="104">
        <v>1</v>
      </c>
      <c r="AB143" s="48"/>
      <c r="AC143" s="49"/>
      <c r="AD143" s="48"/>
      <c r="AE143" s="49"/>
      <c r="AF143" s="48"/>
      <c r="AG143" s="49"/>
      <c r="AH143" s="48"/>
      <c r="AI143" s="49"/>
      <c r="AJ143" s="48"/>
      <c r="AK143" s="109"/>
      <c r="AL143" s="67" t="s">
        <v>1066</v>
      </c>
      <c r="AM143" s="64" t="b">
        <v>0</v>
      </c>
      <c r="AN143" s="64">
        <v>0</v>
      </c>
      <c r="AO143" s="70" t="s">
        <v>275</v>
      </c>
      <c r="AP143" s="64" t="b">
        <v>0</v>
      </c>
      <c r="AQ143" s="64" t="s">
        <v>698</v>
      </c>
      <c r="AR143" s="64"/>
      <c r="AS143" s="70" t="s">
        <v>275</v>
      </c>
      <c r="AT143" s="64" t="b">
        <v>0</v>
      </c>
      <c r="AU143" s="64">
        <v>3</v>
      </c>
      <c r="AV143" s="70" t="s">
        <v>1280</v>
      </c>
      <c r="AW143" s="64" t="s">
        <v>701</v>
      </c>
      <c r="AX143" s="64" t="b">
        <v>0</v>
      </c>
      <c r="AY143" s="70" t="s">
        <v>1280</v>
      </c>
      <c r="AZ143" s="64" t="s">
        <v>185</v>
      </c>
      <c r="BA143" s="64">
        <v>0</v>
      </c>
      <c r="BB143" s="64">
        <v>0</v>
      </c>
      <c r="BC143" s="64"/>
      <c r="BD143" s="64"/>
      <c r="BE143" s="64"/>
      <c r="BF143" s="64"/>
      <c r="BG143" s="64"/>
      <c r="BH143" s="64"/>
      <c r="BI143" s="64"/>
      <c r="BJ143" s="64"/>
      <c r="BK143" s="63" t="str">
        <f>REPLACE(INDEX(GroupVertices[Group],MATCH(Edges[[#This Row],[Vertex 1]],GroupVertices[Vertex],0)),1,1,"")</f>
        <v>3</v>
      </c>
      <c r="BL143" s="63" t="str">
        <f>REPLACE(INDEX(GroupVertices[Group],MATCH(Edges[[#This Row],[Vertex 2]],GroupVertices[Vertex],0)),1,1,"")</f>
        <v>2</v>
      </c>
      <c r="BM143" s="127">
        <v>43747</v>
      </c>
      <c r="BN143" s="70" t="s">
        <v>1112</v>
      </c>
    </row>
    <row r="144" spans="1:66" ht="15">
      <c r="A144" s="62" t="s">
        <v>912</v>
      </c>
      <c r="B144" s="62" t="s">
        <v>928</v>
      </c>
      <c r="C144" s="81" t="s">
        <v>272</v>
      </c>
      <c r="D144" s="88">
        <v>5</v>
      </c>
      <c r="E144" s="89" t="s">
        <v>132</v>
      </c>
      <c r="F144" s="90">
        <v>16</v>
      </c>
      <c r="G144" s="81"/>
      <c r="H144" s="73"/>
      <c r="I144" s="91"/>
      <c r="J144" s="91"/>
      <c r="K144" s="34" t="s">
        <v>65</v>
      </c>
      <c r="L144" s="94">
        <v>144</v>
      </c>
      <c r="M144" s="94"/>
      <c r="N144" s="93"/>
      <c r="O144" s="64" t="s">
        <v>195</v>
      </c>
      <c r="P144" s="66">
        <v>43747.595555555556</v>
      </c>
      <c r="Q144" s="64" t="s">
        <v>958</v>
      </c>
      <c r="R144" s="67" t="s">
        <v>1003</v>
      </c>
      <c r="S144" s="64" t="s">
        <v>1024</v>
      </c>
      <c r="T144" s="64" t="s">
        <v>1030</v>
      </c>
      <c r="U144" s="66">
        <v>43747.595555555556</v>
      </c>
      <c r="V144" s="67" t="s">
        <v>1194</v>
      </c>
      <c r="W144" s="64"/>
      <c r="X144" s="64"/>
      <c r="Y144" s="70" t="s">
        <v>1281</v>
      </c>
      <c r="Z144" s="64"/>
      <c r="AA144" s="104">
        <v>1</v>
      </c>
      <c r="AB144" s="48"/>
      <c r="AC144" s="49"/>
      <c r="AD144" s="48"/>
      <c r="AE144" s="49"/>
      <c r="AF144" s="48"/>
      <c r="AG144" s="49"/>
      <c r="AH144" s="48"/>
      <c r="AI144" s="49"/>
      <c r="AJ144" s="48"/>
      <c r="AK144" s="109"/>
      <c r="AL144" s="67" t="s">
        <v>1066</v>
      </c>
      <c r="AM144" s="64" t="b">
        <v>0</v>
      </c>
      <c r="AN144" s="64">
        <v>0</v>
      </c>
      <c r="AO144" s="70" t="s">
        <v>275</v>
      </c>
      <c r="AP144" s="64" t="b">
        <v>0</v>
      </c>
      <c r="AQ144" s="64" t="s">
        <v>698</v>
      </c>
      <c r="AR144" s="64"/>
      <c r="AS144" s="70" t="s">
        <v>275</v>
      </c>
      <c r="AT144" s="64" t="b">
        <v>0</v>
      </c>
      <c r="AU144" s="64">
        <v>3</v>
      </c>
      <c r="AV144" s="70" t="s">
        <v>1280</v>
      </c>
      <c r="AW144" s="64" t="s">
        <v>701</v>
      </c>
      <c r="AX144" s="64" t="b">
        <v>0</v>
      </c>
      <c r="AY144" s="70" t="s">
        <v>1280</v>
      </c>
      <c r="AZ144" s="64" t="s">
        <v>185</v>
      </c>
      <c r="BA144" s="64">
        <v>0</v>
      </c>
      <c r="BB144" s="64">
        <v>0</v>
      </c>
      <c r="BC144" s="64"/>
      <c r="BD144" s="64"/>
      <c r="BE144" s="64"/>
      <c r="BF144" s="64"/>
      <c r="BG144" s="64"/>
      <c r="BH144" s="64"/>
      <c r="BI144" s="64"/>
      <c r="BJ144" s="64"/>
      <c r="BK144" s="63" t="str">
        <f>REPLACE(INDEX(GroupVertices[Group],MATCH(Edges[[#This Row],[Vertex 1]],GroupVertices[Vertex],0)),1,1,"")</f>
        <v>3</v>
      </c>
      <c r="BL144" s="63" t="str">
        <f>REPLACE(INDEX(GroupVertices[Group],MATCH(Edges[[#This Row],[Vertex 2]],GroupVertices[Vertex],0)),1,1,"")</f>
        <v>2</v>
      </c>
      <c r="BM144" s="127">
        <v>43747</v>
      </c>
      <c r="BN144" s="70" t="s">
        <v>1112</v>
      </c>
    </row>
    <row r="145" spans="1:66" ht="15">
      <c r="A145" s="62" t="s">
        <v>912</v>
      </c>
      <c r="B145" s="62" t="s">
        <v>912</v>
      </c>
      <c r="C145" s="81" t="s">
        <v>898</v>
      </c>
      <c r="D145" s="88">
        <v>7.5</v>
      </c>
      <c r="E145" s="89" t="s">
        <v>136</v>
      </c>
      <c r="F145" s="90">
        <v>14.181818181818182</v>
      </c>
      <c r="G145" s="81"/>
      <c r="H145" s="73"/>
      <c r="I145" s="91"/>
      <c r="J145" s="91"/>
      <c r="K145" s="34" t="s">
        <v>65</v>
      </c>
      <c r="L145" s="94">
        <v>145</v>
      </c>
      <c r="M145" s="94"/>
      <c r="N145" s="93"/>
      <c r="O145" s="64" t="s">
        <v>185</v>
      </c>
      <c r="P145" s="66">
        <v>43748.624398148146</v>
      </c>
      <c r="Q145" s="64" t="s">
        <v>976</v>
      </c>
      <c r="R145" s="67" t="s">
        <v>1012</v>
      </c>
      <c r="S145" s="64" t="s">
        <v>692</v>
      </c>
      <c r="T145" s="64" t="s">
        <v>1030</v>
      </c>
      <c r="U145" s="66">
        <v>43748.624398148146</v>
      </c>
      <c r="V145" s="67" t="s">
        <v>1198</v>
      </c>
      <c r="W145" s="64"/>
      <c r="X145" s="64"/>
      <c r="Y145" s="70" t="s">
        <v>1285</v>
      </c>
      <c r="Z145" s="64"/>
      <c r="AA145" s="104">
        <v>3</v>
      </c>
      <c r="AB145" s="48">
        <v>0</v>
      </c>
      <c r="AC145" s="49">
        <v>0</v>
      </c>
      <c r="AD145" s="48">
        <v>0</v>
      </c>
      <c r="AE145" s="49">
        <v>0</v>
      </c>
      <c r="AF145" s="48">
        <v>0</v>
      </c>
      <c r="AG145" s="49">
        <v>0</v>
      </c>
      <c r="AH145" s="48">
        <v>41</v>
      </c>
      <c r="AI145" s="49">
        <v>100</v>
      </c>
      <c r="AJ145" s="48">
        <v>41</v>
      </c>
      <c r="AK145" s="109"/>
      <c r="AL145" s="67" t="s">
        <v>1066</v>
      </c>
      <c r="AM145" s="64" t="b">
        <v>0</v>
      </c>
      <c r="AN145" s="64">
        <v>12</v>
      </c>
      <c r="AO145" s="70" t="s">
        <v>275</v>
      </c>
      <c r="AP145" s="64" t="b">
        <v>1</v>
      </c>
      <c r="AQ145" s="64" t="s">
        <v>698</v>
      </c>
      <c r="AR145" s="64"/>
      <c r="AS145" s="70" t="s">
        <v>1349</v>
      </c>
      <c r="AT145" s="64" t="b">
        <v>0</v>
      </c>
      <c r="AU145" s="64">
        <v>0</v>
      </c>
      <c r="AV145" s="70" t="s">
        <v>275</v>
      </c>
      <c r="AW145" s="64" t="s">
        <v>701</v>
      </c>
      <c r="AX145" s="64" t="b">
        <v>0</v>
      </c>
      <c r="AY145" s="70" t="s">
        <v>1285</v>
      </c>
      <c r="AZ145" s="64" t="s">
        <v>185</v>
      </c>
      <c r="BA145" s="64">
        <v>0</v>
      </c>
      <c r="BB145" s="64">
        <v>0</v>
      </c>
      <c r="BC145" s="64"/>
      <c r="BD145" s="64"/>
      <c r="BE145" s="64"/>
      <c r="BF145" s="64"/>
      <c r="BG145" s="64"/>
      <c r="BH145" s="64"/>
      <c r="BI145" s="64"/>
      <c r="BJ145" s="64"/>
      <c r="BK145" s="63" t="str">
        <f>REPLACE(INDEX(GroupVertices[Group],MATCH(Edges[[#This Row],[Vertex 1]],GroupVertices[Vertex],0)),1,1,"")</f>
        <v>3</v>
      </c>
      <c r="BL145" s="63" t="str">
        <f>REPLACE(INDEX(GroupVertices[Group],MATCH(Edges[[#This Row],[Vertex 2]],GroupVertices[Vertex],0)),1,1,"")</f>
        <v>3</v>
      </c>
      <c r="BM145" s="127">
        <v>43748</v>
      </c>
      <c r="BN145" s="70" t="s">
        <v>1116</v>
      </c>
    </row>
    <row r="146" spans="1:66" ht="15">
      <c r="A146" s="62" t="s">
        <v>912</v>
      </c>
      <c r="B146" s="62" t="s">
        <v>912</v>
      </c>
      <c r="C146" s="81" t="s">
        <v>898</v>
      </c>
      <c r="D146" s="88">
        <v>7.5</v>
      </c>
      <c r="E146" s="89" t="s">
        <v>136</v>
      </c>
      <c r="F146" s="90">
        <v>14.181818181818182</v>
      </c>
      <c r="G146" s="81"/>
      <c r="H146" s="73"/>
      <c r="I146" s="91"/>
      <c r="J146" s="91"/>
      <c r="K146" s="34" t="s">
        <v>65</v>
      </c>
      <c r="L146" s="94">
        <v>146</v>
      </c>
      <c r="M146" s="94"/>
      <c r="N146" s="93"/>
      <c r="O146" s="64" t="s">
        <v>185</v>
      </c>
      <c r="P146" s="66">
        <v>43749.71892361111</v>
      </c>
      <c r="Q146" s="64" t="s">
        <v>959</v>
      </c>
      <c r="R146" s="64"/>
      <c r="S146" s="64"/>
      <c r="T146" s="64" t="s">
        <v>1041</v>
      </c>
      <c r="U146" s="66">
        <v>43749.71892361111</v>
      </c>
      <c r="V146" s="67" t="s">
        <v>1199</v>
      </c>
      <c r="W146" s="64"/>
      <c r="X146" s="64"/>
      <c r="Y146" s="70" t="s">
        <v>1286</v>
      </c>
      <c r="Z146" s="64"/>
      <c r="AA146" s="104">
        <v>3</v>
      </c>
      <c r="AB146" s="48">
        <v>0</v>
      </c>
      <c r="AC146" s="49">
        <v>0</v>
      </c>
      <c r="AD146" s="48">
        <v>0</v>
      </c>
      <c r="AE146" s="49">
        <v>0</v>
      </c>
      <c r="AF146" s="48">
        <v>0</v>
      </c>
      <c r="AG146" s="49">
        <v>0</v>
      </c>
      <c r="AH146" s="48">
        <v>47</v>
      </c>
      <c r="AI146" s="49">
        <v>100</v>
      </c>
      <c r="AJ146" s="48">
        <v>47</v>
      </c>
      <c r="AK146" s="131" t="s">
        <v>1047</v>
      </c>
      <c r="AL146" s="67" t="s">
        <v>1047</v>
      </c>
      <c r="AM146" s="64" t="b">
        <v>0</v>
      </c>
      <c r="AN146" s="64">
        <v>22</v>
      </c>
      <c r="AO146" s="70" t="s">
        <v>275</v>
      </c>
      <c r="AP146" s="64" t="b">
        <v>0</v>
      </c>
      <c r="AQ146" s="64" t="s">
        <v>698</v>
      </c>
      <c r="AR146" s="64"/>
      <c r="AS146" s="70" t="s">
        <v>275</v>
      </c>
      <c r="AT146" s="64" t="b">
        <v>0</v>
      </c>
      <c r="AU146" s="64">
        <v>1</v>
      </c>
      <c r="AV146" s="70" t="s">
        <v>275</v>
      </c>
      <c r="AW146" s="64" t="s">
        <v>701</v>
      </c>
      <c r="AX146" s="64" t="b">
        <v>0</v>
      </c>
      <c r="AY146" s="70" t="s">
        <v>1286</v>
      </c>
      <c r="AZ146" s="64" t="s">
        <v>185</v>
      </c>
      <c r="BA146" s="64">
        <v>0</v>
      </c>
      <c r="BB146" s="64">
        <v>0</v>
      </c>
      <c r="BC146" s="64"/>
      <c r="BD146" s="64"/>
      <c r="BE146" s="64"/>
      <c r="BF146" s="64"/>
      <c r="BG146" s="64"/>
      <c r="BH146" s="64"/>
      <c r="BI146" s="64"/>
      <c r="BJ146" s="64"/>
      <c r="BK146" s="63" t="str">
        <f>REPLACE(INDEX(GroupVertices[Group],MATCH(Edges[[#This Row],[Vertex 1]],GroupVertices[Vertex],0)),1,1,"")</f>
        <v>3</v>
      </c>
      <c r="BL146" s="63" t="str">
        <f>REPLACE(INDEX(GroupVertices[Group],MATCH(Edges[[#This Row],[Vertex 2]],GroupVertices[Vertex],0)),1,1,"")</f>
        <v>3</v>
      </c>
      <c r="BM146" s="127">
        <v>43749</v>
      </c>
      <c r="BN146" s="70" t="s">
        <v>1117</v>
      </c>
    </row>
    <row r="147" spans="1:66" ht="15">
      <c r="A147" s="62" t="s">
        <v>912</v>
      </c>
      <c r="B147" s="62" t="s">
        <v>912</v>
      </c>
      <c r="C147" s="81" t="s">
        <v>898</v>
      </c>
      <c r="D147" s="88">
        <v>7.5</v>
      </c>
      <c r="E147" s="89" t="s">
        <v>136</v>
      </c>
      <c r="F147" s="90">
        <v>14.181818181818182</v>
      </c>
      <c r="G147" s="81"/>
      <c r="H147" s="73"/>
      <c r="I147" s="91"/>
      <c r="J147" s="91"/>
      <c r="K147" s="34" t="s">
        <v>65</v>
      </c>
      <c r="L147" s="94">
        <v>147</v>
      </c>
      <c r="M147" s="94"/>
      <c r="N147" s="93"/>
      <c r="O147" s="64" t="s">
        <v>185</v>
      </c>
      <c r="P147" s="66">
        <v>43752.62613425926</v>
      </c>
      <c r="Q147" s="64" t="s">
        <v>977</v>
      </c>
      <c r="R147" s="67" t="s">
        <v>1013</v>
      </c>
      <c r="S147" s="64" t="s">
        <v>692</v>
      </c>
      <c r="T147" s="64" t="s">
        <v>1030</v>
      </c>
      <c r="U147" s="66">
        <v>43752.62613425926</v>
      </c>
      <c r="V147" s="67" t="s">
        <v>1200</v>
      </c>
      <c r="W147" s="64"/>
      <c r="X147" s="64"/>
      <c r="Y147" s="70" t="s">
        <v>1287</v>
      </c>
      <c r="Z147" s="64"/>
      <c r="AA147" s="104">
        <v>3</v>
      </c>
      <c r="AB147" s="48">
        <v>0</v>
      </c>
      <c r="AC147" s="49">
        <v>0</v>
      </c>
      <c r="AD147" s="48">
        <v>0</v>
      </c>
      <c r="AE147" s="49">
        <v>0</v>
      </c>
      <c r="AF147" s="48">
        <v>0</v>
      </c>
      <c r="AG147" s="49">
        <v>0</v>
      </c>
      <c r="AH147" s="48">
        <v>42</v>
      </c>
      <c r="AI147" s="49">
        <v>100</v>
      </c>
      <c r="AJ147" s="48">
        <v>42</v>
      </c>
      <c r="AK147" s="131" t="s">
        <v>1048</v>
      </c>
      <c r="AL147" s="67" t="s">
        <v>1048</v>
      </c>
      <c r="AM147" s="64" t="b">
        <v>0</v>
      </c>
      <c r="AN147" s="64">
        <v>6</v>
      </c>
      <c r="AO147" s="70" t="s">
        <v>275</v>
      </c>
      <c r="AP147" s="64" t="b">
        <v>1</v>
      </c>
      <c r="AQ147" s="64" t="s">
        <v>698</v>
      </c>
      <c r="AR147" s="64"/>
      <c r="AS147" s="70" t="s">
        <v>1350</v>
      </c>
      <c r="AT147" s="64" t="b">
        <v>0</v>
      </c>
      <c r="AU147" s="64">
        <v>1</v>
      </c>
      <c r="AV147" s="70" t="s">
        <v>275</v>
      </c>
      <c r="AW147" s="64" t="s">
        <v>701</v>
      </c>
      <c r="AX147" s="64" t="b">
        <v>0</v>
      </c>
      <c r="AY147" s="70" t="s">
        <v>1287</v>
      </c>
      <c r="AZ147" s="64" t="s">
        <v>185</v>
      </c>
      <c r="BA147" s="64">
        <v>0</v>
      </c>
      <c r="BB147" s="64">
        <v>0</v>
      </c>
      <c r="BC147" s="64"/>
      <c r="BD147" s="64"/>
      <c r="BE147" s="64"/>
      <c r="BF147" s="64"/>
      <c r="BG147" s="64"/>
      <c r="BH147" s="64"/>
      <c r="BI147" s="64"/>
      <c r="BJ147" s="64"/>
      <c r="BK147" s="63" t="str">
        <f>REPLACE(INDEX(GroupVertices[Group],MATCH(Edges[[#This Row],[Vertex 1]],GroupVertices[Vertex],0)),1,1,"")</f>
        <v>3</v>
      </c>
      <c r="BL147" s="63" t="str">
        <f>REPLACE(INDEX(GroupVertices[Group],MATCH(Edges[[#This Row],[Vertex 2]],GroupVertices[Vertex],0)),1,1,"")</f>
        <v>3</v>
      </c>
      <c r="BM147" s="127">
        <v>43752</v>
      </c>
      <c r="BN147" s="70" t="s">
        <v>1118</v>
      </c>
    </row>
    <row r="148" spans="1:66" ht="15">
      <c r="A148" s="62" t="s">
        <v>913</v>
      </c>
      <c r="B148" s="62" t="s">
        <v>912</v>
      </c>
      <c r="C148" s="81" t="s">
        <v>272</v>
      </c>
      <c r="D148" s="88">
        <v>5</v>
      </c>
      <c r="E148" s="89" t="s">
        <v>132</v>
      </c>
      <c r="F148" s="90">
        <v>16</v>
      </c>
      <c r="G148" s="81"/>
      <c r="H148" s="73"/>
      <c r="I148" s="91"/>
      <c r="J148" s="91"/>
      <c r="K148" s="34" t="s">
        <v>65</v>
      </c>
      <c r="L148" s="94">
        <v>148</v>
      </c>
      <c r="M148" s="94"/>
      <c r="N148" s="93"/>
      <c r="O148" s="64" t="s">
        <v>337</v>
      </c>
      <c r="P148" s="66">
        <v>43753.092673611114</v>
      </c>
      <c r="Q148" s="64" t="s">
        <v>977</v>
      </c>
      <c r="R148" s="64"/>
      <c r="S148" s="64"/>
      <c r="T148" s="64"/>
      <c r="U148" s="66">
        <v>43753.092673611114</v>
      </c>
      <c r="V148" s="67" t="s">
        <v>1201</v>
      </c>
      <c r="W148" s="64"/>
      <c r="X148" s="64"/>
      <c r="Y148" s="70" t="s">
        <v>1288</v>
      </c>
      <c r="Z148" s="64"/>
      <c r="AA148" s="104">
        <v>1</v>
      </c>
      <c r="AB148" s="48">
        <v>0</v>
      </c>
      <c r="AC148" s="49">
        <v>0</v>
      </c>
      <c r="AD148" s="48">
        <v>0</v>
      </c>
      <c r="AE148" s="49">
        <v>0</v>
      </c>
      <c r="AF148" s="48">
        <v>0</v>
      </c>
      <c r="AG148" s="49">
        <v>0</v>
      </c>
      <c r="AH148" s="48">
        <v>42</v>
      </c>
      <c r="AI148" s="49">
        <v>100</v>
      </c>
      <c r="AJ148" s="48">
        <v>42</v>
      </c>
      <c r="AK148" s="109"/>
      <c r="AL148" s="67" t="s">
        <v>1067</v>
      </c>
      <c r="AM148" s="64" t="b">
        <v>0</v>
      </c>
      <c r="AN148" s="64">
        <v>0</v>
      </c>
      <c r="AO148" s="70" t="s">
        <v>275</v>
      </c>
      <c r="AP148" s="64" t="b">
        <v>1</v>
      </c>
      <c r="AQ148" s="64" t="s">
        <v>698</v>
      </c>
      <c r="AR148" s="64"/>
      <c r="AS148" s="70" t="s">
        <v>1350</v>
      </c>
      <c r="AT148" s="64" t="b">
        <v>0</v>
      </c>
      <c r="AU148" s="64">
        <v>1</v>
      </c>
      <c r="AV148" s="70" t="s">
        <v>1287</v>
      </c>
      <c r="AW148" s="64" t="s">
        <v>701</v>
      </c>
      <c r="AX148" s="64" t="b">
        <v>0</v>
      </c>
      <c r="AY148" s="70" t="s">
        <v>1287</v>
      </c>
      <c r="AZ148" s="64" t="s">
        <v>185</v>
      </c>
      <c r="BA148" s="64">
        <v>0</v>
      </c>
      <c r="BB148" s="64">
        <v>0</v>
      </c>
      <c r="BC148" s="64"/>
      <c r="BD148" s="64"/>
      <c r="BE148" s="64"/>
      <c r="BF148" s="64"/>
      <c r="BG148" s="64"/>
      <c r="BH148" s="64"/>
      <c r="BI148" s="64"/>
      <c r="BJ148" s="64"/>
      <c r="BK148" s="63" t="str">
        <f>REPLACE(INDEX(GroupVertices[Group],MATCH(Edges[[#This Row],[Vertex 1]],GroupVertices[Vertex],0)),1,1,"")</f>
        <v>3</v>
      </c>
      <c r="BL148" s="63" t="str">
        <f>REPLACE(INDEX(GroupVertices[Group],MATCH(Edges[[#This Row],[Vertex 2]],GroupVertices[Vertex],0)),1,1,"")</f>
        <v>3</v>
      </c>
      <c r="BM148" s="127">
        <v>43753</v>
      </c>
      <c r="BN148" s="70" t="s">
        <v>1119</v>
      </c>
    </row>
    <row r="149" spans="1:66" ht="15">
      <c r="A149" s="62" t="s">
        <v>914</v>
      </c>
      <c r="B149" s="62" t="s">
        <v>914</v>
      </c>
      <c r="C149" s="81" t="s">
        <v>1986</v>
      </c>
      <c r="D149" s="88">
        <v>10</v>
      </c>
      <c r="E149" s="89" t="s">
        <v>136</v>
      </c>
      <c r="F149" s="90">
        <v>11.454545454545453</v>
      </c>
      <c r="G149" s="81"/>
      <c r="H149" s="73"/>
      <c r="I149" s="91"/>
      <c r="J149" s="91"/>
      <c r="K149" s="34" t="s">
        <v>65</v>
      </c>
      <c r="L149" s="94">
        <v>149</v>
      </c>
      <c r="M149" s="94"/>
      <c r="N149" s="93"/>
      <c r="O149" s="64" t="s">
        <v>185</v>
      </c>
      <c r="P149" s="66">
        <v>43745.72393518518</v>
      </c>
      <c r="Q149" s="64" t="s">
        <v>978</v>
      </c>
      <c r="R149" s="64"/>
      <c r="S149" s="64"/>
      <c r="T149" s="64" t="s">
        <v>1030</v>
      </c>
      <c r="U149" s="66">
        <v>43745.72393518518</v>
      </c>
      <c r="V149" s="67" t="s">
        <v>1202</v>
      </c>
      <c r="W149" s="64"/>
      <c r="X149" s="64"/>
      <c r="Y149" s="70" t="s">
        <v>1289</v>
      </c>
      <c r="Z149" s="64"/>
      <c r="AA149" s="104">
        <v>6</v>
      </c>
      <c r="AB149" s="48">
        <v>0</v>
      </c>
      <c r="AC149" s="49">
        <v>0</v>
      </c>
      <c r="AD149" s="48">
        <v>0</v>
      </c>
      <c r="AE149" s="49">
        <v>0</v>
      </c>
      <c r="AF149" s="48">
        <v>0</v>
      </c>
      <c r="AG149" s="49">
        <v>0</v>
      </c>
      <c r="AH149" s="48">
        <v>11</v>
      </c>
      <c r="AI149" s="49">
        <v>100</v>
      </c>
      <c r="AJ149" s="48">
        <v>11</v>
      </c>
      <c r="AK149" s="109"/>
      <c r="AL149" s="67" t="s">
        <v>1068</v>
      </c>
      <c r="AM149" s="64" t="b">
        <v>0</v>
      </c>
      <c r="AN149" s="64">
        <v>1</v>
      </c>
      <c r="AO149" s="70" t="s">
        <v>275</v>
      </c>
      <c r="AP149" s="64" t="b">
        <v>0</v>
      </c>
      <c r="AQ149" s="64" t="s">
        <v>698</v>
      </c>
      <c r="AR149" s="64"/>
      <c r="AS149" s="70" t="s">
        <v>275</v>
      </c>
      <c r="AT149" s="64" t="b">
        <v>0</v>
      </c>
      <c r="AU149" s="64">
        <v>0</v>
      </c>
      <c r="AV149" s="70" t="s">
        <v>275</v>
      </c>
      <c r="AW149" s="64" t="s">
        <v>701</v>
      </c>
      <c r="AX149" s="64" t="b">
        <v>0</v>
      </c>
      <c r="AY149" s="70" t="s">
        <v>1289</v>
      </c>
      <c r="AZ149" s="64" t="s">
        <v>185</v>
      </c>
      <c r="BA149" s="64">
        <v>0</v>
      </c>
      <c r="BB149" s="64">
        <v>0</v>
      </c>
      <c r="BC149" s="64"/>
      <c r="BD149" s="64"/>
      <c r="BE149" s="64"/>
      <c r="BF149" s="64"/>
      <c r="BG149" s="64"/>
      <c r="BH149" s="64"/>
      <c r="BI149" s="64"/>
      <c r="BJ149" s="64"/>
      <c r="BK149" s="63" t="str">
        <f>REPLACE(INDEX(GroupVertices[Group],MATCH(Edges[[#This Row],[Vertex 1]],GroupVertices[Vertex],0)),1,1,"")</f>
        <v>6</v>
      </c>
      <c r="BL149" s="63" t="str">
        <f>REPLACE(INDEX(GroupVertices[Group],MATCH(Edges[[#This Row],[Vertex 2]],GroupVertices[Vertex],0)),1,1,"")</f>
        <v>6</v>
      </c>
      <c r="BM149" s="127">
        <v>43745</v>
      </c>
      <c r="BN149" s="70" t="s">
        <v>1120</v>
      </c>
    </row>
    <row r="150" spans="1:66" ht="15">
      <c r="A150" s="62" t="s">
        <v>914</v>
      </c>
      <c r="B150" s="62" t="s">
        <v>914</v>
      </c>
      <c r="C150" s="81" t="s">
        <v>1986</v>
      </c>
      <c r="D150" s="88">
        <v>10</v>
      </c>
      <c r="E150" s="89" t="s">
        <v>136</v>
      </c>
      <c r="F150" s="90">
        <v>11.454545454545453</v>
      </c>
      <c r="G150" s="81"/>
      <c r="H150" s="73"/>
      <c r="I150" s="91"/>
      <c r="J150" s="91"/>
      <c r="K150" s="34" t="s">
        <v>65</v>
      </c>
      <c r="L150" s="94">
        <v>150</v>
      </c>
      <c r="M150" s="94"/>
      <c r="N150" s="93"/>
      <c r="O150" s="64" t="s">
        <v>185</v>
      </c>
      <c r="P150" s="66">
        <v>43748.65400462963</v>
      </c>
      <c r="Q150" s="64" t="s">
        <v>979</v>
      </c>
      <c r="R150" s="64"/>
      <c r="S150" s="64"/>
      <c r="T150" s="64" t="s">
        <v>1030</v>
      </c>
      <c r="U150" s="66">
        <v>43748.65400462963</v>
      </c>
      <c r="V150" s="67" t="s">
        <v>1203</v>
      </c>
      <c r="W150" s="64"/>
      <c r="X150" s="64"/>
      <c r="Y150" s="70" t="s">
        <v>1290</v>
      </c>
      <c r="Z150" s="64"/>
      <c r="AA150" s="104">
        <v>6</v>
      </c>
      <c r="AB150" s="48">
        <v>0</v>
      </c>
      <c r="AC150" s="49">
        <v>0</v>
      </c>
      <c r="AD150" s="48">
        <v>0</v>
      </c>
      <c r="AE150" s="49">
        <v>0</v>
      </c>
      <c r="AF150" s="48">
        <v>0</v>
      </c>
      <c r="AG150" s="49">
        <v>0</v>
      </c>
      <c r="AH150" s="48">
        <v>41</v>
      </c>
      <c r="AI150" s="49">
        <v>100</v>
      </c>
      <c r="AJ150" s="48">
        <v>41</v>
      </c>
      <c r="AK150" s="109"/>
      <c r="AL150" s="67" t="s">
        <v>1068</v>
      </c>
      <c r="AM150" s="64" t="b">
        <v>0</v>
      </c>
      <c r="AN150" s="64">
        <v>4</v>
      </c>
      <c r="AO150" s="70" t="s">
        <v>275</v>
      </c>
      <c r="AP150" s="64" t="b">
        <v>0</v>
      </c>
      <c r="AQ150" s="64" t="s">
        <v>698</v>
      </c>
      <c r="AR150" s="64"/>
      <c r="AS150" s="70" t="s">
        <v>275</v>
      </c>
      <c r="AT150" s="64" t="b">
        <v>0</v>
      </c>
      <c r="AU150" s="64">
        <v>0</v>
      </c>
      <c r="AV150" s="70" t="s">
        <v>275</v>
      </c>
      <c r="AW150" s="64" t="s">
        <v>701</v>
      </c>
      <c r="AX150" s="64" t="b">
        <v>0</v>
      </c>
      <c r="AY150" s="70" t="s">
        <v>1290</v>
      </c>
      <c r="AZ150" s="64" t="s">
        <v>185</v>
      </c>
      <c r="BA150" s="64">
        <v>0</v>
      </c>
      <c r="BB150" s="64">
        <v>0</v>
      </c>
      <c r="BC150" s="64"/>
      <c r="BD150" s="64"/>
      <c r="BE150" s="64"/>
      <c r="BF150" s="64"/>
      <c r="BG150" s="64"/>
      <c r="BH150" s="64"/>
      <c r="BI150" s="64"/>
      <c r="BJ150" s="64"/>
      <c r="BK150" s="63" t="str">
        <f>REPLACE(INDEX(GroupVertices[Group],MATCH(Edges[[#This Row],[Vertex 1]],GroupVertices[Vertex],0)),1,1,"")</f>
        <v>6</v>
      </c>
      <c r="BL150" s="63" t="str">
        <f>REPLACE(INDEX(GroupVertices[Group],MATCH(Edges[[#This Row],[Vertex 2]],GroupVertices[Vertex],0)),1,1,"")</f>
        <v>6</v>
      </c>
      <c r="BM150" s="127">
        <v>43748</v>
      </c>
      <c r="BN150" s="70" t="s">
        <v>1121</v>
      </c>
    </row>
    <row r="151" spans="1:66" ht="15">
      <c r="A151" s="62" t="s">
        <v>914</v>
      </c>
      <c r="B151" s="62" t="s">
        <v>914</v>
      </c>
      <c r="C151" s="81" t="s">
        <v>1986</v>
      </c>
      <c r="D151" s="88">
        <v>10</v>
      </c>
      <c r="E151" s="89" t="s">
        <v>136</v>
      </c>
      <c r="F151" s="90">
        <v>11.454545454545453</v>
      </c>
      <c r="G151" s="81"/>
      <c r="H151" s="73"/>
      <c r="I151" s="91"/>
      <c r="J151" s="91"/>
      <c r="K151" s="34" t="s">
        <v>65</v>
      </c>
      <c r="L151" s="94">
        <v>151</v>
      </c>
      <c r="M151" s="94"/>
      <c r="N151" s="93"/>
      <c r="O151" s="64" t="s">
        <v>185</v>
      </c>
      <c r="P151" s="66">
        <v>43748.65611111111</v>
      </c>
      <c r="Q151" s="64" t="s">
        <v>980</v>
      </c>
      <c r="R151" s="64"/>
      <c r="S151" s="64"/>
      <c r="T151" s="64" t="s">
        <v>1030</v>
      </c>
      <c r="U151" s="66">
        <v>43748.65611111111</v>
      </c>
      <c r="V151" s="67" t="s">
        <v>1204</v>
      </c>
      <c r="W151" s="64"/>
      <c r="X151" s="64"/>
      <c r="Y151" s="70" t="s">
        <v>1291</v>
      </c>
      <c r="Z151" s="70" t="s">
        <v>1289</v>
      </c>
      <c r="AA151" s="104">
        <v>6</v>
      </c>
      <c r="AB151" s="48">
        <v>0</v>
      </c>
      <c r="AC151" s="49">
        <v>0</v>
      </c>
      <c r="AD151" s="48">
        <v>0</v>
      </c>
      <c r="AE151" s="49">
        <v>0</v>
      </c>
      <c r="AF151" s="48">
        <v>0</v>
      </c>
      <c r="AG151" s="49">
        <v>0</v>
      </c>
      <c r="AH151" s="48">
        <v>13</v>
      </c>
      <c r="AI151" s="49">
        <v>100</v>
      </c>
      <c r="AJ151" s="48">
        <v>13</v>
      </c>
      <c r="AK151" s="109"/>
      <c r="AL151" s="67" t="s">
        <v>1068</v>
      </c>
      <c r="AM151" s="64" t="b">
        <v>0</v>
      </c>
      <c r="AN151" s="64">
        <v>3</v>
      </c>
      <c r="AO151" s="70" t="s">
        <v>1345</v>
      </c>
      <c r="AP151" s="64" t="b">
        <v>0</v>
      </c>
      <c r="AQ151" s="64" t="s">
        <v>698</v>
      </c>
      <c r="AR151" s="64"/>
      <c r="AS151" s="70" t="s">
        <v>275</v>
      </c>
      <c r="AT151" s="64" t="b">
        <v>0</v>
      </c>
      <c r="AU151" s="64">
        <v>0</v>
      </c>
      <c r="AV151" s="70" t="s">
        <v>275</v>
      </c>
      <c r="AW151" s="64" t="s">
        <v>701</v>
      </c>
      <c r="AX151" s="64" t="b">
        <v>0</v>
      </c>
      <c r="AY151" s="70" t="s">
        <v>1289</v>
      </c>
      <c r="AZ151" s="64" t="s">
        <v>185</v>
      </c>
      <c r="BA151" s="64">
        <v>0</v>
      </c>
      <c r="BB151" s="64">
        <v>0</v>
      </c>
      <c r="BC151" s="64"/>
      <c r="BD151" s="64"/>
      <c r="BE151" s="64"/>
      <c r="BF151" s="64"/>
      <c r="BG151" s="64"/>
      <c r="BH151" s="64"/>
      <c r="BI151" s="64"/>
      <c r="BJ151" s="64"/>
      <c r="BK151" s="63" t="str">
        <f>REPLACE(INDEX(GroupVertices[Group],MATCH(Edges[[#This Row],[Vertex 1]],GroupVertices[Vertex],0)),1,1,"")</f>
        <v>6</v>
      </c>
      <c r="BL151" s="63" t="str">
        <f>REPLACE(INDEX(GroupVertices[Group],MATCH(Edges[[#This Row],[Vertex 2]],GroupVertices[Vertex],0)),1,1,"")</f>
        <v>6</v>
      </c>
      <c r="BM151" s="127">
        <v>43748</v>
      </c>
      <c r="BN151" s="70" t="s">
        <v>1122</v>
      </c>
    </row>
    <row r="152" spans="1:66" ht="15">
      <c r="A152" s="62" t="s">
        <v>914</v>
      </c>
      <c r="B152" s="62" t="s">
        <v>914</v>
      </c>
      <c r="C152" s="81" t="s">
        <v>1986</v>
      </c>
      <c r="D152" s="88">
        <v>10</v>
      </c>
      <c r="E152" s="89" t="s">
        <v>136</v>
      </c>
      <c r="F152" s="90">
        <v>11.454545454545453</v>
      </c>
      <c r="G152" s="81"/>
      <c r="H152" s="73"/>
      <c r="I152" s="91"/>
      <c r="J152" s="91"/>
      <c r="K152" s="34" t="s">
        <v>65</v>
      </c>
      <c r="L152" s="94">
        <v>152</v>
      </c>
      <c r="M152" s="94"/>
      <c r="N152" s="93"/>
      <c r="O152" s="64" t="s">
        <v>185</v>
      </c>
      <c r="P152" s="66">
        <v>43750.88674768519</v>
      </c>
      <c r="Q152" s="64" t="s">
        <v>981</v>
      </c>
      <c r="R152" s="64"/>
      <c r="S152" s="64"/>
      <c r="T152" s="64" t="s">
        <v>1030</v>
      </c>
      <c r="U152" s="66">
        <v>43750.88674768519</v>
      </c>
      <c r="V152" s="67" t="s">
        <v>1205</v>
      </c>
      <c r="W152" s="64"/>
      <c r="X152" s="64"/>
      <c r="Y152" s="70" t="s">
        <v>1292</v>
      </c>
      <c r="Z152" s="64"/>
      <c r="AA152" s="104">
        <v>6</v>
      </c>
      <c r="AB152" s="48">
        <v>0</v>
      </c>
      <c r="AC152" s="49">
        <v>0</v>
      </c>
      <c r="AD152" s="48">
        <v>0</v>
      </c>
      <c r="AE152" s="49">
        <v>0</v>
      </c>
      <c r="AF152" s="48">
        <v>0</v>
      </c>
      <c r="AG152" s="49">
        <v>0</v>
      </c>
      <c r="AH152" s="48">
        <v>37</v>
      </c>
      <c r="AI152" s="49">
        <v>100</v>
      </c>
      <c r="AJ152" s="48">
        <v>37</v>
      </c>
      <c r="AK152" s="109"/>
      <c r="AL152" s="67" t="s">
        <v>1068</v>
      </c>
      <c r="AM152" s="64" t="b">
        <v>0</v>
      </c>
      <c r="AN152" s="64">
        <v>1</v>
      </c>
      <c r="AO152" s="70" t="s">
        <v>275</v>
      </c>
      <c r="AP152" s="64" t="b">
        <v>0</v>
      </c>
      <c r="AQ152" s="64" t="s">
        <v>698</v>
      </c>
      <c r="AR152" s="64"/>
      <c r="AS152" s="70" t="s">
        <v>275</v>
      </c>
      <c r="AT152" s="64" t="b">
        <v>0</v>
      </c>
      <c r="AU152" s="64">
        <v>0</v>
      </c>
      <c r="AV152" s="70" t="s">
        <v>275</v>
      </c>
      <c r="AW152" s="64" t="s">
        <v>701</v>
      </c>
      <c r="AX152" s="64" t="b">
        <v>0</v>
      </c>
      <c r="AY152" s="70" t="s">
        <v>1292</v>
      </c>
      <c r="AZ152" s="64" t="s">
        <v>185</v>
      </c>
      <c r="BA152" s="64">
        <v>0</v>
      </c>
      <c r="BB152" s="64">
        <v>0</v>
      </c>
      <c r="BC152" s="64"/>
      <c r="BD152" s="64"/>
      <c r="BE152" s="64"/>
      <c r="BF152" s="64"/>
      <c r="BG152" s="64"/>
      <c r="BH152" s="64"/>
      <c r="BI152" s="64"/>
      <c r="BJ152" s="64"/>
      <c r="BK152" s="63" t="str">
        <f>REPLACE(INDEX(GroupVertices[Group],MATCH(Edges[[#This Row],[Vertex 1]],GroupVertices[Vertex],0)),1,1,"")</f>
        <v>6</v>
      </c>
      <c r="BL152" s="63" t="str">
        <f>REPLACE(INDEX(GroupVertices[Group],MATCH(Edges[[#This Row],[Vertex 2]],GroupVertices[Vertex],0)),1,1,"")</f>
        <v>6</v>
      </c>
      <c r="BM152" s="127">
        <v>43750</v>
      </c>
      <c r="BN152" s="70" t="s">
        <v>1123</v>
      </c>
    </row>
    <row r="153" spans="1:66" ht="15">
      <c r="A153" s="62" t="s">
        <v>914</v>
      </c>
      <c r="B153" s="62" t="s">
        <v>914</v>
      </c>
      <c r="C153" s="81" t="s">
        <v>1986</v>
      </c>
      <c r="D153" s="88">
        <v>10</v>
      </c>
      <c r="E153" s="89" t="s">
        <v>136</v>
      </c>
      <c r="F153" s="90">
        <v>11.454545454545453</v>
      </c>
      <c r="G153" s="81"/>
      <c r="H153" s="73"/>
      <c r="I153" s="91"/>
      <c r="J153" s="91"/>
      <c r="K153" s="34" t="s">
        <v>65</v>
      </c>
      <c r="L153" s="94">
        <v>153</v>
      </c>
      <c r="M153" s="94"/>
      <c r="N153" s="93"/>
      <c r="O153" s="64" t="s">
        <v>185</v>
      </c>
      <c r="P153" s="66">
        <v>43752.72681712963</v>
      </c>
      <c r="Q153" s="64" t="s">
        <v>982</v>
      </c>
      <c r="R153" s="64"/>
      <c r="S153" s="64"/>
      <c r="T153" s="64" t="s">
        <v>1030</v>
      </c>
      <c r="U153" s="66">
        <v>43752.72681712963</v>
      </c>
      <c r="V153" s="67" t="s">
        <v>1206</v>
      </c>
      <c r="W153" s="64"/>
      <c r="X153" s="64"/>
      <c r="Y153" s="70" t="s">
        <v>1293</v>
      </c>
      <c r="Z153" s="64"/>
      <c r="AA153" s="104">
        <v>6</v>
      </c>
      <c r="AB153" s="48">
        <v>0</v>
      </c>
      <c r="AC153" s="49">
        <v>0</v>
      </c>
      <c r="AD153" s="48">
        <v>0</v>
      </c>
      <c r="AE153" s="49">
        <v>0</v>
      </c>
      <c r="AF153" s="48">
        <v>0</v>
      </c>
      <c r="AG153" s="49">
        <v>0</v>
      </c>
      <c r="AH153" s="48">
        <v>16</v>
      </c>
      <c r="AI153" s="49">
        <v>100</v>
      </c>
      <c r="AJ153" s="48">
        <v>16</v>
      </c>
      <c r="AK153" s="109"/>
      <c r="AL153" s="67" t="s">
        <v>1068</v>
      </c>
      <c r="AM153" s="64" t="b">
        <v>0</v>
      </c>
      <c r="AN153" s="64">
        <v>0</v>
      </c>
      <c r="AO153" s="70" t="s">
        <v>275</v>
      </c>
      <c r="AP153" s="64" t="b">
        <v>0</v>
      </c>
      <c r="AQ153" s="64" t="s">
        <v>698</v>
      </c>
      <c r="AR153" s="64"/>
      <c r="AS153" s="70" t="s">
        <v>275</v>
      </c>
      <c r="AT153" s="64" t="b">
        <v>0</v>
      </c>
      <c r="AU153" s="64">
        <v>0</v>
      </c>
      <c r="AV153" s="70" t="s">
        <v>275</v>
      </c>
      <c r="AW153" s="64" t="s">
        <v>701</v>
      </c>
      <c r="AX153" s="64" t="b">
        <v>0</v>
      </c>
      <c r="AY153" s="70" t="s">
        <v>1293</v>
      </c>
      <c r="AZ153" s="64" t="s">
        <v>185</v>
      </c>
      <c r="BA153" s="64">
        <v>0</v>
      </c>
      <c r="BB153" s="64">
        <v>0</v>
      </c>
      <c r="BC153" s="64"/>
      <c r="BD153" s="64"/>
      <c r="BE153" s="64"/>
      <c r="BF153" s="64"/>
      <c r="BG153" s="64"/>
      <c r="BH153" s="64"/>
      <c r="BI153" s="64"/>
      <c r="BJ153" s="64"/>
      <c r="BK153" s="63" t="str">
        <f>REPLACE(INDEX(GroupVertices[Group],MATCH(Edges[[#This Row],[Vertex 1]],GroupVertices[Vertex],0)),1,1,"")</f>
        <v>6</v>
      </c>
      <c r="BL153" s="63" t="str">
        <f>REPLACE(INDEX(GroupVertices[Group],MATCH(Edges[[#This Row],[Vertex 2]],GroupVertices[Vertex],0)),1,1,"")</f>
        <v>6</v>
      </c>
      <c r="BM153" s="127">
        <v>43752</v>
      </c>
      <c r="BN153" s="70" t="s">
        <v>1124</v>
      </c>
    </row>
    <row r="154" spans="1:66" ht="15">
      <c r="A154" s="62" t="s">
        <v>914</v>
      </c>
      <c r="B154" s="62" t="s">
        <v>914</v>
      </c>
      <c r="C154" s="81" t="s">
        <v>1986</v>
      </c>
      <c r="D154" s="88">
        <v>10</v>
      </c>
      <c r="E154" s="89" t="s">
        <v>136</v>
      </c>
      <c r="F154" s="90">
        <v>11.454545454545453</v>
      </c>
      <c r="G154" s="81"/>
      <c r="H154" s="73"/>
      <c r="I154" s="91"/>
      <c r="J154" s="91"/>
      <c r="K154" s="34" t="s">
        <v>65</v>
      </c>
      <c r="L154" s="94">
        <v>154</v>
      </c>
      <c r="M154" s="94"/>
      <c r="N154" s="93"/>
      <c r="O154" s="64" t="s">
        <v>185</v>
      </c>
      <c r="P154" s="66">
        <v>43753.13122685185</v>
      </c>
      <c r="Q154" s="64" t="s">
        <v>983</v>
      </c>
      <c r="R154" s="67" t="s">
        <v>1014</v>
      </c>
      <c r="S154" s="64" t="s">
        <v>692</v>
      </c>
      <c r="T154" s="64" t="s">
        <v>1030</v>
      </c>
      <c r="U154" s="66">
        <v>43753.13122685185</v>
      </c>
      <c r="V154" s="67" t="s">
        <v>1207</v>
      </c>
      <c r="W154" s="64"/>
      <c r="X154" s="64"/>
      <c r="Y154" s="70" t="s">
        <v>1294</v>
      </c>
      <c r="Z154" s="64"/>
      <c r="AA154" s="104">
        <v>6</v>
      </c>
      <c r="AB154" s="48">
        <v>0</v>
      </c>
      <c r="AC154" s="49">
        <v>0</v>
      </c>
      <c r="AD154" s="48">
        <v>0</v>
      </c>
      <c r="AE154" s="49">
        <v>0</v>
      </c>
      <c r="AF154" s="48">
        <v>0</v>
      </c>
      <c r="AG154" s="49">
        <v>0</v>
      </c>
      <c r="AH154" s="48">
        <v>13</v>
      </c>
      <c r="AI154" s="49">
        <v>100</v>
      </c>
      <c r="AJ154" s="48">
        <v>13</v>
      </c>
      <c r="AK154" s="109"/>
      <c r="AL154" s="67" t="s">
        <v>1068</v>
      </c>
      <c r="AM154" s="64" t="b">
        <v>0</v>
      </c>
      <c r="AN154" s="64">
        <v>1</v>
      </c>
      <c r="AO154" s="70" t="s">
        <v>275</v>
      </c>
      <c r="AP154" s="64" t="b">
        <v>1</v>
      </c>
      <c r="AQ154" s="64" t="s">
        <v>698</v>
      </c>
      <c r="AR154" s="64"/>
      <c r="AS154" s="70" t="s">
        <v>1351</v>
      </c>
      <c r="AT154" s="64" t="b">
        <v>0</v>
      </c>
      <c r="AU154" s="64">
        <v>0</v>
      </c>
      <c r="AV154" s="70" t="s">
        <v>275</v>
      </c>
      <c r="AW154" s="64" t="s">
        <v>340</v>
      </c>
      <c r="AX154" s="64" t="b">
        <v>0</v>
      </c>
      <c r="AY154" s="70" t="s">
        <v>1294</v>
      </c>
      <c r="AZ154" s="64" t="s">
        <v>185</v>
      </c>
      <c r="BA154" s="64">
        <v>0</v>
      </c>
      <c r="BB154" s="64">
        <v>0</v>
      </c>
      <c r="BC154" s="64"/>
      <c r="BD154" s="64"/>
      <c r="BE154" s="64"/>
      <c r="BF154" s="64"/>
      <c r="BG154" s="64"/>
      <c r="BH154" s="64"/>
      <c r="BI154" s="64"/>
      <c r="BJ154" s="64"/>
      <c r="BK154" s="63" t="str">
        <f>REPLACE(INDEX(GroupVertices[Group],MATCH(Edges[[#This Row],[Vertex 1]],GroupVertices[Vertex],0)),1,1,"")</f>
        <v>6</v>
      </c>
      <c r="BL154" s="63" t="str">
        <f>REPLACE(INDEX(GroupVertices[Group],MATCH(Edges[[#This Row],[Vertex 2]],GroupVertices[Vertex],0)),1,1,"")</f>
        <v>6</v>
      </c>
      <c r="BM154" s="127">
        <v>43753</v>
      </c>
      <c r="BN154" s="70" t="s">
        <v>1125</v>
      </c>
    </row>
    <row r="155" spans="1:66" ht="15">
      <c r="A155" s="62" t="s">
        <v>915</v>
      </c>
      <c r="B155" s="62" t="s">
        <v>915</v>
      </c>
      <c r="C155" s="81" t="s">
        <v>273</v>
      </c>
      <c r="D155" s="88">
        <v>10</v>
      </c>
      <c r="E155" s="89" t="s">
        <v>136</v>
      </c>
      <c r="F155" s="90">
        <v>6</v>
      </c>
      <c r="G155" s="81"/>
      <c r="H155" s="73"/>
      <c r="I155" s="91"/>
      <c r="J155" s="91"/>
      <c r="K155" s="34" t="s">
        <v>65</v>
      </c>
      <c r="L155" s="94">
        <v>155</v>
      </c>
      <c r="M155" s="94"/>
      <c r="N155" s="93"/>
      <c r="O155" s="64" t="s">
        <v>185</v>
      </c>
      <c r="P155" s="66">
        <v>43746.20622685185</v>
      </c>
      <c r="Q155" s="64" t="s">
        <v>984</v>
      </c>
      <c r="R155" s="67" t="s">
        <v>1015</v>
      </c>
      <c r="S155" s="64" t="s">
        <v>692</v>
      </c>
      <c r="T155" s="64" t="s">
        <v>1030</v>
      </c>
      <c r="U155" s="66">
        <v>43746.20622685185</v>
      </c>
      <c r="V155" s="67" t="s">
        <v>1208</v>
      </c>
      <c r="W155" s="64"/>
      <c r="X155" s="64"/>
      <c r="Y155" s="70" t="s">
        <v>1295</v>
      </c>
      <c r="Z155" s="64"/>
      <c r="AA155" s="104">
        <v>12</v>
      </c>
      <c r="AB155" s="48">
        <v>0</v>
      </c>
      <c r="AC155" s="49">
        <v>0</v>
      </c>
      <c r="AD155" s="48">
        <v>0</v>
      </c>
      <c r="AE155" s="49">
        <v>0</v>
      </c>
      <c r="AF155" s="48">
        <v>0</v>
      </c>
      <c r="AG155" s="49">
        <v>0</v>
      </c>
      <c r="AH155" s="48">
        <v>42</v>
      </c>
      <c r="AI155" s="49">
        <v>100</v>
      </c>
      <c r="AJ155" s="48">
        <v>42</v>
      </c>
      <c r="AK155" s="109"/>
      <c r="AL155" s="67" t="s">
        <v>1069</v>
      </c>
      <c r="AM155" s="64" t="b">
        <v>0</v>
      </c>
      <c r="AN155" s="64">
        <v>3</v>
      </c>
      <c r="AO155" s="70" t="s">
        <v>275</v>
      </c>
      <c r="AP155" s="64" t="b">
        <v>1</v>
      </c>
      <c r="AQ155" s="64" t="s">
        <v>698</v>
      </c>
      <c r="AR155" s="64"/>
      <c r="AS155" s="70" t="s">
        <v>1352</v>
      </c>
      <c r="AT155" s="64" t="b">
        <v>0</v>
      </c>
      <c r="AU155" s="64">
        <v>0</v>
      </c>
      <c r="AV155" s="70" t="s">
        <v>275</v>
      </c>
      <c r="AW155" s="64" t="s">
        <v>699</v>
      </c>
      <c r="AX155" s="64" t="b">
        <v>0</v>
      </c>
      <c r="AY155" s="70" t="s">
        <v>1295</v>
      </c>
      <c r="AZ155" s="64" t="s">
        <v>185</v>
      </c>
      <c r="BA155" s="64">
        <v>0</v>
      </c>
      <c r="BB155" s="64">
        <v>0</v>
      </c>
      <c r="BC155" s="64"/>
      <c r="BD155" s="64"/>
      <c r="BE155" s="64"/>
      <c r="BF155" s="64"/>
      <c r="BG155" s="64"/>
      <c r="BH155" s="64"/>
      <c r="BI155" s="64"/>
      <c r="BJ155" s="64"/>
      <c r="BK155" s="63" t="str">
        <f>REPLACE(INDEX(GroupVertices[Group],MATCH(Edges[[#This Row],[Vertex 1]],GroupVertices[Vertex],0)),1,1,"")</f>
        <v>5</v>
      </c>
      <c r="BL155" s="63" t="str">
        <f>REPLACE(INDEX(GroupVertices[Group],MATCH(Edges[[#This Row],[Vertex 2]],GroupVertices[Vertex],0)),1,1,"")</f>
        <v>5</v>
      </c>
      <c r="BM155" s="127">
        <v>43746</v>
      </c>
      <c r="BN155" s="70" t="s">
        <v>1126</v>
      </c>
    </row>
    <row r="156" spans="1:66" ht="15">
      <c r="A156" s="62" t="s">
        <v>915</v>
      </c>
      <c r="B156" s="62" t="s">
        <v>915</v>
      </c>
      <c r="C156" s="81" t="s">
        <v>273</v>
      </c>
      <c r="D156" s="88">
        <v>10</v>
      </c>
      <c r="E156" s="89" t="s">
        <v>136</v>
      </c>
      <c r="F156" s="90">
        <v>6</v>
      </c>
      <c r="G156" s="81"/>
      <c r="H156" s="73"/>
      <c r="I156" s="91"/>
      <c r="J156" s="91"/>
      <c r="K156" s="34" t="s">
        <v>65</v>
      </c>
      <c r="L156" s="94">
        <v>156</v>
      </c>
      <c r="M156" s="94"/>
      <c r="N156" s="93"/>
      <c r="O156" s="64" t="s">
        <v>185</v>
      </c>
      <c r="P156" s="66">
        <v>43752.20295138889</v>
      </c>
      <c r="Q156" s="64" t="s">
        <v>985</v>
      </c>
      <c r="R156" s="67" t="s">
        <v>1016</v>
      </c>
      <c r="S156" s="64" t="s">
        <v>1028</v>
      </c>
      <c r="T156" s="64" t="s">
        <v>1030</v>
      </c>
      <c r="U156" s="66">
        <v>43752.20295138889</v>
      </c>
      <c r="V156" s="67" t="s">
        <v>1019</v>
      </c>
      <c r="W156" s="64"/>
      <c r="X156" s="64"/>
      <c r="Y156" s="70" t="s">
        <v>1296</v>
      </c>
      <c r="Z156" s="64"/>
      <c r="AA156" s="104">
        <v>12</v>
      </c>
      <c r="AB156" s="48">
        <v>0</v>
      </c>
      <c r="AC156" s="49">
        <v>0</v>
      </c>
      <c r="AD156" s="48">
        <v>0</v>
      </c>
      <c r="AE156" s="49">
        <v>0</v>
      </c>
      <c r="AF156" s="48">
        <v>0</v>
      </c>
      <c r="AG156" s="49">
        <v>0</v>
      </c>
      <c r="AH156" s="48">
        <v>35</v>
      </c>
      <c r="AI156" s="49">
        <v>100</v>
      </c>
      <c r="AJ156" s="48">
        <v>35</v>
      </c>
      <c r="AK156" s="109"/>
      <c r="AL156" s="67" t="s">
        <v>1069</v>
      </c>
      <c r="AM156" s="64" t="b">
        <v>0</v>
      </c>
      <c r="AN156" s="64">
        <v>3</v>
      </c>
      <c r="AO156" s="70" t="s">
        <v>275</v>
      </c>
      <c r="AP156" s="64" t="b">
        <v>0</v>
      </c>
      <c r="AQ156" s="64" t="s">
        <v>698</v>
      </c>
      <c r="AR156" s="64"/>
      <c r="AS156" s="70" t="s">
        <v>275</v>
      </c>
      <c r="AT156" s="64" t="b">
        <v>0</v>
      </c>
      <c r="AU156" s="64">
        <v>0</v>
      </c>
      <c r="AV156" s="70" t="s">
        <v>275</v>
      </c>
      <c r="AW156" s="64" t="s">
        <v>699</v>
      </c>
      <c r="AX156" s="64" t="b">
        <v>0</v>
      </c>
      <c r="AY156" s="70" t="s">
        <v>1296</v>
      </c>
      <c r="AZ156" s="64" t="s">
        <v>185</v>
      </c>
      <c r="BA156" s="64">
        <v>0</v>
      </c>
      <c r="BB156" s="64">
        <v>0</v>
      </c>
      <c r="BC156" s="64"/>
      <c r="BD156" s="64"/>
      <c r="BE156" s="64"/>
      <c r="BF156" s="64"/>
      <c r="BG156" s="64"/>
      <c r="BH156" s="64"/>
      <c r="BI156" s="64"/>
      <c r="BJ156" s="64"/>
      <c r="BK156" s="63" t="str">
        <f>REPLACE(INDEX(GroupVertices[Group],MATCH(Edges[[#This Row],[Vertex 1]],GroupVertices[Vertex],0)),1,1,"")</f>
        <v>5</v>
      </c>
      <c r="BL156" s="63" t="str">
        <f>REPLACE(INDEX(GroupVertices[Group],MATCH(Edges[[#This Row],[Vertex 2]],GroupVertices[Vertex],0)),1,1,"")</f>
        <v>5</v>
      </c>
      <c r="BM156" s="127">
        <v>43752</v>
      </c>
      <c r="BN156" s="70" t="s">
        <v>1127</v>
      </c>
    </row>
    <row r="157" spans="1:66" ht="15">
      <c r="A157" s="62" t="s">
        <v>915</v>
      </c>
      <c r="B157" s="62" t="s">
        <v>915</v>
      </c>
      <c r="C157" s="81" t="s">
        <v>273</v>
      </c>
      <c r="D157" s="88">
        <v>10</v>
      </c>
      <c r="E157" s="89" t="s">
        <v>136</v>
      </c>
      <c r="F157" s="90">
        <v>6</v>
      </c>
      <c r="G157" s="81"/>
      <c r="H157" s="73"/>
      <c r="I157" s="91"/>
      <c r="J157" s="91"/>
      <c r="K157" s="34" t="s">
        <v>65</v>
      </c>
      <c r="L157" s="94">
        <v>157</v>
      </c>
      <c r="M157" s="94"/>
      <c r="N157" s="93"/>
      <c r="O157" s="64" t="s">
        <v>185</v>
      </c>
      <c r="P157" s="66">
        <v>43752.20297453704</v>
      </c>
      <c r="Q157" s="64" t="s">
        <v>986</v>
      </c>
      <c r="R157" s="64"/>
      <c r="S157" s="64"/>
      <c r="T157" s="64" t="s">
        <v>1030</v>
      </c>
      <c r="U157" s="66">
        <v>43752.20297453704</v>
      </c>
      <c r="V157" s="67" t="s">
        <v>1209</v>
      </c>
      <c r="W157" s="64"/>
      <c r="X157" s="64"/>
      <c r="Y157" s="70" t="s">
        <v>1297</v>
      </c>
      <c r="Z157" s="70" t="s">
        <v>1296</v>
      </c>
      <c r="AA157" s="104">
        <v>12</v>
      </c>
      <c r="AB157" s="48">
        <v>0</v>
      </c>
      <c r="AC157" s="49">
        <v>0</v>
      </c>
      <c r="AD157" s="48">
        <v>0</v>
      </c>
      <c r="AE157" s="49">
        <v>0</v>
      </c>
      <c r="AF157" s="48">
        <v>0</v>
      </c>
      <c r="AG157" s="49">
        <v>0</v>
      </c>
      <c r="AH157" s="48">
        <v>48</v>
      </c>
      <c r="AI157" s="49">
        <v>100</v>
      </c>
      <c r="AJ157" s="48">
        <v>48</v>
      </c>
      <c r="AK157" s="109"/>
      <c r="AL157" s="67" t="s">
        <v>1069</v>
      </c>
      <c r="AM157" s="64" t="b">
        <v>0</v>
      </c>
      <c r="AN157" s="64">
        <v>0</v>
      </c>
      <c r="AO157" s="70" t="s">
        <v>1346</v>
      </c>
      <c r="AP157" s="64" t="b">
        <v>0</v>
      </c>
      <c r="AQ157" s="64" t="s">
        <v>698</v>
      </c>
      <c r="AR157" s="64"/>
      <c r="AS157" s="70" t="s">
        <v>275</v>
      </c>
      <c r="AT157" s="64" t="b">
        <v>0</v>
      </c>
      <c r="AU157" s="64">
        <v>0</v>
      </c>
      <c r="AV157" s="70" t="s">
        <v>275</v>
      </c>
      <c r="AW157" s="64" t="s">
        <v>699</v>
      </c>
      <c r="AX157" s="64" t="b">
        <v>0</v>
      </c>
      <c r="AY157" s="70" t="s">
        <v>1296</v>
      </c>
      <c r="AZ157" s="64" t="s">
        <v>185</v>
      </c>
      <c r="BA157" s="64">
        <v>0</v>
      </c>
      <c r="BB157" s="64">
        <v>0</v>
      </c>
      <c r="BC157" s="64"/>
      <c r="BD157" s="64"/>
      <c r="BE157" s="64"/>
      <c r="BF157" s="64"/>
      <c r="BG157" s="64"/>
      <c r="BH157" s="64"/>
      <c r="BI157" s="64"/>
      <c r="BJ157" s="64"/>
      <c r="BK157" s="63" t="str">
        <f>REPLACE(INDEX(GroupVertices[Group],MATCH(Edges[[#This Row],[Vertex 1]],GroupVertices[Vertex],0)),1,1,"")</f>
        <v>5</v>
      </c>
      <c r="BL157" s="63" t="str">
        <f>REPLACE(INDEX(GroupVertices[Group],MATCH(Edges[[#This Row],[Vertex 2]],GroupVertices[Vertex],0)),1,1,"")</f>
        <v>5</v>
      </c>
      <c r="BM157" s="127">
        <v>43752</v>
      </c>
      <c r="BN157" s="70" t="s">
        <v>1128</v>
      </c>
    </row>
    <row r="158" spans="1:66" ht="15">
      <c r="A158" s="62" t="s">
        <v>915</v>
      </c>
      <c r="B158" s="62" t="s">
        <v>915</v>
      </c>
      <c r="C158" s="81" t="s">
        <v>273</v>
      </c>
      <c r="D158" s="88">
        <v>10</v>
      </c>
      <c r="E158" s="89" t="s">
        <v>136</v>
      </c>
      <c r="F158" s="90">
        <v>6</v>
      </c>
      <c r="G158" s="81"/>
      <c r="H158" s="73"/>
      <c r="I158" s="91"/>
      <c r="J158" s="91"/>
      <c r="K158" s="34" t="s">
        <v>65</v>
      </c>
      <c r="L158" s="94">
        <v>158</v>
      </c>
      <c r="M158" s="94"/>
      <c r="N158" s="93"/>
      <c r="O158" s="64" t="s">
        <v>185</v>
      </c>
      <c r="P158" s="66">
        <v>43752.20297453704</v>
      </c>
      <c r="Q158" s="64" t="s">
        <v>987</v>
      </c>
      <c r="R158" s="67" t="s">
        <v>1017</v>
      </c>
      <c r="S158" s="64" t="s">
        <v>694</v>
      </c>
      <c r="T158" s="64" t="s">
        <v>1030</v>
      </c>
      <c r="U158" s="66">
        <v>43752.20297453704</v>
      </c>
      <c r="V158" s="67" t="s">
        <v>1210</v>
      </c>
      <c r="W158" s="64"/>
      <c r="X158" s="64"/>
      <c r="Y158" s="70" t="s">
        <v>1298</v>
      </c>
      <c r="Z158" s="70" t="s">
        <v>1297</v>
      </c>
      <c r="AA158" s="104">
        <v>12</v>
      </c>
      <c r="AB158" s="48">
        <v>0</v>
      </c>
      <c r="AC158" s="49">
        <v>0</v>
      </c>
      <c r="AD158" s="48">
        <v>0</v>
      </c>
      <c r="AE158" s="49">
        <v>0</v>
      </c>
      <c r="AF158" s="48">
        <v>0</v>
      </c>
      <c r="AG158" s="49">
        <v>0</v>
      </c>
      <c r="AH158" s="48">
        <v>36</v>
      </c>
      <c r="AI158" s="49">
        <v>100</v>
      </c>
      <c r="AJ158" s="48">
        <v>36</v>
      </c>
      <c r="AK158" s="109"/>
      <c r="AL158" s="67" t="s">
        <v>1069</v>
      </c>
      <c r="AM158" s="64" t="b">
        <v>0</v>
      </c>
      <c r="AN158" s="64">
        <v>0</v>
      </c>
      <c r="AO158" s="70" t="s">
        <v>1346</v>
      </c>
      <c r="AP158" s="64" t="b">
        <v>0</v>
      </c>
      <c r="AQ158" s="64" t="s">
        <v>698</v>
      </c>
      <c r="AR158" s="64"/>
      <c r="AS158" s="70" t="s">
        <v>275</v>
      </c>
      <c r="AT158" s="64" t="b">
        <v>0</v>
      </c>
      <c r="AU158" s="64">
        <v>0</v>
      </c>
      <c r="AV158" s="70" t="s">
        <v>275</v>
      </c>
      <c r="AW158" s="64" t="s">
        <v>699</v>
      </c>
      <c r="AX158" s="64" t="b">
        <v>0</v>
      </c>
      <c r="AY158" s="70" t="s">
        <v>1297</v>
      </c>
      <c r="AZ158" s="64" t="s">
        <v>185</v>
      </c>
      <c r="BA158" s="64">
        <v>0</v>
      </c>
      <c r="BB158" s="64">
        <v>0</v>
      </c>
      <c r="BC158" s="64"/>
      <c r="BD158" s="64"/>
      <c r="BE158" s="64"/>
      <c r="BF158" s="64"/>
      <c r="BG158" s="64"/>
      <c r="BH158" s="64"/>
      <c r="BI158" s="64"/>
      <c r="BJ158" s="64"/>
      <c r="BK158" s="63" t="str">
        <f>REPLACE(INDEX(GroupVertices[Group],MATCH(Edges[[#This Row],[Vertex 1]],GroupVertices[Vertex],0)),1,1,"")</f>
        <v>5</v>
      </c>
      <c r="BL158" s="63" t="str">
        <f>REPLACE(INDEX(GroupVertices[Group],MATCH(Edges[[#This Row],[Vertex 2]],GroupVertices[Vertex],0)),1,1,"")</f>
        <v>5</v>
      </c>
      <c r="BM158" s="127">
        <v>43752</v>
      </c>
      <c r="BN158" s="70" t="s">
        <v>1128</v>
      </c>
    </row>
    <row r="159" spans="1:66" ht="15">
      <c r="A159" s="62" t="s">
        <v>915</v>
      </c>
      <c r="B159" s="62" t="s">
        <v>915</v>
      </c>
      <c r="C159" s="81" t="s">
        <v>273</v>
      </c>
      <c r="D159" s="88">
        <v>10</v>
      </c>
      <c r="E159" s="89" t="s">
        <v>136</v>
      </c>
      <c r="F159" s="90">
        <v>6</v>
      </c>
      <c r="G159" s="81"/>
      <c r="H159" s="73"/>
      <c r="I159" s="91"/>
      <c r="J159" s="91"/>
      <c r="K159" s="34" t="s">
        <v>65</v>
      </c>
      <c r="L159" s="94">
        <v>159</v>
      </c>
      <c r="M159" s="94"/>
      <c r="N159" s="93"/>
      <c r="O159" s="64" t="s">
        <v>185</v>
      </c>
      <c r="P159" s="66">
        <v>43752.20297453704</v>
      </c>
      <c r="Q159" s="64" t="s">
        <v>988</v>
      </c>
      <c r="R159" s="64"/>
      <c r="S159" s="64"/>
      <c r="T159" s="64" t="s">
        <v>1030</v>
      </c>
      <c r="U159" s="66">
        <v>43752.20297453704</v>
      </c>
      <c r="V159" s="67" t="s">
        <v>1211</v>
      </c>
      <c r="W159" s="64"/>
      <c r="X159" s="64"/>
      <c r="Y159" s="70" t="s">
        <v>1299</v>
      </c>
      <c r="Z159" s="70" t="s">
        <v>1298</v>
      </c>
      <c r="AA159" s="104">
        <v>12</v>
      </c>
      <c r="AB159" s="48">
        <v>0</v>
      </c>
      <c r="AC159" s="49">
        <v>0</v>
      </c>
      <c r="AD159" s="48">
        <v>0</v>
      </c>
      <c r="AE159" s="49">
        <v>0</v>
      </c>
      <c r="AF159" s="48">
        <v>0</v>
      </c>
      <c r="AG159" s="49">
        <v>0</v>
      </c>
      <c r="AH159" s="48">
        <v>28</v>
      </c>
      <c r="AI159" s="49">
        <v>100</v>
      </c>
      <c r="AJ159" s="48">
        <v>28</v>
      </c>
      <c r="AK159" s="109"/>
      <c r="AL159" s="67" t="s">
        <v>1069</v>
      </c>
      <c r="AM159" s="64" t="b">
        <v>0</v>
      </c>
      <c r="AN159" s="64">
        <v>0</v>
      </c>
      <c r="AO159" s="70" t="s">
        <v>1346</v>
      </c>
      <c r="AP159" s="64" t="b">
        <v>0</v>
      </c>
      <c r="AQ159" s="64" t="s">
        <v>698</v>
      </c>
      <c r="AR159" s="64"/>
      <c r="AS159" s="70" t="s">
        <v>275</v>
      </c>
      <c r="AT159" s="64" t="b">
        <v>0</v>
      </c>
      <c r="AU159" s="64">
        <v>0</v>
      </c>
      <c r="AV159" s="70" t="s">
        <v>275</v>
      </c>
      <c r="AW159" s="64" t="s">
        <v>699</v>
      </c>
      <c r="AX159" s="64" t="b">
        <v>0</v>
      </c>
      <c r="AY159" s="70" t="s">
        <v>1298</v>
      </c>
      <c r="AZ159" s="64" t="s">
        <v>185</v>
      </c>
      <c r="BA159" s="64">
        <v>0</v>
      </c>
      <c r="BB159" s="64">
        <v>0</v>
      </c>
      <c r="BC159" s="64"/>
      <c r="BD159" s="64"/>
      <c r="BE159" s="64"/>
      <c r="BF159" s="64"/>
      <c r="BG159" s="64"/>
      <c r="BH159" s="64"/>
      <c r="BI159" s="64"/>
      <c r="BJ159" s="64"/>
      <c r="BK159" s="63" t="str">
        <f>REPLACE(INDEX(GroupVertices[Group],MATCH(Edges[[#This Row],[Vertex 1]],GroupVertices[Vertex],0)),1,1,"")</f>
        <v>5</v>
      </c>
      <c r="BL159" s="63" t="str">
        <f>REPLACE(INDEX(GroupVertices[Group],MATCH(Edges[[#This Row],[Vertex 2]],GroupVertices[Vertex],0)),1,1,"")</f>
        <v>5</v>
      </c>
      <c r="BM159" s="127">
        <v>43752</v>
      </c>
      <c r="BN159" s="70" t="s">
        <v>1128</v>
      </c>
    </row>
    <row r="160" spans="1:66" ht="15">
      <c r="A160" s="62" t="s">
        <v>915</v>
      </c>
      <c r="B160" s="62" t="s">
        <v>915</v>
      </c>
      <c r="C160" s="81" t="s">
        <v>273</v>
      </c>
      <c r="D160" s="88">
        <v>10</v>
      </c>
      <c r="E160" s="89" t="s">
        <v>136</v>
      </c>
      <c r="F160" s="90">
        <v>6</v>
      </c>
      <c r="G160" s="81"/>
      <c r="H160" s="73"/>
      <c r="I160" s="91"/>
      <c r="J160" s="91"/>
      <c r="K160" s="34" t="s">
        <v>65</v>
      </c>
      <c r="L160" s="94">
        <v>160</v>
      </c>
      <c r="M160" s="94"/>
      <c r="N160" s="93"/>
      <c r="O160" s="64" t="s">
        <v>185</v>
      </c>
      <c r="P160" s="66">
        <v>43752.20297453704</v>
      </c>
      <c r="Q160" s="64" t="s">
        <v>989</v>
      </c>
      <c r="R160" s="64"/>
      <c r="S160" s="64"/>
      <c r="T160" s="64" t="s">
        <v>1030</v>
      </c>
      <c r="U160" s="66">
        <v>43752.20297453704</v>
      </c>
      <c r="V160" s="67" t="s">
        <v>1212</v>
      </c>
      <c r="W160" s="64"/>
      <c r="X160" s="64"/>
      <c r="Y160" s="70" t="s">
        <v>1300</v>
      </c>
      <c r="Z160" s="70" t="s">
        <v>1299</v>
      </c>
      <c r="AA160" s="104">
        <v>12</v>
      </c>
      <c r="AB160" s="48">
        <v>0</v>
      </c>
      <c r="AC160" s="49">
        <v>0</v>
      </c>
      <c r="AD160" s="48">
        <v>0</v>
      </c>
      <c r="AE160" s="49">
        <v>0</v>
      </c>
      <c r="AF160" s="48">
        <v>0</v>
      </c>
      <c r="AG160" s="49">
        <v>0</v>
      </c>
      <c r="AH160" s="48">
        <v>30</v>
      </c>
      <c r="AI160" s="49">
        <v>100</v>
      </c>
      <c r="AJ160" s="48">
        <v>30</v>
      </c>
      <c r="AK160" s="109"/>
      <c r="AL160" s="67" t="s">
        <v>1069</v>
      </c>
      <c r="AM160" s="64" t="b">
        <v>0</v>
      </c>
      <c r="AN160" s="64">
        <v>0</v>
      </c>
      <c r="AO160" s="70" t="s">
        <v>1346</v>
      </c>
      <c r="AP160" s="64" t="b">
        <v>0</v>
      </c>
      <c r="AQ160" s="64" t="s">
        <v>698</v>
      </c>
      <c r="AR160" s="64"/>
      <c r="AS160" s="70" t="s">
        <v>275</v>
      </c>
      <c r="AT160" s="64" t="b">
        <v>0</v>
      </c>
      <c r="AU160" s="64">
        <v>0</v>
      </c>
      <c r="AV160" s="70" t="s">
        <v>275</v>
      </c>
      <c r="AW160" s="64" t="s">
        <v>699</v>
      </c>
      <c r="AX160" s="64" t="b">
        <v>0</v>
      </c>
      <c r="AY160" s="70" t="s">
        <v>1299</v>
      </c>
      <c r="AZ160" s="64" t="s">
        <v>185</v>
      </c>
      <c r="BA160" s="64">
        <v>0</v>
      </c>
      <c r="BB160" s="64">
        <v>0</v>
      </c>
      <c r="BC160" s="64"/>
      <c r="BD160" s="64"/>
      <c r="BE160" s="64"/>
      <c r="BF160" s="64"/>
      <c r="BG160" s="64"/>
      <c r="BH160" s="64"/>
      <c r="BI160" s="64"/>
      <c r="BJ160" s="64"/>
      <c r="BK160" s="63" t="str">
        <f>REPLACE(INDEX(GroupVertices[Group],MATCH(Edges[[#This Row],[Vertex 1]],GroupVertices[Vertex],0)),1,1,"")</f>
        <v>5</v>
      </c>
      <c r="BL160" s="63" t="str">
        <f>REPLACE(INDEX(GroupVertices[Group],MATCH(Edges[[#This Row],[Vertex 2]],GroupVertices[Vertex],0)),1,1,"")</f>
        <v>5</v>
      </c>
      <c r="BM160" s="127">
        <v>43752</v>
      </c>
      <c r="BN160" s="70" t="s">
        <v>1128</v>
      </c>
    </row>
    <row r="161" spans="1:66" ht="15">
      <c r="A161" s="62" t="s">
        <v>915</v>
      </c>
      <c r="B161" s="62" t="s">
        <v>915</v>
      </c>
      <c r="C161" s="81" t="s">
        <v>273</v>
      </c>
      <c r="D161" s="88">
        <v>10</v>
      </c>
      <c r="E161" s="89" t="s">
        <v>136</v>
      </c>
      <c r="F161" s="90">
        <v>6</v>
      </c>
      <c r="G161" s="81"/>
      <c r="H161" s="73"/>
      <c r="I161" s="91"/>
      <c r="J161" s="91"/>
      <c r="K161" s="34" t="s">
        <v>65</v>
      </c>
      <c r="L161" s="94">
        <v>161</v>
      </c>
      <c r="M161" s="94"/>
      <c r="N161" s="93"/>
      <c r="O161" s="64" t="s">
        <v>185</v>
      </c>
      <c r="P161" s="66">
        <v>43752.20298611111</v>
      </c>
      <c r="Q161" s="64" t="s">
        <v>990</v>
      </c>
      <c r="R161" s="64"/>
      <c r="S161" s="64"/>
      <c r="T161" s="64" t="s">
        <v>1030</v>
      </c>
      <c r="U161" s="66">
        <v>43752.20298611111</v>
      </c>
      <c r="V161" s="67" t="s">
        <v>1213</v>
      </c>
      <c r="W161" s="64"/>
      <c r="X161" s="64"/>
      <c r="Y161" s="70" t="s">
        <v>1301</v>
      </c>
      <c r="Z161" s="70" t="s">
        <v>1300</v>
      </c>
      <c r="AA161" s="104">
        <v>12</v>
      </c>
      <c r="AB161" s="48">
        <v>0</v>
      </c>
      <c r="AC161" s="49">
        <v>0</v>
      </c>
      <c r="AD161" s="48">
        <v>0</v>
      </c>
      <c r="AE161" s="49">
        <v>0</v>
      </c>
      <c r="AF161" s="48">
        <v>0</v>
      </c>
      <c r="AG161" s="49">
        <v>0</v>
      </c>
      <c r="AH161" s="48">
        <v>43</v>
      </c>
      <c r="AI161" s="49">
        <v>100</v>
      </c>
      <c r="AJ161" s="48">
        <v>43</v>
      </c>
      <c r="AK161" s="109"/>
      <c r="AL161" s="67" t="s">
        <v>1069</v>
      </c>
      <c r="AM161" s="64" t="b">
        <v>0</v>
      </c>
      <c r="AN161" s="64">
        <v>0</v>
      </c>
      <c r="AO161" s="70" t="s">
        <v>1346</v>
      </c>
      <c r="AP161" s="64" t="b">
        <v>0</v>
      </c>
      <c r="AQ161" s="64" t="s">
        <v>698</v>
      </c>
      <c r="AR161" s="64"/>
      <c r="AS161" s="70" t="s">
        <v>275</v>
      </c>
      <c r="AT161" s="64" t="b">
        <v>0</v>
      </c>
      <c r="AU161" s="64">
        <v>0</v>
      </c>
      <c r="AV161" s="70" t="s">
        <v>275</v>
      </c>
      <c r="AW161" s="64" t="s">
        <v>699</v>
      </c>
      <c r="AX161" s="64" t="b">
        <v>0</v>
      </c>
      <c r="AY161" s="70" t="s">
        <v>1300</v>
      </c>
      <c r="AZ161" s="64" t="s">
        <v>185</v>
      </c>
      <c r="BA161" s="64">
        <v>0</v>
      </c>
      <c r="BB161" s="64">
        <v>0</v>
      </c>
      <c r="BC161" s="64"/>
      <c r="BD161" s="64"/>
      <c r="BE161" s="64"/>
      <c r="BF161" s="64"/>
      <c r="BG161" s="64"/>
      <c r="BH161" s="64"/>
      <c r="BI161" s="64"/>
      <c r="BJ161" s="64"/>
      <c r="BK161" s="63" t="str">
        <f>REPLACE(INDEX(GroupVertices[Group],MATCH(Edges[[#This Row],[Vertex 1]],GroupVertices[Vertex],0)),1,1,"")</f>
        <v>5</v>
      </c>
      <c r="BL161" s="63" t="str">
        <f>REPLACE(INDEX(GroupVertices[Group],MATCH(Edges[[#This Row],[Vertex 2]],GroupVertices[Vertex],0)),1,1,"")</f>
        <v>5</v>
      </c>
      <c r="BM161" s="127">
        <v>43752</v>
      </c>
      <c r="BN161" s="70" t="s">
        <v>1129</v>
      </c>
    </row>
    <row r="162" spans="1:66" ht="15">
      <c r="A162" s="62" t="s">
        <v>915</v>
      </c>
      <c r="B162" s="62" t="s">
        <v>915</v>
      </c>
      <c r="C162" s="81" t="s">
        <v>273</v>
      </c>
      <c r="D162" s="88">
        <v>10</v>
      </c>
      <c r="E162" s="89" t="s">
        <v>136</v>
      </c>
      <c r="F162" s="90">
        <v>6</v>
      </c>
      <c r="G162" s="81"/>
      <c r="H162" s="73"/>
      <c r="I162" s="91"/>
      <c r="J162" s="91"/>
      <c r="K162" s="34" t="s">
        <v>65</v>
      </c>
      <c r="L162" s="94">
        <v>162</v>
      </c>
      <c r="M162" s="94"/>
      <c r="N162" s="93"/>
      <c r="O162" s="64" t="s">
        <v>185</v>
      </c>
      <c r="P162" s="66">
        <v>43752.20303240741</v>
      </c>
      <c r="Q162" s="64" t="s">
        <v>991</v>
      </c>
      <c r="R162" s="67" t="s">
        <v>1018</v>
      </c>
      <c r="S162" s="64" t="s">
        <v>1029</v>
      </c>
      <c r="T162" s="64" t="s">
        <v>1030</v>
      </c>
      <c r="U162" s="66">
        <v>43752.20303240741</v>
      </c>
      <c r="V162" s="67" t="s">
        <v>1214</v>
      </c>
      <c r="W162" s="64"/>
      <c r="X162" s="64"/>
      <c r="Y162" s="70" t="s">
        <v>1302</v>
      </c>
      <c r="Z162" s="70" t="s">
        <v>1301</v>
      </c>
      <c r="AA162" s="104">
        <v>12</v>
      </c>
      <c r="AB162" s="48">
        <v>0</v>
      </c>
      <c r="AC162" s="49">
        <v>0</v>
      </c>
      <c r="AD162" s="48">
        <v>0</v>
      </c>
      <c r="AE162" s="49">
        <v>0</v>
      </c>
      <c r="AF162" s="48">
        <v>0</v>
      </c>
      <c r="AG162" s="49">
        <v>0</v>
      </c>
      <c r="AH162" s="48">
        <v>42</v>
      </c>
      <c r="AI162" s="49">
        <v>100</v>
      </c>
      <c r="AJ162" s="48">
        <v>42</v>
      </c>
      <c r="AK162" s="131" t="s">
        <v>1049</v>
      </c>
      <c r="AL162" s="67" t="s">
        <v>1049</v>
      </c>
      <c r="AM162" s="64" t="b">
        <v>0</v>
      </c>
      <c r="AN162" s="64">
        <v>0</v>
      </c>
      <c r="AO162" s="70" t="s">
        <v>1346</v>
      </c>
      <c r="AP162" s="64" t="b">
        <v>0</v>
      </c>
      <c r="AQ162" s="64" t="s">
        <v>698</v>
      </c>
      <c r="AR162" s="64"/>
      <c r="AS162" s="70" t="s">
        <v>275</v>
      </c>
      <c r="AT162" s="64" t="b">
        <v>0</v>
      </c>
      <c r="AU162" s="64">
        <v>0</v>
      </c>
      <c r="AV162" s="70" t="s">
        <v>275</v>
      </c>
      <c r="AW162" s="64" t="s">
        <v>699</v>
      </c>
      <c r="AX162" s="64" t="b">
        <v>0</v>
      </c>
      <c r="AY162" s="70" t="s">
        <v>1301</v>
      </c>
      <c r="AZ162" s="64" t="s">
        <v>185</v>
      </c>
      <c r="BA162" s="64">
        <v>0</v>
      </c>
      <c r="BB162" s="64">
        <v>0</v>
      </c>
      <c r="BC162" s="64"/>
      <c r="BD162" s="64"/>
      <c r="BE162" s="64"/>
      <c r="BF162" s="64"/>
      <c r="BG162" s="64"/>
      <c r="BH162" s="64"/>
      <c r="BI162" s="64"/>
      <c r="BJ162" s="64"/>
      <c r="BK162" s="63" t="str">
        <f>REPLACE(INDEX(GroupVertices[Group],MATCH(Edges[[#This Row],[Vertex 1]],GroupVertices[Vertex],0)),1,1,"")</f>
        <v>5</v>
      </c>
      <c r="BL162" s="63" t="str">
        <f>REPLACE(INDEX(GroupVertices[Group],MATCH(Edges[[#This Row],[Vertex 2]],GroupVertices[Vertex],0)),1,1,"")</f>
        <v>5</v>
      </c>
      <c r="BM162" s="127">
        <v>43752</v>
      </c>
      <c r="BN162" s="70" t="s">
        <v>1130</v>
      </c>
    </row>
    <row r="163" spans="1:66" ht="15">
      <c r="A163" s="62" t="s">
        <v>915</v>
      </c>
      <c r="B163" s="62" t="s">
        <v>915</v>
      </c>
      <c r="C163" s="81" t="s">
        <v>273</v>
      </c>
      <c r="D163" s="88">
        <v>10</v>
      </c>
      <c r="E163" s="89" t="s">
        <v>136</v>
      </c>
      <c r="F163" s="90">
        <v>6</v>
      </c>
      <c r="G163" s="81"/>
      <c r="H163" s="73"/>
      <c r="I163" s="91"/>
      <c r="J163" s="91"/>
      <c r="K163" s="34" t="s">
        <v>65</v>
      </c>
      <c r="L163" s="94">
        <v>163</v>
      </c>
      <c r="M163" s="94"/>
      <c r="N163" s="93"/>
      <c r="O163" s="64" t="s">
        <v>185</v>
      </c>
      <c r="P163" s="66">
        <v>43752.20303240741</v>
      </c>
      <c r="Q163" s="64" t="s">
        <v>992</v>
      </c>
      <c r="R163" s="64"/>
      <c r="S163" s="64"/>
      <c r="T163" s="64" t="s">
        <v>1030</v>
      </c>
      <c r="U163" s="66">
        <v>43752.20303240741</v>
      </c>
      <c r="V163" s="67" t="s">
        <v>1215</v>
      </c>
      <c r="W163" s="64"/>
      <c r="X163" s="64"/>
      <c r="Y163" s="70" t="s">
        <v>1303</v>
      </c>
      <c r="Z163" s="70" t="s">
        <v>1302</v>
      </c>
      <c r="AA163" s="104">
        <v>12</v>
      </c>
      <c r="AB163" s="48">
        <v>0</v>
      </c>
      <c r="AC163" s="49">
        <v>0</v>
      </c>
      <c r="AD163" s="48">
        <v>0</v>
      </c>
      <c r="AE163" s="49">
        <v>0</v>
      </c>
      <c r="AF163" s="48">
        <v>0</v>
      </c>
      <c r="AG163" s="49">
        <v>0</v>
      </c>
      <c r="AH163" s="48">
        <v>43</v>
      </c>
      <c r="AI163" s="49">
        <v>100</v>
      </c>
      <c r="AJ163" s="48">
        <v>43</v>
      </c>
      <c r="AK163" s="109"/>
      <c r="AL163" s="67" t="s">
        <v>1069</v>
      </c>
      <c r="AM163" s="64" t="b">
        <v>0</v>
      </c>
      <c r="AN163" s="64">
        <v>0</v>
      </c>
      <c r="AO163" s="70" t="s">
        <v>1346</v>
      </c>
      <c r="AP163" s="64" t="b">
        <v>0</v>
      </c>
      <c r="AQ163" s="64" t="s">
        <v>698</v>
      </c>
      <c r="AR163" s="64"/>
      <c r="AS163" s="70" t="s">
        <v>275</v>
      </c>
      <c r="AT163" s="64" t="b">
        <v>0</v>
      </c>
      <c r="AU163" s="64">
        <v>0</v>
      </c>
      <c r="AV163" s="70" t="s">
        <v>275</v>
      </c>
      <c r="AW163" s="64" t="s">
        <v>699</v>
      </c>
      <c r="AX163" s="64" t="b">
        <v>0</v>
      </c>
      <c r="AY163" s="70" t="s">
        <v>1302</v>
      </c>
      <c r="AZ163" s="64" t="s">
        <v>185</v>
      </c>
      <c r="BA163" s="64">
        <v>0</v>
      </c>
      <c r="BB163" s="64">
        <v>0</v>
      </c>
      <c r="BC163" s="64"/>
      <c r="BD163" s="64"/>
      <c r="BE163" s="64"/>
      <c r="BF163" s="64"/>
      <c r="BG163" s="64"/>
      <c r="BH163" s="64"/>
      <c r="BI163" s="64"/>
      <c r="BJ163" s="64"/>
      <c r="BK163" s="63" t="str">
        <f>REPLACE(INDEX(GroupVertices[Group],MATCH(Edges[[#This Row],[Vertex 1]],GroupVertices[Vertex],0)),1,1,"")</f>
        <v>5</v>
      </c>
      <c r="BL163" s="63" t="str">
        <f>REPLACE(INDEX(GroupVertices[Group],MATCH(Edges[[#This Row],[Vertex 2]],GroupVertices[Vertex],0)),1,1,"")</f>
        <v>5</v>
      </c>
      <c r="BM163" s="127">
        <v>43752</v>
      </c>
      <c r="BN163" s="70" t="s">
        <v>1130</v>
      </c>
    </row>
    <row r="164" spans="1:66" ht="15">
      <c r="A164" s="62" t="s">
        <v>915</v>
      </c>
      <c r="B164" s="62" t="s">
        <v>915</v>
      </c>
      <c r="C164" s="81" t="s">
        <v>273</v>
      </c>
      <c r="D164" s="88">
        <v>10</v>
      </c>
      <c r="E164" s="89" t="s">
        <v>136</v>
      </c>
      <c r="F164" s="90">
        <v>6</v>
      </c>
      <c r="G164" s="81"/>
      <c r="H164" s="73"/>
      <c r="I164" s="91"/>
      <c r="J164" s="91"/>
      <c r="K164" s="34" t="s">
        <v>65</v>
      </c>
      <c r="L164" s="94">
        <v>164</v>
      </c>
      <c r="M164" s="94"/>
      <c r="N164" s="93"/>
      <c r="O164" s="64" t="s">
        <v>185</v>
      </c>
      <c r="P164" s="66">
        <v>43752.203043981484</v>
      </c>
      <c r="Q164" s="64" t="s">
        <v>993</v>
      </c>
      <c r="R164" s="64"/>
      <c r="S164" s="64"/>
      <c r="T164" s="64" t="s">
        <v>1030</v>
      </c>
      <c r="U164" s="66">
        <v>43752.203043981484</v>
      </c>
      <c r="V164" s="67" t="s">
        <v>1216</v>
      </c>
      <c r="W164" s="64"/>
      <c r="X164" s="64"/>
      <c r="Y164" s="70" t="s">
        <v>1304</v>
      </c>
      <c r="Z164" s="70" t="s">
        <v>1303</v>
      </c>
      <c r="AA164" s="104">
        <v>12</v>
      </c>
      <c r="AB164" s="48">
        <v>0</v>
      </c>
      <c r="AC164" s="49">
        <v>0</v>
      </c>
      <c r="AD164" s="48">
        <v>0</v>
      </c>
      <c r="AE164" s="49">
        <v>0</v>
      </c>
      <c r="AF164" s="48">
        <v>0</v>
      </c>
      <c r="AG164" s="49">
        <v>0</v>
      </c>
      <c r="AH164" s="48">
        <v>49</v>
      </c>
      <c r="AI164" s="49">
        <v>100</v>
      </c>
      <c r="AJ164" s="48">
        <v>49</v>
      </c>
      <c r="AK164" s="109"/>
      <c r="AL164" s="67" t="s">
        <v>1069</v>
      </c>
      <c r="AM164" s="64" t="b">
        <v>0</v>
      </c>
      <c r="AN164" s="64">
        <v>0</v>
      </c>
      <c r="AO164" s="70" t="s">
        <v>1346</v>
      </c>
      <c r="AP164" s="64" t="b">
        <v>0</v>
      </c>
      <c r="AQ164" s="64" t="s">
        <v>698</v>
      </c>
      <c r="AR164" s="64"/>
      <c r="AS164" s="70" t="s">
        <v>275</v>
      </c>
      <c r="AT164" s="64" t="b">
        <v>0</v>
      </c>
      <c r="AU164" s="64">
        <v>0</v>
      </c>
      <c r="AV164" s="70" t="s">
        <v>275</v>
      </c>
      <c r="AW164" s="64" t="s">
        <v>699</v>
      </c>
      <c r="AX164" s="64" t="b">
        <v>0</v>
      </c>
      <c r="AY164" s="70" t="s">
        <v>1303</v>
      </c>
      <c r="AZ164" s="64" t="s">
        <v>185</v>
      </c>
      <c r="BA164" s="64">
        <v>0</v>
      </c>
      <c r="BB164" s="64">
        <v>0</v>
      </c>
      <c r="BC164" s="64"/>
      <c r="BD164" s="64"/>
      <c r="BE164" s="64"/>
      <c r="BF164" s="64"/>
      <c r="BG164" s="64"/>
      <c r="BH164" s="64"/>
      <c r="BI164" s="64"/>
      <c r="BJ164" s="64"/>
      <c r="BK164" s="63" t="str">
        <f>REPLACE(INDEX(GroupVertices[Group],MATCH(Edges[[#This Row],[Vertex 1]],GroupVertices[Vertex],0)),1,1,"")</f>
        <v>5</v>
      </c>
      <c r="BL164" s="63" t="str">
        <f>REPLACE(INDEX(GroupVertices[Group],MATCH(Edges[[#This Row],[Vertex 2]],GroupVertices[Vertex],0)),1,1,"")</f>
        <v>5</v>
      </c>
      <c r="BM164" s="127">
        <v>43752</v>
      </c>
      <c r="BN164" s="70" t="s">
        <v>1131</v>
      </c>
    </row>
    <row r="165" spans="1:66" ht="15">
      <c r="A165" s="62" t="s">
        <v>915</v>
      </c>
      <c r="B165" s="62" t="s">
        <v>915</v>
      </c>
      <c r="C165" s="81" t="s">
        <v>273</v>
      </c>
      <c r="D165" s="88">
        <v>10</v>
      </c>
      <c r="E165" s="89" t="s">
        <v>136</v>
      </c>
      <c r="F165" s="90">
        <v>6</v>
      </c>
      <c r="G165" s="81"/>
      <c r="H165" s="73"/>
      <c r="I165" s="91"/>
      <c r="J165" s="91"/>
      <c r="K165" s="34" t="s">
        <v>65</v>
      </c>
      <c r="L165" s="94">
        <v>165</v>
      </c>
      <c r="M165" s="94"/>
      <c r="N165" s="93"/>
      <c r="O165" s="64" t="s">
        <v>185</v>
      </c>
      <c r="P165" s="66">
        <v>43752.203043981484</v>
      </c>
      <c r="Q165" s="64" t="s">
        <v>994</v>
      </c>
      <c r="R165" s="64"/>
      <c r="S165" s="64"/>
      <c r="T165" s="64" t="s">
        <v>1030</v>
      </c>
      <c r="U165" s="66">
        <v>43752.203043981484</v>
      </c>
      <c r="V165" s="67" t="s">
        <v>1217</v>
      </c>
      <c r="W165" s="64"/>
      <c r="X165" s="64"/>
      <c r="Y165" s="70" t="s">
        <v>1305</v>
      </c>
      <c r="Z165" s="70" t="s">
        <v>1342</v>
      </c>
      <c r="AA165" s="104">
        <v>12</v>
      </c>
      <c r="AB165" s="48">
        <v>0</v>
      </c>
      <c r="AC165" s="49">
        <v>0</v>
      </c>
      <c r="AD165" s="48">
        <v>0</v>
      </c>
      <c r="AE165" s="49">
        <v>0</v>
      </c>
      <c r="AF165" s="48">
        <v>0</v>
      </c>
      <c r="AG165" s="49">
        <v>0</v>
      </c>
      <c r="AH165" s="48">
        <v>42</v>
      </c>
      <c r="AI165" s="49">
        <v>100</v>
      </c>
      <c r="AJ165" s="48">
        <v>42</v>
      </c>
      <c r="AK165" s="109"/>
      <c r="AL165" s="67" t="s">
        <v>1069</v>
      </c>
      <c r="AM165" s="64" t="b">
        <v>0</v>
      </c>
      <c r="AN165" s="64">
        <v>0</v>
      </c>
      <c r="AO165" s="70" t="s">
        <v>1346</v>
      </c>
      <c r="AP165" s="64" t="b">
        <v>0</v>
      </c>
      <c r="AQ165" s="64" t="s">
        <v>698</v>
      </c>
      <c r="AR165" s="64"/>
      <c r="AS165" s="70" t="s">
        <v>275</v>
      </c>
      <c r="AT165" s="64" t="b">
        <v>0</v>
      </c>
      <c r="AU165" s="64">
        <v>0</v>
      </c>
      <c r="AV165" s="70" t="s">
        <v>275</v>
      </c>
      <c r="AW165" s="64" t="s">
        <v>699</v>
      </c>
      <c r="AX165" s="64" t="b">
        <v>0</v>
      </c>
      <c r="AY165" s="70" t="s">
        <v>1342</v>
      </c>
      <c r="AZ165" s="64" t="s">
        <v>185</v>
      </c>
      <c r="BA165" s="64">
        <v>0</v>
      </c>
      <c r="BB165" s="64">
        <v>0</v>
      </c>
      <c r="BC165" s="64"/>
      <c r="BD165" s="64"/>
      <c r="BE165" s="64"/>
      <c r="BF165" s="64"/>
      <c r="BG165" s="64"/>
      <c r="BH165" s="64"/>
      <c r="BI165" s="64"/>
      <c r="BJ165" s="64"/>
      <c r="BK165" s="63" t="str">
        <f>REPLACE(INDEX(GroupVertices[Group],MATCH(Edges[[#This Row],[Vertex 1]],GroupVertices[Vertex],0)),1,1,"")</f>
        <v>5</v>
      </c>
      <c r="BL165" s="63" t="str">
        <f>REPLACE(INDEX(GroupVertices[Group],MATCH(Edges[[#This Row],[Vertex 2]],GroupVertices[Vertex],0)),1,1,"")</f>
        <v>5</v>
      </c>
      <c r="BM165" s="127">
        <v>43752</v>
      </c>
      <c r="BN165" s="70" t="s">
        <v>1131</v>
      </c>
    </row>
    <row r="166" spans="1:66" ht="15">
      <c r="A166" s="62" t="s">
        <v>915</v>
      </c>
      <c r="B166" s="62" t="s">
        <v>915</v>
      </c>
      <c r="C166" s="81" t="s">
        <v>273</v>
      </c>
      <c r="D166" s="88">
        <v>10</v>
      </c>
      <c r="E166" s="89" t="s">
        <v>136</v>
      </c>
      <c r="F166" s="90">
        <v>6</v>
      </c>
      <c r="G166" s="81"/>
      <c r="H166" s="73"/>
      <c r="I166" s="91"/>
      <c r="J166" s="91"/>
      <c r="K166" s="34" t="s">
        <v>65</v>
      </c>
      <c r="L166" s="94">
        <v>166</v>
      </c>
      <c r="M166" s="94"/>
      <c r="N166" s="93"/>
      <c r="O166" s="64" t="s">
        <v>185</v>
      </c>
      <c r="P166" s="66">
        <v>43752.206770833334</v>
      </c>
      <c r="Q166" s="64" t="s">
        <v>995</v>
      </c>
      <c r="R166" s="67" t="s">
        <v>1019</v>
      </c>
      <c r="S166" s="64" t="s">
        <v>692</v>
      </c>
      <c r="T166" s="64" t="s">
        <v>1030</v>
      </c>
      <c r="U166" s="66">
        <v>43752.206770833334</v>
      </c>
      <c r="V166" s="67" t="s">
        <v>1218</v>
      </c>
      <c r="W166" s="64"/>
      <c r="X166" s="64"/>
      <c r="Y166" s="70" t="s">
        <v>1306</v>
      </c>
      <c r="Z166" s="64"/>
      <c r="AA166" s="104">
        <v>12</v>
      </c>
      <c r="AB166" s="48">
        <v>0</v>
      </c>
      <c r="AC166" s="49">
        <v>0</v>
      </c>
      <c r="AD166" s="48">
        <v>0</v>
      </c>
      <c r="AE166" s="49">
        <v>0</v>
      </c>
      <c r="AF166" s="48">
        <v>0</v>
      </c>
      <c r="AG166" s="49">
        <v>0</v>
      </c>
      <c r="AH166" s="48">
        <v>2</v>
      </c>
      <c r="AI166" s="49">
        <v>100</v>
      </c>
      <c r="AJ166" s="48">
        <v>2</v>
      </c>
      <c r="AK166" s="109"/>
      <c r="AL166" s="67" t="s">
        <v>1069</v>
      </c>
      <c r="AM166" s="64" t="b">
        <v>0</v>
      </c>
      <c r="AN166" s="64">
        <v>2</v>
      </c>
      <c r="AO166" s="70" t="s">
        <v>275</v>
      </c>
      <c r="AP166" s="64" t="b">
        <v>1</v>
      </c>
      <c r="AQ166" s="64" t="s">
        <v>698</v>
      </c>
      <c r="AR166" s="64"/>
      <c r="AS166" s="70" t="s">
        <v>1296</v>
      </c>
      <c r="AT166" s="64" t="b">
        <v>0</v>
      </c>
      <c r="AU166" s="64">
        <v>1</v>
      </c>
      <c r="AV166" s="70" t="s">
        <v>275</v>
      </c>
      <c r="AW166" s="64" t="s">
        <v>699</v>
      </c>
      <c r="AX166" s="64" t="b">
        <v>0</v>
      </c>
      <c r="AY166" s="70" t="s">
        <v>1306</v>
      </c>
      <c r="AZ166" s="64" t="s">
        <v>185</v>
      </c>
      <c r="BA166" s="64">
        <v>0</v>
      </c>
      <c r="BB166" s="64">
        <v>0</v>
      </c>
      <c r="BC166" s="64"/>
      <c r="BD166" s="64"/>
      <c r="BE166" s="64"/>
      <c r="BF166" s="64"/>
      <c r="BG166" s="64"/>
      <c r="BH166" s="64"/>
      <c r="BI166" s="64"/>
      <c r="BJ166" s="64"/>
      <c r="BK166" s="63" t="str">
        <f>REPLACE(INDEX(GroupVertices[Group],MATCH(Edges[[#This Row],[Vertex 1]],GroupVertices[Vertex],0)),1,1,"")</f>
        <v>5</v>
      </c>
      <c r="BL166" s="63" t="str">
        <f>REPLACE(INDEX(GroupVertices[Group],MATCH(Edges[[#This Row],[Vertex 2]],GroupVertices[Vertex],0)),1,1,"")</f>
        <v>5</v>
      </c>
      <c r="BM166" s="127">
        <v>43752</v>
      </c>
      <c r="BN166" s="70" t="s">
        <v>1132</v>
      </c>
    </row>
    <row r="167" spans="1:66" ht="15">
      <c r="A167" s="62" t="s">
        <v>916</v>
      </c>
      <c r="B167" s="62" t="s">
        <v>915</v>
      </c>
      <c r="C167" s="81" t="s">
        <v>272</v>
      </c>
      <c r="D167" s="88">
        <v>5</v>
      </c>
      <c r="E167" s="89" t="s">
        <v>132</v>
      </c>
      <c r="F167" s="90">
        <v>16</v>
      </c>
      <c r="G167" s="81"/>
      <c r="H167" s="73"/>
      <c r="I167" s="91"/>
      <c r="J167" s="91"/>
      <c r="K167" s="34" t="s">
        <v>65</v>
      </c>
      <c r="L167" s="94">
        <v>167</v>
      </c>
      <c r="M167" s="94"/>
      <c r="N167" s="93"/>
      <c r="O167" s="64" t="s">
        <v>337</v>
      </c>
      <c r="P167" s="66">
        <v>43753.60636574074</v>
      </c>
      <c r="Q167" s="64" t="s">
        <v>995</v>
      </c>
      <c r="R167" s="67" t="s">
        <v>1019</v>
      </c>
      <c r="S167" s="64" t="s">
        <v>692</v>
      </c>
      <c r="T167" s="64" t="s">
        <v>1030</v>
      </c>
      <c r="U167" s="66">
        <v>43753.60636574074</v>
      </c>
      <c r="V167" s="67" t="s">
        <v>1219</v>
      </c>
      <c r="W167" s="64"/>
      <c r="X167" s="64"/>
      <c r="Y167" s="70" t="s">
        <v>1307</v>
      </c>
      <c r="Z167" s="64"/>
      <c r="AA167" s="104">
        <v>1</v>
      </c>
      <c r="AB167" s="48">
        <v>0</v>
      </c>
      <c r="AC167" s="49">
        <v>0</v>
      </c>
      <c r="AD167" s="48">
        <v>0</v>
      </c>
      <c r="AE167" s="49">
        <v>0</v>
      </c>
      <c r="AF167" s="48">
        <v>0</v>
      </c>
      <c r="AG167" s="49">
        <v>0</v>
      </c>
      <c r="AH167" s="48">
        <v>2</v>
      </c>
      <c r="AI167" s="49">
        <v>100</v>
      </c>
      <c r="AJ167" s="48">
        <v>2</v>
      </c>
      <c r="AK167" s="109"/>
      <c r="AL167" s="67" t="s">
        <v>1070</v>
      </c>
      <c r="AM167" s="64" t="b">
        <v>0</v>
      </c>
      <c r="AN167" s="64">
        <v>0</v>
      </c>
      <c r="AO167" s="70" t="s">
        <v>275</v>
      </c>
      <c r="AP167" s="64" t="b">
        <v>1</v>
      </c>
      <c r="AQ167" s="64" t="s">
        <v>698</v>
      </c>
      <c r="AR167" s="64"/>
      <c r="AS167" s="70" t="s">
        <v>1296</v>
      </c>
      <c r="AT167" s="64" t="b">
        <v>0</v>
      </c>
      <c r="AU167" s="64">
        <v>1</v>
      </c>
      <c r="AV167" s="70" t="s">
        <v>1306</v>
      </c>
      <c r="AW167" s="64" t="s">
        <v>701</v>
      </c>
      <c r="AX167" s="64" t="b">
        <v>0</v>
      </c>
      <c r="AY167" s="70" t="s">
        <v>1306</v>
      </c>
      <c r="AZ167" s="64" t="s">
        <v>185</v>
      </c>
      <c r="BA167" s="64">
        <v>0</v>
      </c>
      <c r="BB167" s="64">
        <v>0</v>
      </c>
      <c r="BC167" s="64"/>
      <c r="BD167" s="64"/>
      <c r="BE167" s="64"/>
      <c r="BF167" s="64"/>
      <c r="BG167" s="64"/>
      <c r="BH167" s="64"/>
      <c r="BI167" s="64"/>
      <c r="BJ167" s="64"/>
      <c r="BK167" s="63" t="str">
        <f>REPLACE(INDEX(GroupVertices[Group],MATCH(Edges[[#This Row],[Vertex 1]],GroupVertices[Vertex],0)),1,1,"")</f>
        <v>5</v>
      </c>
      <c r="BL167" s="63" t="str">
        <f>REPLACE(INDEX(GroupVertices[Group],MATCH(Edges[[#This Row],[Vertex 2]],GroupVertices[Vertex],0)),1,1,"")</f>
        <v>5</v>
      </c>
      <c r="BM167" s="127">
        <v>43753</v>
      </c>
      <c r="BN167" s="70" t="s">
        <v>1133</v>
      </c>
    </row>
    <row r="168" spans="1:66" ht="15">
      <c r="A168" s="62" t="s">
        <v>917</v>
      </c>
      <c r="B168" s="62" t="s">
        <v>928</v>
      </c>
      <c r="C168" s="81" t="s">
        <v>272</v>
      </c>
      <c r="D168" s="88">
        <v>5</v>
      </c>
      <c r="E168" s="89" t="s">
        <v>132</v>
      </c>
      <c r="F168" s="90">
        <v>16</v>
      </c>
      <c r="G168" s="81"/>
      <c r="H168" s="73"/>
      <c r="I168" s="91"/>
      <c r="J168" s="91"/>
      <c r="K168" s="34" t="s">
        <v>65</v>
      </c>
      <c r="L168" s="94">
        <v>168</v>
      </c>
      <c r="M168" s="94"/>
      <c r="N168" s="93"/>
      <c r="O168" s="64" t="s">
        <v>337</v>
      </c>
      <c r="P168" s="66">
        <v>43753.72620370371</v>
      </c>
      <c r="Q168" s="64" t="s">
        <v>996</v>
      </c>
      <c r="R168" s="64"/>
      <c r="S168" s="64"/>
      <c r="T168" s="64"/>
      <c r="U168" s="66">
        <v>43753.72620370371</v>
      </c>
      <c r="V168" s="67" t="s">
        <v>1220</v>
      </c>
      <c r="W168" s="64"/>
      <c r="X168" s="64"/>
      <c r="Y168" s="70" t="s">
        <v>1308</v>
      </c>
      <c r="Z168" s="64"/>
      <c r="AA168" s="104">
        <v>1</v>
      </c>
      <c r="AB168" s="48">
        <v>0</v>
      </c>
      <c r="AC168" s="49">
        <v>0</v>
      </c>
      <c r="AD168" s="48">
        <v>0</v>
      </c>
      <c r="AE168" s="49">
        <v>0</v>
      </c>
      <c r="AF168" s="48">
        <v>0</v>
      </c>
      <c r="AG168" s="49">
        <v>0</v>
      </c>
      <c r="AH168" s="48">
        <v>30</v>
      </c>
      <c r="AI168" s="49">
        <v>100</v>
      </c>
      <c r="AJ168" s="48">
        <v>30</v>
      </c>
      <c r="AK168" s="109"/>
      <c r="AL168" s="67" t="s">
        <v>1071</v>
      </c>
      <c r="AM168" s="64" t="b">
        <v>0</v>
      </c>
      <c r="AN168" s="64">
        <v>0</v>
      </c>
      <c r="AO168" s="70" t="s">
        <v>275</v>
      </c>
      <c r="AP168" s="64" t="b">
        <v>0</v>
      </c>
      <c r="AQ168" s="64" t="s">
        <v>698</v>
      </c>
      <c r="AR168" s="64"/>
      <c r="AS168" s="70" t="s">
        <v>275</v>
      </c>
      <c r="AT168" s="64" t="b">
        <v>0</v>
      </c>
      <c r="AU168" s="64">
        <v>6</v>
      </c>
      <c r="AV168" s="70" t="s">
        <v>1336</v>
      </c>
      <c r="AW168" s="64" t="s">
        <v>699</v>
      </c>
      <c r="AX168" s="64" t="b">
        <v>0</v>
      </c>
      <c r="AY168" s="70" t="s">
        <v>1336</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27">
        <v>43753</v>
      </c>
      <c r="BN168" s="70" t="s">
        <v>1134</v>
      </c>
    </row>
    <row r="169" spans="1:66" ht="15">
      <c r="A169" s="62" t="s">
        <v>918</v>
      </c>
      <c r="B169" s="62" t="s">
        <v>928</v>
      </c>
      <c r="C169" s="81" t="s">
        <v>272</v>
      </c>
      <c r="D169" s="88">
        <v>5</v>
      </c>
      <c r="E169" s="89" t="s">
        <v>132</v>
      </c>
      <c r="F169" s="90">
        <v>16</v>
      </c>
      <c r="G169" s="81"/>
      <c r="H169" s="73"/>
      <c r="I169" s="91"/>
      <c r="J169" s="91"/>
      <c r="K169" s="34" t="s">
        <v>65</v>
      </c>
      <c r="L169" s="94">
        <v>169</v>
      </c>
      <c r="M169" s="94"/>
      <c r="N169" s="93"/>
      <c r="O169" s="64" t="s">
        <v>337</v>
      </c>
      <c r="P169" s="66">
        <v>43753.81591435185</v>
      </c>
      <c r="Q169" s="64" t="s">
        <v>996</v>
      </c>
      <c r="R169" s="64"/>
      <c r="S169" s="64"/>
      <c r="T169" s="64"/>
      <c r="U169" s="66">
        <v>43753.81591435185</v>
      </c>
      <c r="V169" s="67" t="s">
        <v>1221</v>
      </c>
      <c r="W169" s="64"/>
      <c r="X169" s="64"/>
      <c r="Y169" s="70" t="s">
        <v>1309</v>
      </c>
      <c r="Z169" s="64"/>
      <c r="AA169" s="104">
        <v>1</v>
      </c>
      <c r="AB169" s="48">
        <v>0</v>
      </c>
      <c r="AC169" s="49">
        <v>0</v>
      </c>
      <c r="AD169" s="48">
        <v>0</v>
      </c>
      <c r="AE169" s="49">
        <v>0</v>
      </c>
      <c r="AF169" s="48">
        <v>0</v>
      </c>
      <c r="AG169" s="49">
        <v>0</v>
      </c>
      <c r="AH169" s="48">
        <v>30</v>
      </c>
      <c r="AI169" s="49">
        <v>100</v>
      </c>
      <c r="AJ169" s="48">
        <v>30</v>
      </c>
      <c r="AK169" s="109"/>
      <c r="AL169" s="67" t="s">
        <v>1072</v>
      </c>
      <c r="AM169" s="64" t="b">
        <v>0</v>
      </c>
      <c r="AN169" s="64">
        <v>0</v>
      </c>
      <c r="AO169" s="70" t="s">
        <v>275</v>
      </c>
      <c r="AP169" s="64" t="b">
        <v>0</v>
      </c>
      <c r="AQ169" s="64" t="s">
        <v>698</v>
      </c>
      <c r="AR169" s="64"/>
      <c r="AS169" s="70" t="s">
        <v>275</v>
      </c>
      <c r="AT169" s="64" t="b">
        <v>0</v>
      </c>
      <c r="AU169" s="64">
        <v>6</v>
      </c>
      <c r="AV169" s="70" t="s">
        <v>1336</v>
      </c>
      <c r="AW169" s="64" t="s">
        <v>701</v>
      </c>
      <c r="AX169" s="64" t="b">
        <v>0</v>
      </c>
      <c r="AY169" s="70" t="s">
        <v>1336</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27">
        <v>43753</v>
      </c>
      <c r="BN169" s="70" t="s">
        <v>697</v>
      </c>
    </row>
    <row r="170" spans="1:66" ht="15">
      <c r="A170" s="62" t="s">
        <v>919</v>
      </c>
      <c r="B170" s="62" t="s">
        <v>927</v>
      </c>
      <c r="C170" s="81" t="s">
        <v>272</v>
      </c>
      <c r="D170" s="88">
        <v>5</v>
      </c>
      <c r="E170" s="89" t="s">
        <v>132</v>
      </c>
      <c r="F170" s="90">
        <v>16</v>
      </c>
      <c r="G170" s="81"/>
      <c r="H170" s="73"/>
      <c r="I170" s="91"/>
      <c r="J170" s="91"/>
      <c r="K170" s="34" t="s">
        <v>65</v>
      </c>
      <c r="L170" s="94">
        <v>170</v>
      </c>
      <c r="M170" s="94"/>
      <c r="N170" s="93"/>
      <c r="O170" s="64" t="s">
        <v>337</v>
      </c>
      <c r="P170" s="66">
        <v>43754.109398148146</v>
      </c>
      <c r="Q170" s="64" t="s">
        <v>997</v>
      </c>
      <c r="R170" s="64"/>
      <c r="S170" s="64"/>
      <c r="T170" s="64"/>
      <c r="U170" s="66">
        <v>43754.109398148146</v>
      </c>
      <c r="V170" s="67" t="s">
        <v>1222</v>
      </c>
      <c r="W170" s="64"/>
      <c r="X170" s="64"/>
      <c r="Y170" s="70" t="s">
        <v>1310</v>
      </c>
      <c r="Z170" s="64"/>
      <c r="AA170" s="104">
        <v>1</v>
      </c>
      <c r="AB170" s="48">
        <v>0</v>
      </c>
      <c r="AC170" s="49">
        <v>0</v>
      </c>
      <c r="AD170" s="48">
        <v>0</v>
      </c>
      <c r="AE170" s="49">
        <v>0</v>
      </c>
      <c r="AF170" s="48">
        <v>0</v>
      </c>
      <c r="AG170" s="49">
        <v>0</v>
      </c>
      <c r="AH170" s="48">
        <v>54</v>
      </c>
      <c r="AI170" s="49">
        <v>100</v>
      </c>
      <c r="AJ170" s="48">
        <v>54</v>
      </c>
      <c r="AK170" s="109"/>
      <c r="AL170" s="67" t="s">
        <v>1073</v>
      </c>
      <c r="AM170" s="64" t="b">
        <v>0</v>
      </c>
      <c r="AN170" s="64">
        <v>0</v>
      </c>
      <c r="AO170" s="70" t="s">
        <v>275</v>
      </c>
      <c r="AP170" s="64" t="b">
        <v>1</v>
      </c>
      <c r="AQ170" s="64" t="s">
        <v>698</v>
      </c>
      <c r="AR170" s="64"/>
      <c r="AS170" s="70" t="s">
        <v>1336</v>
      </c>
      <c r="AT170" s="64" t="b">
        <v>0</v>
      </c>
      <c r="AU170" s="64">
        <v>2</v>
      </c>
      <c r="AV170" s="70" t="s">
        <v>1327</v>
      </c>
      <c r="AW170" s="64" t="s">
        <v>699</v>
      </c>
      <c r="AX170" s="64" t="b">
        <v>0</v>
      </c>
      <c r="AY170" s="70" t="s">
        <v>1327</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27">
        <v>43754</v>
      </c>
      <c r="BN170" s="70" t="s">
        <v>1135</v>
      </c>
    </row>
    <row r="171" spans="1:66" ht="15">
      <c r="A171" s="62" t="s">
        <v>919</v>
      </c>
      <c r="B171" s="62" t="s">
        <v>928</v>
      </c>
      <c r="C171" s="81" t="s">
        <v>272</v>
      </c>
      <c r="D171" s="88">
        <v>5</v>
      </c>
      <c r="E171" s="89" t="s">
        <v>132</v>
      </c>
      <c r="F171" s="90">
        <v>16</v>
      </c>
      <c r="G171" s="81"/>
      <c r="H171" s="73"/>
      <c r="I171" s="91"/>
      <c r="J171" s="91"/>
      <c r="K171" s="34" t="s">
        <v>65</v>
      </c>
      <c r="L171" s="94">
        <v>171</v>
      </c>
      <c r="M171" s="94"/>
      <c r="N171" s="93"/>
      <c r="O171" s="64" t="s">
        <v>337</v>
      </c>
      <c r="P171" s="66">
        <v>43754.109606481485</v>
      </c>
      <c r="Q171" s="64" t="s">
        <v>996</v>
      </c>
      <c r="R171" s="64"/>
      <c r="S171" s="64"/>
      <c r="T171" s="64"/>
      <c r="U171" s="66">
        <v>43754.109606481485</v>
      </c>
      <c r="V171" s="67" t="s">
        <v>1223</v>
      </c>
      <c r="W171" s="64"/>
      <c r="X171" s="64"/>
      <c r="Y171" s="70" t="s">
        <v>1311</v>
      </c>
      <c r="Z171" s="64"/>
      <c r="AA171" s="104">
        <v>1</v>
      </c>
      <c r="AB171" s="48">
        <v>0</v>
      </c>
      <c r="AC171" s="49">
        <v>0</v>
      </c>
      <c r="AD171" s="48">
        <v>0</v>
      </c>
      <c r="AE171" s="49">
        <v>0</v>
      </c>
      <c r="AF171" s="48">
        <v>0</v>
      </c>
      <c r="AG171" s="49">
        <v>0</v>
      </c>
      <c r="AH171" s="48">
        <v>30</v>
      </c>
      <c r="AI171" s="49">
        <v>100</v>
      </c>
      <c r="AJ171" s="48">
        <v>30</v>
      </c>
      <c r="AK171" s="109"/>
      <c r="AL171" s="67" t="s">
        <v>1073</v>
      </c>
      <c r="AM171" s="64" t="b">
        <v>0</v>
      </c>
      <c r="AN171" s="64">
        <v>0</v>
      </c>
      <c r="AO171" s="70" t="s">
        <v>275</v>
      </c>
      <c r="AP171" s="64" t="b">
        <v>0</v>
      </c>
      <c r="AQ171" s="64" t="s">
        <v>698</v>
      </c>
      <c r="AR171" s="64"/>
      <c r="AS171" s="70" t="s">
        <v>275</v>
      </c>
      <c r="AT171" s="64" t="b">
        <v>0</v>
      </c>
      <c r="AU171" s="64">
        <v>6</v>
      </c>
      <c r="AV171" s="70" t="s">
        <v>1336</v>
      </c>
      <c r="AW171" s="64" t="s">
        <v>699</v>
      </c>
      <c r="AX171" s="64" t="b">
        <v>0</v>
      </c>
      <c r="AY171" s="70" t="s">
        <v>1336</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127">
        <v>43754</v>
      </c>
      <c r="BN171" s="70" t="s">
        <v>1136</v>
      </c>
    </row>
    <row r="172" spans="1:66" ht="15">
      <c r="A172" s="62" t="s">
        <v>920</v>
      </c>
      <c r="B172" s="62" t="s">
        <v>928</v>
      </c>
      <c r="C172" s="81" t="s">
        <v>272</v>
      </c>
      <c r="D172" s="88">
        <v>5</v>
      </c>
      <c r="E172" s="89" t="s">
        <v>132</v>
      </c>
      <c r="F172" s="90">
        <v>16</v>
      </c>
      <c r="G172" s="81"/>
      <c r="H172" s="73"/>
      <c r="I172" s="91"/>
      <c r="J172" s="91"/>
      <c r="K172" s="34" t="s">
        <v>65</v>
      </c>
      <c r="L172" s="94">
        <v>172</v>
      </c>
      <c r="M172" s="94"/>
      <c r="N172" s="93"/>
      <c r="O172" s="64" t="s">
        <v>337</v>
      </c>
      <c r="P172" s="66">
        <v>43754.71413194444</v>
      </c>
      <c r="Q172" s="64" t="s">
        <v>998</v>
      </c>
      <c r="R172" s="64"/>
      <c r="S172" s="64"/>
      <c r="T172" s="64"/>
      <c r="U172" s="66">
        <v>43754.71413194444</v>
      </c>
      <c r="V172" s="67" t="s">
        <v>1224</v>
      </c>
      <c r="W172" s="64"/>
      <c r="X172" s="64"/>
      <c r="Y172" s="70" t="s">
        <v>1312</v>
      </c>
      <c r="Z172" s="64"/>
      <c r="AA172" s="104">
        <v>1</v>
      </c>
      <c r="AB172" s="48">
        <v>0</v>
      </c>
      <c r="AC172" s="49">
        <v>0</v>
      </c>
      <c r="AD172" s="48">
        <v>0</v>
      </c>
      <c r="AE172" s="49">
        <v>0</v>
      </c>
      <c r="AF172" s="48">
        <v>0</v>
      </c>
      <c r="AG172" s="49">
        <v>0</v>
      </c>
      <c r="AH172" s="48">
        <v>29</v>
      </c>
      <c r="AI172" s="49">
        <v>100</v>
      </c>
      <c r="AJ172" s="48">
        <v>29</v>
      </c>
      <c r="AK172" s="109"/>
      <c r="AL172" s="67" t="s">
        <v>1074</v>
      </c>
      <c r="AM172" s="64" t="b">
        <v>0</v>
      </c>
      <c r="AN172" s="64">
        <v>0</v>
      </c>
      <c r="AO172" s="70" t="s">
        <v>275</v>
      </c>
      <c r="AP172" s="64" t="b">
        <v>0</v>
      </c>
      <c r="AQ172" s="64" t="s">
        <v>698</v>
      </c>
      <c r="AR172" s="64"/>
      <c r="AS172" s="70" t="s">
        <v>275</v>
      </c>
      <c r="AT172" s="64" t="b">
        <v>0</v>
      </c>
      <c r="AU172" s="64">
        <v>6</v>
      </c>
      <c r="AV172" s="70" t="s">
        <v>1340</v>
      </c>
      <c r="AW172" s="64" t="s">
        <v>699</v>
      </c>
      <c r="AX172" s="64" t="b">
        <v>0</v>
      </c>
      <c r="AY172" s="70" t="s">
        <v>1340</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2</v>
      </c>
      <c r="BM172" s="127">
        <v>43754</v>
      </c>
      <c r="BN172" s="70" t="s">
        <v>1137</v>
      </c>
    </row>
    <row r="173" spans="1:66" ht="15">
      <c r="A173" s="62" t="s">
        <v>921</v>
      </c>
      <c r="B173" s="62" t="s">
        <v>928</v>
      </c>
      <c r="C173" s="81" t="s">
        <v>1986</v>
      </c>
      <c r="D173" s="88">
        <v>10</v>
      </c>
      <c r="E173" s="89" t="s">
        <v>136</v>
      </c>
      <c r="F173" s="90">
        <v>11.454545454545453</v>
      </c>
      <c r="G173" s="81"/>
      <c r="H173" s="73"/>
      <c r="I173" s="91"/>
      <c r="J173" s="91"/>
      <c r="K173" s="34" t="s">
        <v>65</v>
      </c>
      <c r="L173" s="94">
        <v>173</v>
      </c>
      <c r="M173" s="94"/>
      <c r="N173" s="93"/>
      <c r="O173" s="64" t="s">
        <v>337</v>
      </c>
      <c r="P173" s="66">
        <v>43746.543217592596</v>
      </c>
      <c r="Q173" s="64" t="s">
        <v>967</v>
      </c>
      <c r="R173" s="64"/>
      <c r="S173" s="64"/>
      <c r="T173" s="64"/>
      <c r="U173" s="66">
        <v>43746.543217592596</v>
      </c>
      <c r="V173" s="67" t="s">
        <v>1225</v>
      </c>
      <c r="W173" s="64"/>
      <c r="X173" s="64"/>
      <c r="Y173" s="70" t="s">
        <v>1313</v>
      </c>
      <c r="Z173" s="64"/>
      <c r="AA173" s="104">
        <v>6</v>
      </c>
      <c r="AB173" s="48">
        <v>0</v>
      </c>
      <c r="AC173" s="49">
        <v>0</v>
      </c>
      <c r="AD173" s="48">
        <v>0</v>
      </c>
      <c r="AE173" s="49">
        <v>0</v>
      </c>
      <c r="AF173" s="48">
        <v>0</v>
      </c>
      <c r="AG173" s="49">
        <v>0</v>
      </c>
      <c r="AH173" s="48">
        <v>31</v>
      </c>
      <c r="AI173" s="49">
        <v>100</v>
      </c>
      <c r="AJ173" s="48">
        <v>31</v>
      </c>
      <c r="AK173" s="109"/>
      <c r="AL173" s="67" t="s">
        <v>1075</v>
      </c>
      <c r="AM173" s="64" t="b">
        <v>0</v>
      </c>
      <c r="AN173" s="64">
        <v>0</v>
      </c>
      <c r="AO173" s="70" t="s">
        <v>275</v>
      </c>
      <c r="AP173" s="64" t="b">
        <v>0</v>
      </c>
      <c r="AQ173" s="64" t="s">
        <v>698</v>
      </c>
      <c r="AR173" s="64"/>
      <c r="AS173" s="70" t="s">
        <v>275</v>
      </c>
      <c r="AT173" s="64" t="b">
        <v>0</v>
      </c>
      <c r="AU173" s="64">
        <v>4</v>
      </c>
      <c r="AV173" s="70" t="s">
        <v>1331</v>
      </c>
      <c r="AW173" s="64" t="s">
        <v>701</v>
      </c>
      <c r="AX173" s="64" t="b">
        <v>0</v>
      </c>
      <c r="AY173" s="70" t="s">
        <v>1331</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2</v>
      </c>
      <c r="BM173" s="127">
        <v>43746</v>
      </c>
      <c r="BN173" s="70" t="s">
        <v>1138</v>
      </c>
    </row>
    <row r="174" spans="1:66" ht="15">
      <c r="A174" s="62" t="s">
        <v>921</v>
      </c>
      <c r="B174" s="62" t="s">
        <v>928</v>
      </c>
      <c r="C174" s="81" t="s">
        <v>1986</v>
      </c>
      <c r="D174" s="88">
        <v>10</v>
      </c>
      <c r="E174" s="89" t="s">
        <v>136</v>
      </c>
      <c r="F174" s="90">
        <v>11.454545454545453</v>
      </c>
      <c r="G174" s="81"/>
      <c r="H174" s="73"/>
      <c r="I174" s="91"/>
      <c r="J174" s="91"/>
      <c r="K174" s="34" t="s">
        <v>65</v>
      </c>
      <c r="L174" s="94">
        <v>174</v>
      </c>
      <c r="M174" s="94"/>
      <c r="N174" s="93"/>
      <c r="O174" s="64" t="s">
        <v>337</v>
      </c>
      <c r="P174" s="66">
        <v>43749.79456018518</v>
      </c>
      <c r="Q174" s="64" t="s">
        <v>966</v>
      </c>
      <c r="R174" s="64"/>
      <c r="S174" s="64"/>
      <c r="T174" s="64" t="s">
        <v>1030</v>
      </c>
      <c r="U174" s="66">
        <v>43749.79456018518</v>
      </c>
      <c r="V174" s="67" t="s">
        <v>1226</v>
      </c>
      <c r="W174" s="64"/>
      <c r="X174" s="64"/>
      <c r="Y174" s="70" t="s">
        <v>1314</v>
      </c>
      <c r="Z174" s="64"/>
      <c r="AA174" s="104">
        <v>6</v>
      </c>
      <c r="AB174" s="48">
        <v>0</v>
      </c>
      <c r="AC174" s="49">
        <v>0</v>
      </c>
      <c r="AD174" s="48">
        <v>0</v>
      </c>
      <c r="AE174" s="49">
        <v>0</v>
      </c>
      <c r="AF174" s="48">
        <v>0</v>
      </c>
      <c r="AG174" s="49">
        <v>0</v>
      </c>
      <c r="AH174" s="48">
        <v>11</v>
      </c>
      <c r="AI174" s="49">
        <v>100</v>
      </c>
      <c r="AJ174" s="48">
        <v>11</v>
      </c>
      <c r="AK174" s="109"/>
      <c r="AL174" s="67" t="s">
        <v>1075</v>
      </c>
      <c r="AM174" s="64" t="b">
        <v>0</v>
      </c>
      <c r="AN174" s="64">
        <v>0</v>
      </c>
      <c r="AO174" s="70" t="s">
        <v>275</v>
      </c>
      <c r="AP174" s="64" t="b">
        <v>0</v>
      </c>
      <c r="AQ174" s="64" t="s">
        <v>698</v>
      </c>
      <c r="AR174" s="64"/>
      <c r="AS174" s="70" t="s">
        <v>275</v>
      </c>
      <c r="AT174" s="64" t="b">
        <v>0</v>
      </c>
      <c r="AU174" s="64">
        <v>3</v>
      </c>
      <c r="AV174" s="70" t="s">
        <v>1333</v>
      </c>
      <c r="AW174" s="64" t="s">
        <v>701</v>
      </c>
      <c r="AX174" s="64" t="b">
        <v>0</v>
      </c>
      <c r="AY174" s="70" t="s">
        <v>1333</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2</v>
      </c>
      <c r="BM174" s="127">
        <v>43749</v>
      </c>
      <c r="BN174" s="70" t="s">
        <v>1139</v>
      </c>
    </row>
    <row r="175" spans="1:66" ht="15">
      <c r="A175" s="62" t="s">
        <v>921</v>
      </c>
      <c r="B175" s="62" t="s">
        <v>928</v>
      </c>
      <c r="C175" s="81" t="s">
        <v>1986</v>
      </c>
      <c r="D175" s="88">
        <v>10</v>
      </c>
      <c r="E175" s="89" t="s">
        <v>136</v>
      </c>
      <c r="F175" s="90">
        <v>11.454545454545453</v>
      </c>
      <c r="G175" s="81"/>
      <c r="H175" s="73"/>
      <c r="I175" s="91"/>
      <c r="J175" s="91"/>
      <c r="K175" s="34" t="s">
        <v>65</v>
      </c>
      <c r="L175" s="94">
        <v>175</v>
      </c>
      <c r="M175" s="94"/>
      <c r="N175" s="93"/>
      <c r="O175" s="64" t="s">
        <v>337</v>
      </c>
      <c r="P175" s="66">
        <v>43750.78061342592</v>
      </c>
      <c r="Q175" s="64" t="s">
        <v>965</v>
      </c>
      <c r="R175" s="64"/>
      <c r="S175" s="64"/>
      <c r="T175" s="64"/>
      <c r="U175" s="66">
        <v>43750.78061342592</v>
      </c>
      <c r="V175" s="67" t="s">
        <v>1227</v>
      </c>
      <c r="W175" s="64"/>
      <c r="X175" s="64"/>
      <c r="Y175" s="70" t="s">
        <v>1315</v>
      </c>
      <c r="Z175" s="64"/>
      <c r="AA175" s="104">
        <v>6</v>
      </c>
      <c r="AB175" s="48">
        <v>0</v>
      </c>
      <c r="AC175" s="49">
        <v>0</v>
      </c>
      <c r="AD175" s="48">
        <v>0</v>
      </c>
      <c r="AE175" s="49">
        <v>0</v>
      </c>
      <c r="AF175" s="48">
        <v>0</v>
      </c>
      <c r="AG175" s="49">
        <v>0</v>
      </c>
      <c r="AH175" s="48">
        <v>39</v>
      </c>
      <c r="AI175" s="49">
        <v>100</v>
      </c>
      <c r="AJ175" s="48">
        <v>39</v>
      </c>
      <c r="AK175" s="109"/>
      <c r="AL175" s="67" t="s">
        <v>1075</v>
      </c>
      <c r="AM175" s="64" t="b">
        <v>0</v>
      </c>
      <c r="AN175" s="64">
        <v>0</v>
      </c>
      <c r="AO175" s="70" t="s">
        <v>275</v>
      </c>
      <c r="AP175" s="64" t="b">
        <v>1</v>
      </c>
      <c r="AQ175" s="64" t="s">
        <v>698</v>
      </c>
      <c r="AR175" s="64"/>
      <c r="AS175" s="70" t="s">
        <v>1333</v>
      </c>
      <c r="AT175" s="64" t="b">
        <v>0</v>
      </c>
      <c r="AU175" s="64">
        <v>3</v>
      </c>
      <c r="AV175" s="70" t="s">
        <v>1335</v>
      </c>
      <c r="AW175" s="64" t="s">
        <v>701</v>
      </c>
      <c r="AX175" s="64" t="b">
        <v>0</v>
      </c>
      <c r="AY175" s="70" t="s">
        <v>1335</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27">
        <v>43750</v>
      </c>
      <c r="BN175" s="70" t="s">
        <v>1140</v>
      </c>
    </row>
    <row r="176" spans="1:66" ht="15">
      <c r="A176" s="62" t="s">
        <v>921</v>
      </c>
      <c r="B176" s="62" t="s">
        <v>928</v>
      </c>
      <c r="C176" s="81" t="s">
        <v>1986</v>
      </c>
      <c r="D176" s="88">
        <v>10</v>
      </c>
      <c r="E176" s="89" t="s">
        <v>136</v>
      </c>
      <c r="F176" s="90">
        <v>11.454545454545453</v>
      </c>
      <c r="G176" s="81"/>
      <c r="H176" s="73"/>
      <c r="I176" s="91"/>
      <c r="J176" s="91"/>
      <c r="K176" s="34" t="s">
        <v>65</v>
      </c>
      <c r="L176" s="94">
        <v>176</v>
      </c>
      <c r="M176" s="94"/>
      <c r="N176" s="93"/>
      <c r="O176" s="64" t="s">
        <v>337</v>
      </c>
      <c r="P176" s="66">
        <v>43753.656331018516</v>
      </c>
      <c r="Q176" s="64" t="s">
        <v>996</v>
      </c>
      <c r="R176" s="64"/>
      <c r="S176" s="64"/>
      <c r="T176" s="64"/>
      <c r="U176" s="66">
        <v>43753.656331018516</v>
      </c>
      <c r="V176" s="67" t="s">
        <v>1228</v>
      </c>
      <c r="W176" s="64"/>
      <c r="X176" s="64"/>
      <c r="Y176" s="70" t="s">
        <v>1316</v>
      </c>
      <c r="Z176" s="64"/>
      <c r="AA176" s="104">
        <v>6</v>
      </c>
      <c r="AB176" s="48">
        <v>0</v>
      </c>
      <c r="AC176" s="49">
        <v>0</v>
      </c>
      <c r="AD176" s="48">
        <v>0</v>
      </c>
      <c r="AE176" s="49">
        <v>0</v>
      </c>
      <c r="AF176" s="48">
        <v>0</v>
      </c>
      <c r="AG176" s="49">
        <v>0</v>
      </c>
      <c r="AH176" s="48">
        <v>30</v>
      </c>
      <c r="AI176" s="49">
        <v>100</v>
      </c>
      <c r="AJ176" s="48">
        <v>30</v>
      </c>
      <c r="AK176" s="109"/>
      <c r="AL176" s="67" t="s">
        <v>1075</v>
      </c>
      <c r="AM176" s="64" t="b">
        <v>0</v>
      </c>
      <c r="AN176" s="64">
        <v>0</v>
      </c>
      <c r="AO176" s="70" t="s">
        <v>275</v>
      </c>
      <c r="AP176" s="64" t="b">
        <v>0</v>
      </c>
      <c r="AQ176" s="64" t="s">
        <v>698</v>
      </c>
      <c r="AR176" s="64"/>
      <c r="AS176" s="70" t="s">
        <v>275</v>
      </c>
      <c r="AT176" s="64" t="b">
        <v>0</v>
      </c>
      <c r="AU176" s="64">
        <v>6</v>
      </c>
      <c r="AV176" s="70" t="s">
        <v>1336</v>
      </c>
      <c r="AW176" s="64" t="s">
        <v>701</v>
      </c>
      <c r="AX176" s="64" t="b">
        <v>0</v>
      </c>
      <c r="AY176" s="70" t="s">
        <v>1336</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27">
        <v>43753</v>
      </c>
      <c r="BN176" s="70" t="s">
        <v>696</v>
      </c>
    </row>
    <row r="177" spans="1:66" ht="15">
      <c r="A177" s="62" t="s">
        <v>921</v>
      </c>
      <c r="B177" s="62" t="s">
        <v>928</v>
      </c>
      <c r="C177" s="81" t="s">
        <v>1986</v>
      </c>
      <c r="D177" s="88">
        <v>10</v>
      </c>
      <c r="E177" s="89" t="s">
        <v>136</v>
      </c>
      <c r="F177" s="90">
        <v>11.454545454545453</v>
      </c>
      <c r="G177" s="81"/>
      <c r="H177" s="73"/>
      <c r="I177" s="91"/>
      <c r="J177" s="91"/>
      <c r="K177" s="34" t="s">
        <v>65</v>
      </c>
      <c r="L177" s="94">
        <v>177</v>
      </c>
      <c r="M177" s="94"/>
      <c r="N177" s="93"/>
      <c r="O177" s="64" t="s">
        <v>337</v>
      </c>
      <c r="P177" s="66">
        <v>43753.81706018518</v>
      </c>
      <c r="Q177" s="64" t="s">
        <v>999</v>
      </c>
      <c r="R177" s="64"/>
      <c r="S177" s="64"/>
      <c r="T177" s="64"/>
      <c r="U177" s="66">
        <v>43753.81706018518</v>
      </c>
      <c r="V177" s="67" t="s">
        <v>1229</v>
      </c>
      <c r="W177" s="64"/>
      <c r="X177" s="64"/>
      <c r="Y177" s="70" t="s">
        <v>1317</v>
      </c>
      <c r="Z177" s="64"/>
      <c r="AA177" s="104">
        <v>6</v>
      </c>
      <c r="AB177" s="48">
        <v>0</v>
      </c>
      <c r="AC177" s="49">
        <v>0</v>
      </c>
      <c r="AD177" s="48">
        <v>0</v>
      </c>
      <c r="AE177" s="49">
        <v>0</v>
      </c>
      <c r="AF177" s="48">
        <v>0</v>
      </c>
      <c r="AG177" s="49">
        <v>0</v>
      </c>
      <c r="AH177" s="48">
        <v>35</v>
      </c>
      <c r="AI177" s="49">
        <v>100</v>
      </c>
      <c r="AJ177" s="48">
        <v>35</v>
      </c>
      <c r="AK177" s="109"/>
      <c r="AL177" s="67" t="s">
        <v>1075</v>
      </c>
      <c r="AM177" s="64" t="b">
        <v>0</v>
      </c>
      <c r="AN177" s="64">
        <v>0</v>
      </c>
      <c r="AO177" s="70" t="s">
        <v>275</v>
      </c>
      <c r="AP177" s="64" t="b">
        <v>0</v>
      </c>
      <c r="AQ177" s="64" t="s">
        <v>698</v>
      </c>
      <c r="AR177" s="64"/>
      <c r="AS177" s="70" t="s">
        <v>275</v>
      </c>
      <c r="AT177" s="64" t="b">
        <v>0</v>
      </c>
      <c r="AU177" s="64">
        <v>4</v>
      </c>
      <c r="AV177" s="70" t="s">
        <v>1337</v>
      </c>
      <c r="AW177" s="64" t="s">
        <v>701</v>
      </c>
      <c r="AX177" s="64" t="b">
        <v>0</v>
      </c>
      <c r="AY177" s="70" t="s">
        <v>1337</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127">
        <v>43753</v>
      </c>
      <c r="BN177" s="70" t="s">
        <v>1141</v>
      </c>
    </row>
    <row r="178" spans="1:66" ht="15">
      <c r="A178" s="62" t="s">
        <v>921</v>
      </c>
      <c r="B178" s="62" t="s">
        <v>928</v>
      </c>
      <c r="C178" s="81" t="s">
        <v>1986</v>
      </c>
      <c r="D178" s="88">
        <v>10</v>
      </c>
      <c r="E178" s="89" t="s">
        <v>136</v>
      </c>
      <c r="F178" s="90">
        <v>11.454545454545453</v>
      </c>
      <c r="G178" s="81"/>
      <c r="H178" s="73"/>
      <c r="I178" s="91"/>
      <c r="J178" s="91"/>
      <c r="K178" s="34" t="s">
        <v>65</v>
      </c>
      <c r="L178" s="94">
        <v>178</v>
      </c>
      <c r="M178" s="94"/>
      <c r="N178" s="93"/>
      <c r="O178" s="64" t="s">
        <v>337</v>
      </c>
      <c r="P178" s="66">
        <v>43754.71430555556</v>
      </c>
      <c r="Q178" s="64" t="s">
        <v>998</v>
      </c>
      <c r="R178" s="64"/>
      <c r="S178" s="64"/>
      <c r="T178" s="64"/>
      <c r="U178" s="66">
        <v>43754.71430555556</v>
      </c>
      <c r="V178" s="67" t="s">
        <v>1230</v>
      </c>
      <c r="W178" s="64"/>
      <c r="X178" s="64"/>
      <c r="Y178" s="70" t="s">
        <v>1318</v>
      </c>
      <c r="Z178" s="64"/>
      <c r="AA178" s="104">
        <v>6</v>
      </c>
      <c r="AB178" s="48">
        <v>0</v>
      </c>
      <c r="AC178" s="49">
        <v>0</v>
      </c>
      <c r="AD178" s="48">
        <v>0</v>
      </c>
      <c r="AE178" s="49">
        <v>0</v>
      </c>
      <c r="AF178" s="48">
        <v>0</v>
      </c>
      <c r="AG178" s="49">
        <v>0</v>
      </c>
      <c r="AH178" s="48">
        <v>29</v>
      </c>
      <c r="AI178" s="49">
        <v>100</v>
      </c>
      <c r="AJ178" s="48">
        <v>29</v>
      </c>
      <c r="AK178" s="109"/>
      <c r="AL178" s="67" t="s">
        <v>1075</v>
      </c>
      <c r="AM178" s="64" t="b">
        <v>0</v>
      </c>
      <c r="AN178" s="64">
        <v>0</v>
      </c>
      <c r="AO178" s="70" t="s">
        <v>275</v>
      </c>
      <c r="AP178" s="64" t="b">
        <v>0</v>
      </c>
      <c r="AQ178" s="64" t="s">
        <v>698</v>
      </c>
      <c r="AR178" s="64"/>
      <c r="AS178" s="70" t="s">
        <v>275</v>
      </c>
      <c r="AT178" s="64" t="b">
        <v>0</v>
      </c>
      <c r="AU178" s="64">
        <v>6</v>
      </c>
      <c r="AV178" s="70" t="s">
        <v>1340</v>
      </c>
      <c r="AW178" s="64" t="s">
        <v>701</v>
      </c>
      <c r="AX178" s="64" t="b">
        <v>0</v>
      </c>
      <c r="AY178" s="70" t="s">
        <v>1340</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27">
        <v>43754</v>
      </c>
      <c r="BN178" s="70" t="s">
        <v>695</v>
      </c>
    </row>
    <row r="179" spans="1:66" ht="15">
      <c r="A179" s="62" t="s">
        <v>922</v>
      </c>
      <c r="B179" s="62" t="s">
        <v>928</v>
      </c>
      <c r="C179" s="81" t="s">
        <v>272</v>
      </c>
      <c r="D179" s="88">
        <v>5</v>
      </c>
      <c r="E179" s="89" t="s">
        <v>132</v>
      </c>
      <c r="F179" s="90">
        <v>16</v>
      </c>
      <c r="G179" s="81"/>
      <c r="H179" s="73"/>
      <c r="I179" s="91"/>
      <c r="J179" s="91"/>
      <c r="K179" s="34" t="s">
        <v>65</v>
      </c>
      <c r="L179" s="94">
        <v>179</v>
      </c>
      <c r="M179" s="94"/>
      <c r="N179" s="93"/>
      <c r="O179" s="64" t="s">
        <v>337</v>
      </c>
      <c r="P179" s="66">
        <v>43754.714375</v>
      </c>
      <c r="Q179" s="64" t="s">
        <v>998</v>
      </c>
      <c r="R179" s="64"/>
      <c r="S179" s="64"/>
      <c r="T179" s="64"/>
      <c r="U179" s="66">
        <v>43754.714375</v>
      </c>
      <c r="V179" s="67" t="s">
        <v>1231</v>
      </c>
      <c r="W179" s="64"/>
      <c r="X179" s="64"/>
      <c r="Y179" s="70" t="s">
        <v>1319</v>
      </c>
      <c r="Z179" s="64"/>
      <c r="AA179" s="104">
        <v>1</v>
      </c>
      <c r="AB179" s="48">
        <v>0</v>
      </c>
      <c r="AC179" s="49">
        <v>0</v>
      </c>
      <c r="AD179" s="48">
        <v>0</v>
      </c>
      <c r="AE179" s="49">
        <v>0</v>
      </c>
      <c r="AF179" s="48">
        <v>0</v>
      </c>
      <c r="AG179" s="49">
        <v>0</v>
      </c>
      <c r="AH179" s="48">
        <v>29</v>
      </c>
      <c r="AI179" s="49">
        <v>100</v>
      </c>
      <c r="AJ179" s="48">
        <v>29</v>
      </c>
      <c r="AK179" s="109"/>
      <c r="AL179" s="67" t="s">
        <v>1076</v>
      </c>
      <c r="AM179" s="64" t="b">
        <v>0</v>
      </c>
      <c r="AN179" s="64">
        <v>0</v>
      </c>
      <c r="AO179" s="70" t="s">
        <v>275</v>
      </c>
      <c r="AP179" s="64" t="b">
        <v>0</v>
      </c>
      <c r="AQ179" s="64" t="s">
        <v>698</v>
      </c>
      <c r="AR179" s="64"/>
      <c r="AS179" s="70" t="s">
        <v>275</v>
      </c>
      <c r="AT179" s="64" t="b">
        <v>0</v>
      </c>
      <c r="AU179" s="64">
        <v>6</v>
      </c>
      <c r="AV179" s="70" t="s">
        <v>1340</v>
      </c>
      <c r="AW179" s="64" t="s">
        <v>701</v>
      </c>
      <c r="AX179" s="64" t="b">
        <v>0</v>
      </c>
      <c r="AY179" s="70" t="s">
        <v>1340</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27">
        <v>43754</v>
      </c>
      <c r="BN179" s="70" t="s">
        <v>1142</v>
      </c>
    </row>
    <row r="180" spans="1:66" ht="15">
      <c r="A180" s="62" t="s">
        <v>923</v>
      </c>
      <c r="B180" s="62" t="s">
        <v>928</v>
      </c>
      <c r="C180" s="81" t="s">
        <v>272</v>
      </c>
      <c r="D180" s="88">
        <v>5</v>
      </c>
      <c r="E180" s="89" t="s">
        <v>132</v>
      </c>
      <c r="F180" s="90">
        <v>16</v>
      </c>
      <c r="G180" s="81"/>
      <c r="H180" s="73"/>
      <c r="I180" s="91"/>
      <c r="J180" s="91"/>
      <c r="K180" s="34" t="s">
        <v>65</v>
      </c>
      <c r="L180" s="94">
        <v>180</v>
      </c>
      <c r="M180" s="94"/>
      <c r="N180" s="93"/>
      <c r="O180" s="64" t="s">
        <v>337</v>
      </c>
      <c r="P180" s="66">
        <v>43754.71571759259</v>
      </c>
      <c r="Q180" s="64" t="s">
        <v>998</v>
      </c>
      <c r="R180" s="64"/>
      <c r="S180" s="64"/>
      <c r="T180" s="64"/>
      <c r="U180" s="66">
        <v>43754.71571759259</v>
      </c>
      <c r="V180" s="67" t="s">
        <v>1232</v>
      </c>
      <c r="W180" s="64"/>
      <c r="X180" s="64"/>
      <c r="Y180" s="70" t="s">
        <v>1320</v>
      </c>
      <c r="Z180" s="64"/>
      <c r="AA180" s="104">
        <v>1</v>
      </c>
      <c r="AB180" s="48">
        <v>0</v>
      </c>
      <c r="AC180" s="49">
        <v>0</v>
      </c>
      <c r="AD180" s="48">
        <v>0</v>
      </c>
      <c r="AE180" s="49">
        <v>0</v>
      </c>
      <c r="AF180" s="48">
        <v>0</v>
      </c>
      <c r="AG180" s="49">
        <v>0</v>
      </c>
      <c r="AH180" s="48">
        <v>29</v>
      </c>
      <c r="AI180" s="49">
        <v>100</v>
      </c>
      <c r="AJ180" s="48">
        <v>29</v>
      </c>
      <c r="AK180" s="109"/>
      <c r="AL180" s="67" t="s">
        <v>1077</v>
      </c>
      <c r="AM180" s="64" t="b">
        <v>0</v>
      </c>
      <c r="AN180" s="64">
        <v>0</v>
      </c>
      <c r="AO180" s="70" t="s">
        <v>275</v>
      </c>
      <c r="AP180" s="64" t="b">
        <v>0</v>
      </c>
      <c r="AQ180" s="64" t="s">
        <v>698</v>
      </c>
      <c r="AR180" s="64"/>
      <c r="AS180" s="70" t="s">
        <v>275</v>
      </c>
      <c r="AT180" s="64" t="b">
        <v>0</v>
      </c>
      <c r="AU180" s="64">
        <v>6</v>
      </c>
      <c r="AV180" s="70" t="s">
        <v>1340</v>
      </c>
      <c r="AW180" s="64" t="s">
        <v>699</v>
      </c>
      <c r="AX180" s="64" t="b">
        <v>0</v>
      </c>
      <c r="AY180" s="70" t="s">
        <v>1340</v>
      </c>
      <c r="AZ180" s="64" t="s">
        <v>185</v>
      </c>
      <c r="BA180" s="64">
        <v>0</v>
      </c>
      <c r="BB180" s="64">
        <v>0</v>
      </c>
      <c r="BC180" s="64"/>
      <c r="BD180" s="64"/>
      <c r="BE180" s="64"/>
      <c r="BF180" s="64"/>
      <c r="BG180" s="64"/>
      <c r="BH180" s="64"/>
      <c r="BI180" s="64"/>
      <c r="BJ180" s="64"/>
      <c r="BK180" s="63" t="str">
        <f>REPLACE(INDEX(GroupVertices[Group],MATCH(Edges[[#This Row],[Vertex 1]],GroupVertices[Vertex],0)),1,1,"")</f>
        <v>2</v>
      </c>
      <c r="BL180" s="63" t="str">
        <f>REPLACE(INDEX(GroupVertices[Group],MATCH(Edges[[#This Row],[Vertex 2]],GroupVertices[Vertex],0)),1,1,"")</f>
        <v>2</v>
      </c>
      <c r="BM180" s="127">
        <v>43754</v>
      </c>
      <c r="BN180" s="70" t="s">
        <v>1143</v>
      </c>
    </row>
    <row r="181" spans="1:66" ht="15">
      <c r="A181" s="62" t="s">
        <v>924</v>
      </c>
      <c r="B181" s="62" t="s">
        <v>928</v>
      </c>
      <c r="C181" s="81" t="s">
        <v>899</v>
      </c>
      <c r="D181" s="88">
        <v>8.75</v>
      </c>
      <c r="E181" s="89" t="s">
        <v>136</v>
      </c>
      <c r="F181" s="90">
        <v>13.272727272727273</v>
      </c>
      <c r="G181" s="81"/>
      <c r="H181" s="73"/>
      <c r="I181" s="91"/>
      <c r="J181" s="91"/>
      <c r="K181" s="34" t="s">
        <v>65</v>
      </c>
      <c r="L181" s="94">
        <v>181</v>
      </c>
      <c r="M181" s="94"/>
      <c r="N181" s="93"/>
      <c r="O181" s="64" t="s">
        <v>337</v>
      </c>
      <c r="P181" s="66">
        <v>43746.89436342593</v>
      </c>
      <c r="Q181" s="64" t="s">
        <v>967</v>
      </c>
      <c r="R181" s="64"/>
      <c r="S181" s="64"/>
      <c r="T181" s="64"/>
      <c r="U181" s="66">
        <v>43746.89436342593</v>
      </c>
      <c r="V181" s="67" t="s">
        <v>1233</v>
      </c>
      <c r="W181" s="64"/>
      <c r="X181" s="64"/>
      <c r="Y181" s="70" t="s">
        <v>1321</v>
      </c>
      <c r="Z181" s="64"/>
      <c r="AA181" s="104">
        <v>4</v>
      </c>
      <c r="AB181" s="48">
        <v>0</v>
      </c>
      <c r="AC181" s="49">
        <v>0</v>
      </c>
      <c r="AD181" s="48">
        <v>0</v>
      </c>
      <c r="AE181" s="49">
        <v>0</v>
      </c>
      <c r="AF181" s="48">
        <v>0</v>
      </c>
      <c r="AG181" s="49">
        <v>0</v>
      </c>
      <c r="AH181" s="48">
        <v>31</v>
      </c>
      <c r="AI181" s="49">
        <v>100</v>
      </c>
      <c r="AJ181" s="48">
        <v>31</v>
      </c>
      <c r="AK181" s="109"/>
      <c r="AL181" s="67" t="s">
        <v>1078</v>
      </c>
      <c r="AM181" s="64" t="b">
        <v>0</v>
      </c>
      <c r="AN181" s="64">
        <v>0</v>
      </c>
      <c r="AO181" s="70" t="s">
        <v>275</v>
      </c>
      <c r="AP181" s="64" t="b">
        <v>0</v>
      </c>
      <c r="AQ181" s="64" t="s">
        <v>698</v>
      </c>
      <c r="AR181" s="64"/>
      <c r="AS181" s="70" t="s">
        <v>275</v>
      </c>
      <c r="AT181" s="64" t="b">
        <v>0</v>
      </c>
      <c r="AU181" s="64">
        <v>4</v>
      </c>
      <c r="AV181" s="70" t="s">
        <v>1331</v>
      </c>
      <c r="AW181" s="64" t="s">
        <v>701</v>
      </c>
      <c r="AX181" s="64" t="b">
        <v>0</v>
      </c>
      <c r="AY181" s="70" t="s">
        <v>1331</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2</v>
      </c>
      <c r="BM181" s="127">
        <v>43746</v>
      </c>
      <c r="BN181" s="70" t="s">
        <v>1144</v>
      </c>
    </row>
    <row r="182" spans="1:66" ht="15">
      <c r="A182" s="62" t="s">
        <v>924</v>
      </c>
      <c r="B182" s="62" t="s">
        <v>928</v>
      </c>
      <c r="C182" s="81" t="s">
        <v>899</v>
      </c>
      <c r="D182" s="88">
        <v>8.75</v>
      </c>
      <c r="E182" s="89" t="s">
        <v>136</v>
      </c>
      <c r="F182" s="90">
        <v>13.272727272727273</v>
      </c>
      <c r="G182" s="81"/>
      <c r="H182" s="73"/>
      <c r="I182" s="91"/>
      <c r="J182" s="91"/>
      <c r="K182" s="34" t="s">
        <v>65</v>
      </c>
      <c r="L182" s="94">
        <v>182</v>
      </c>
      <c r="M182" s="94"/>
      <c r="N182" s="93"/>
      <c r="O182" s="64" t="s">
        <v>337</v>
      </c>
      <c r="P182" s="66">
        <v>43754.72006944445</v>
      </c>
      <c r="Q182" s="64" t="s">
        <v>998</v>
      </c>
      <c r="R182" s="64"/>
      <c r="S182" s="64"/>
      <c r="T182" s="64"/>
      <c r="U182" s="66">
        <v>43754.72006944445</v>
      </c>
      <c r="V182" s="67" t="s">
        <v>1234</v>
      </c>
      <c r="W182" s="64"/>
      <c r="X182" s="64"/>
      <c r="Y182" s="70" t="s">
        <v>1322</v>
      </c>
      <c r="Z182" s="64"/>
      <c r="AA182" s="104">
        <v>4</v>
      </c>
      <c r="AB182" s="48">
        <v>0</v>
      </c>
      <c r="AC182" s="49">
        <v>0</v>
      </c>
      <c r="AD182" s="48">
        <v>0</v>
      </c>
      <c r="AE182" s="49">
        <v>0</v>
      </c>
      <c r="AF182" s="48">
        <v>0</v>
      </c>
      <c r="AG182" s="49">
        <v>0</v>
      </c>
      <c r="AH182" s="48">
        <v>29</v>
      </c>
      <c r="AI182" s="49">
        <v>100</v>
      </c>
      <c r="AJ182" s="48">
        <v>29</v>
      </c>
      <c r="AK182" s="109"/>
      <c r="AL182" s="67" t="s">
        <v>1078</v>
      </c>
      <c r="AM182" s="64" t="b">
        <v>0</v>
      </c>
      <c r="AN182" s="64">
        <v>0</v>
      </c>
      <c r="AO182" s="70" t="s">
        <v>275</v>
      </c>
      <c r="AP182" s="64" t="b">
        <v>0</v>
      </c>
      <c r="AQ182" s="64" t="s">
        <v>698</v>
      </c>
      <c r="AR182" s="64"/>
      <c r="AS182" s="70" t="s">
        <v>275</v>
      </c>
      <c r="AT182" s="64" t="b">
        <v>0</v>
      </c>
      <c r="AU182" s="64">
        <v>6</v>
      </c>
      <c r="AV182" s="70" t="s">
        <v>1340</v>
      </c>
      <c r="AW182" s="64" t="s">
        <v>701</v>
      </c>
      <c r="AX182" s="64" t="b">
        <v>0</v>
      </c>
      <c r="AY182" s="70" t="s">
        <v>1340</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2</v>
      </c>
      <c r="BM182" s="127">
        <v>43754</v>
      </c>
      <c r="BN182" s="70" t="s">
        <v>1145</v>
      </c>
    </row>
    <row r="183" spans="1:66" ht="15">
      <c r="A183" s="62" t="s">
        <v>924</v>
      </c>
      <c r="B183" s="62" t="s">
        <v>928</v>
      </c>
      <c r="C183" s="81" t="s">
        <v>899</v>
      </c>
      <c r="D183" s="88">
        <v>8.75</v>
      </c>
      <c r="E183" s="89" t="s">
        <v>136</v>
      </c>
      <c r="F183" s="90">
        <v>13.272727272727273</v>
      </c>
      <c r="G183" s="81"/>
      <c r="H183" s="73"/>
      <c r="I183" s="91"/>
      <c r="J183" s="91"/>
      <c r="K183" s="34" t="s">
        <v>65</v>
      </c>
      <c r="L183" s="94">
        <v>183</v>
      </c>
      <c r="M183" s="94"/>
      <c r="N183" s="93"/>
      <c r="O183" s="64" t="s">
        <v>337</v>
      </c>
      <c r="P183" s="66">
        <v>43754.720138888886</v>
      </c>
      <c r="Q183" s="64" t="s">
        <v>996</v>
      </c>
      <c r="R183" s="64"/>
      <c r="S183" s="64"/>
      <c r="T183" s="64"/>
      <c r="U183" s="66">
        <v>43754.720138888886</v>
      </c>
      <c r="V183" s="67" t="s">
        <v>1235</v>
      </c>
      <c r="W183" s="64"/>
      <c r="X183" s="64"/>
      <c r="Y183" s="70" t="s">
        <v>1323</v>
      </c>
      <c r="Z183" s="64"/>
      <c r="AA183" s="104">
        <v>4</v>
      </c>
      <c r="AB183" s="48">
        <v>0</v>
      </c>
      <c r="AC183" s="49">
        <v>0</v>
      </c>
      <c r="AD183" s="48">
        <v>0</v>
      </c>
      <c r="AE183" s="49">
        <v>0</v>
      </c>
      <c r="AF183" s="48">
        <v>0</v>
      </c>
      <c r="AG183" s="49">
        <v>0</v>
      </c>
      <c r="AH183" s="48">
        <v>30</v>
      </c>
      <c r="AI183" s="49">
        <v>100</v>
      </c>
      <c r="AJ183" s="48">
        <v>30</v>
      </c>
      <c r="AK183" s="109"/>
      <c r="AL183" s="67" t="s">
        <v>1078</v>
      </c>
      <c r="AM183" s="64" t="b">
        <v>0</v>
      </c>
      <c r="AN183" s="64">
        <v>0</v>
      </c>
      <c r="AO183" s="70" t="s">
        <v>275</v>
      </c>
      <c r="AP183" s="64" t="b">
        <v>0</v>
      </c>
      <c r="AQ183" s="64" t="s">
        <v>698</v>
      </c>
      <c r="AR183" s="64"/>
      <c r="AS183" s="70" t="s">
        <v>275</v>
      </c>
      <c r="AT183" s="64" t="b">
        <v>0</v>
      </c>
      <c r="AU183" s="64">
        <v>6</v>
      </c>
      <c r="AV183" s="70" t="s">
        <v>1336</v>
      </c>
      <c r="AW183" s="64" t="s">
        <v>701</v>
      </c>
      <c r="AX183" s="64" t="b">
        <v>0</v>
      </c>
      <c r="AY183" s="70" t="s">
        <v>1336</v>
      </c>
      <c r="AZ183" s="64" t="s">
        <v>185</v>
      </c>
      <c r="BA183" s="64">
        <v>0</v>
      </c>
      <c r="BB183" s="64">
        <v>0</v>
      </c>
      <c r="BC183" s="64"/>
      <c r="BD183" s="64"/>
      <c r="BE183" s="64"/>
      <c r="BF183" s="64"/>
      <c r="BG183" s="64"/>
      <c r="BH183" s="64"/>
      <c r="BI183" s="64"/>
      <c r="BJ183" s="64"/>
      <c r="BK183" s="63" t="str">
        <f>REPLACE(INDEX(GroupVertices[Group],MATCH(Edges[[#This Row],[Vertex 1]],GroupVertices[Vertex],0)),1,1,"")</f>
        <v>2</v>
      </c>
      <c r="BL183" s="63" t="str">
        <f>REPLACE(INDEX(GroupVertices[Group],MATCH(Edges[[#This Row],[Vertex 2]],GroupVertices[Vertex],0)),1,1,"")</f>
        <v>2</v>
      </c>
      <c r="BM183" s="127">
        <v>43754</v>
      </c>
      <c r="BN183" s="70" t="s">
        <v>1146</v>
      </c>
    </row>
    <row r="184" spans="1:66" ht="15">
      <c r="A184" s="62" t="s">
        <v>924</v>
      </c>
      <c r="B184" s="62" t="s">
        <v>928</v>
      </c>
      <c r="C184" s="81" t="s">
        <v>899</v>
      </c>
      <c r="D184" s="88">
        <v>8.75</v>
      </c>
      <c r="E184" s="89" t="s">
        <v>136</v>
      </c>
      <c r="F184" s="90">
        <v>13.272727272727273</v>
      </c>
      <c r="G184" s="81"/>
      <c r="H184" s="73"/>
      <c r="I184" s="91"/>
      <c r="J184" s="91"/>
      <c r="K184" s="34" t="s">
        <v>65</v>
      </c>
      <c r="L184" s="94">
        <v>184</v>
      </c>
      <c r="M184" s="94"/>
      <c r="N184" s="93"/>
      <c r="O184" s="64" t="s">
        <v>337</v>
      </c>
      <c r="P184" s="66">
        <v>43754.72019675926</v>
      </c>
      <c r="Q184" s="64" t="s">
        <v>999</v>
      </c>
      <c r="R184" s="64"/>
      <c r="S184" s="64"/>
      <c r="T184" s="64"/>
      <c r="U184" s="66">
        <v>43754.72019675926</v>
      </c>
      <c r="V184" s="67" t="s">
        <v>1236</v>
      </c>
      <c r="W184" s="64"/>
      <c r="X184" s="64"/>
      <c r="Y184" s="70" t="s">
        <v>1324</v>
      </c>
      <c r="Z184" s="64"/>
      <c r="AA184" s="104">
        <v>4</v>
      </c>
      <c r="AB184" s="48">
        <v>0</v>
      </c>
      <c r="AC184" s="49">
        <v>0</v>
      </c>
      <c r="AD184" s="48">
        <v>0</v>
      </c>
      <c r="AE184" s="49">
        <v>0</v>
      </c>
      <c r="AF184" s="48">
        <v>0</v>
      </c>
      <c r="AG184" s="49">
        <v>0</v>
      </c>
      <c r="AH184" s="48">
        <v>35</v>
      </c>
      <c r="AI184" s="49">
        <v>100</v>
      </c>
      <c r="AJ184" s="48">
        <v>35</v>
      </c>
      <c r="AK184" s="109"/>
      <c r="AL184" s="67" t="s">
        <v>1078</v>
      </c>
      <c r="AM184" s="64" t="b">
        <v>0</v>
      </c>
      <c r="AN184" s="64">
        <v>0</v>
      </c>
      <c r="AO184" s="70" t="s">
        <v>275</v>
      </c>
      <c r="AP184" s="64" t="b">
        <v>0</v>
      </c>
      <c r="AQ184" s="64" t="s">
        <v>698</v>
      </c>
      <c r="AR184" s="64"/>
      <c r="AS184" s="70" t="s">
        <v>275</v>
      </c>
      <c r="AT184" s="64" t="b">
        <v>0</v>
      </c>
      <c r="AU184" s="64">
        <v>4</v>
      </c>
      <c r="AV184" s="70" t="s">
        <v>1337</v>
      </c>
      <c r="AW184" s="64" t="s">
        <v>701</v>
      </c>
      <c r="AX184" s="64" t="b">
        <v>0</v>
      </c>
      <c r="AY184" s="70" t="s">
        <v>1337</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2</v>
      </c>
      <c r="BM184" s="127">
        <v>43754</v>
      </c>
      <c r="BN184" s="70" t="s">
        <v>1147</v>
      </c>
    </row>
    <row r="185" spans="1:66" ht="15">
      <c r="A185" s="62" t="s">
        <v>925</v>
      </c>
      <c r="B185" s="62" t="s">
        <v>928</v>
      </c>
      <c r="C185" s="81" t="s">
        <v>272</v>
      </c>
      <c r="D185" s="88">
        <v>5</v>
      </c>
      <c r="E185" s="89" t="s">
        <v>132</v>
      </c>
      <c r="F185" s="90">
        <v>16</v>
      </c>
      <c r="G185" s="81"/>
      <c r="H185" s="73"/>
      <c r="I185" s="91"/>
      <c r="J185" s="91"/>
      <c r="K185" s="34" t="s">
        <v>65</v>
      </c>
      <c r="L185" s="94">
        <v>185</v>
      </c>
      <c r="M185" s="94"/>
      <c r="N185" s="93"/>
      <c r="O185" s="64" t="s">
        <v>337</v>
      </c>
      <c r="P185" s="66">
        <v>43754.722337962965</v>
      </c>
      <c r="Q185" s="64" t="s">
        <v>998</v>
      </c>
      <c r="R185" s="64"/>
      <c r="S185" s="64"/>
      <c r="T185" s="64"/>
      <c r="U185" s="66">
        <v>43754.722337962965</v>
      </c>
      <c r="V185" s="67" t="s">
        <v>1237</v>
      </c>
      <c r="W185" s="64"/>
      <c r="X185" s="64"/>
      <c r="Y185" s="70" t="s">
        <v>1325</v>
      </c>
      <c r="Z185" s="64"/>
      <c r="AA185" s="104">
        <v>1</v>
      </c>
      <c r="AB185" s="48">
        <v>0</v>
      </c>
      <c r="AC185" s="49">
        <v>0</v>
      </c>
      <c r="AD185" s="48">
        <v>0</v>
      </c>
      <c r="AE185" s="49">
        <v>0</v>
      </c>
      <c r="AF185" s="48">
        <v>0</v>
      </c>
      <c r="AG185" s="49">
        <v>0</v>
      </c>
      <c r="AH185" s="48">
        <v>29</v>
      </c>
      <c r="AI185" s="49">
        <v>100</v>
      </c>
      <c r="AJ185" s="48">
        <v>29</v>
      </c>
      <c r="AK185" s="109"/>
      <c r="AL185" s="67" t="s">
        <v>1079</v>
      </c>
      <c r="AM185" s="64" t="b">
        <v>0</v>
      </c>
      <c r="AN185" s="64">
        <v>0</v>
      </c>
      <c r="AO185" s="70" t="s">
        <v>275</v>
      </c>
      <c r="AP185" s="64" t="b">
        <v>0</v>
      </c>
      <c r="AQ185" s="64" t="s">
        <v>698</v>
      </c>
      <c r="AR185" s="64"/>
      <c r="AS185" s="70" t="s">
        <v>275</v>
      </c>
      <c r="AT185" s="64" t="b">
        <v>0</v>
      </c>
      <c r="AU185" s="64">
        <v>6</v>
      </c>
      <c r="AV185" s="70" t="s">
        <v>1340</v>
      </c>
      <c r="AW185" s="64" t="s">
        <v>701</v>
      </c>
      <c r="AX185" s="64" t="b">
        <v>0</v>
      </c>
      <c r="AY185" s="70" t="s">
        <v>1340</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2</v>
      </c>
      <c r="BM185" s="127">
        <v>43754</v>
      </c>
      <c r="BN185" s="70" t="s">
        <v>1148</v>
      </c>
    </row>
    <row r="186" spans="1:66" ht="15">
      <c r="A186" s="62" t="s">
        <v>926</v>
      </c>
      <c r="B186" s="62" t="s">
        <v>928</v>
      </c>
      <c r="C186" s="81" t="s">
        <v>272</v>
      </c>
      <c r="D186" s="88">
        <v>5</v>
      </c>
      <c r="E186" s="89" t="s">
        <v>132</v>
      </c>
      <c r="F186" s="90">
        <v>16</v>
      </c>
      <c r="G186" s="81"/>
      <c r="H186" s="73"/>
      <c r="I186" s="91"/>
      <c r="J186" s="91"/>
      <c r="K186" s="34" t="s">
        <v>65</v>
      </c>
      <c r="L186" s="94">
        <v>186</v>
      </c>
      <c r="M186" s="94"/>
      <c r="N186" s="93"/>
      <c r="O186" s="64" t="s">
        <v>337</v>
      </c>
      <c r="P186" s="66">
        <v>43754.75362268519</v>
      </c>
      <c r="Q186" s="64" t="s">
        <v>999</v>
      </c>
      <c r="R186" s="64"/>
      <c r="S186" s="64"/>
      <c r="T186" s="64"/>
      <c r="U186" s="66">
        <v>43754.75362268519</v>
      </c>
      <c r="V186" s="67" t="s">
        <v>1238</v>
      </c>
      <c r="W186" s="64"/>
      <c r="X186" s="64"/>
      <c r="Y186" s="70" t="s">
        <v>1326</v>
      </c>
      <c r="Z186" s="64"/>
      <c r="AA186" s="104">
        <v>1</v>
      </c>
      <c r="AB186" s="48">
        <v>0</v>
      </c>
      <c r="AC186" s="49">
        <v>0</v>
      </c>
      <c r="AD186" s="48">
        <v>0</v>
      </c>
      <c r="AE186" s="49">
        <v>0</v>
      </c>
      <c r="AF186" s="48">
        <v>0</v>
      </c>
      <c r="AG186" s="49">
        <v>0</v>
      </c>
      <c r="AH186" s="48">
        <v>35</v>
      </c>
      <c r="AI186" s="49">
        <v>100</v>
      </c>
      <c r="AJ186" s="48">
        <v>35</v>
      </c>
      <c r="AK186" s="109"/>
      <c r="AL186" s="67" t="s">
        <v>1080</v>
      </c>
      <c r="AM186" s="64" t="b">
        <v>0</v>
      </c>
      <c r="AN186" s="64">
        <v>0</v>
      </c>
      <c r="AO186" s="70" t="s">
        <v>275</v>
      </c>
      <c r="AP186" s="64" t="b">
        <v>0</v>
      </c>
      <c r="AQ186" s="64" t="s">
        <v>698</v>
      </c>
      <c r="AR186" s="64"/>
      <c r="AS186" s="70" t="s">
        <v>275</v>
      </c>
      <c r="AT186" s="64" t="b">
        <v>0</v>
      </c>
      <c r="AU186" s="64">
        <v>4</v>
      </c>
      <c r="AV186" s="70" t="s">
        <v>1337</v>
      </c>
      <c r="AW186" s="64" t="s">
        <v>701</v>
      </c>
      <c r="AX186" s="64" t="b">
        <v>0</v>
      </c>
      <c r="AY186" s="70" t="s">
        <v>1337</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2</v>
      </c>
      <c r="BM186" s="127">
        <v>43754</v>
      </c>
      <c r="BN186" s="70" t="s">
        <v>1149</v>
      </c>
    </row>
    <row r="187" spans="1:66" ht="15">
      <c r="A187" s="62" t="s">
        <v>927</v>
      </c>
      <c r="B187" s="62" t="s">
        <v>927</v>
      </c>
      <c r="C187" s="81" t="s">
        <v>272</v>
      </c>
      <c r="D187" s="88">
        <v>5</v>
      </c>
      <c r="E187" s="89" t="s">
        <v>132</v>
      </c>
      <c r="F187" s="90">
        <v>16</v>
      </c>
      <c r="G187" s="81"/>
      <c r="H187" s="73"/>
      <c r="I187" s="91"/>
      <c r="J187" s="91"/>
      <c r="K187" s="34" t="s">
        <v>65</v>
      </c>
      <c r="L187" s="94">
        <v>187</v>
      </c>
      <c r="M187" s="94"/>
      <c r="N187" s="93"/>
      <c r="O187" s="64" t="s">
        <v>185</v>
      </c>
      <c r="P187" s="66">
        <v>43753.814247685186</v>
      </c>
      <c r="Q187" s="64" t="s">
        <v>997</v>
      </c>
      <c r="R187" s="67" t="s">
        <v>1020</v>
      </c>
      <c r="S187" s="64" t="s">
        <v>692</v>
      </c>
      <c r="T187" s="64" t="s">
        <v>1030</v>
      </c>
      <c r="U187" s="66">
        <v>43753.814247685186</v>
      </c>
      <c r="V187" s="67" t="s">
        <v>1239</v>
      </c>
      <c r="W187" s="64"/>
      <c r="X187" s="64"/>
      <c r="Y187" s="70" t="s">
        <v>1327</v>
      </c>
      <c r="Z187" s="64"/>
      <c r="AA187" s="104">
        <v>1</v>
      </c>
      <c r="AB187" s="48">
        <v>0</v>
      </c>
      <c r="AC187" s="49">
        <v>0</v>
      </c>
      <c r="AD187" s="48">
        <v>0</v>
      </c>
      <c r="AE187" s="49">
        <v>0</v>
      </c>
      <c r="AF187" s="48">
        <v>0</v>
      </c>
      <c r="AG187" s="49">
        <v>0</v>
      </c>
      <c r="AH187" s="48">
        <v>54</v>
      </c>
      <c r="AI187" s="49">
        <v>100</v>
      </c>
      <c r="AJ187" s="48">
        <v>54</v>
      </c>
      <c r="AK187" s="109"/>
      <c r="AL187" s="67" t="s">
        <v>1081</v>
      </c>
      <c r="AM187" s="64" t="b">
        <v>0</v>
      </c>
      <c r="AN187" s="64">
        <v>5</v>
      </c>
      <c r="AO187" s="70" t="s">
        <v>275</v>
      </c>
      <c r="AP187" s="64" t="b">
        <v>1</v>
      </c>
      <c r="AQ187" s="64" t="s">
        <v>698</v>
      </c>
      <c r="AR187" s="64"/>
      <c r="AS187" s="70" t="s">
        <v>1336</v>
      </c>
      <c r="AT187" s="64" t="b">
        <v>0</v>
      </c>
      <c r="AU187" s="64">
        <v>2</v>
      </c>
      <c r="AV187" s="70" t="s">
        <v>275</v>
      </c>
      <c r="AW187" s="64" t="s">
        <v>701</v>
      </c>
      <c r="AX187" s="64" t="b">
        <v>0</v>
      </c>
      <c r="AY187" s="70" t="s">
        <v>1327</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2</v>
      </c>
      <c r="BM187" s="127">
        <v>43753</v>
      </c>
      <c r="BN187" s="70" t="s">
        <v>1150</v>
      </c>
    </row>
    <row r="188" spans="1:66" ht="15">
      <c r="A188" s="62" t="s">
        <v>928</v>
      </c>
      <c r="B188" s="62" t="s">
        <v>927</v>
      </c>
      <c r="C188" s="81" t="s">
        <v>272</v>
      </c>
      <c r="D188" s="88">
        <v>5</v>
      </c>
      <c r="E188" s="89" t="s">
        <v>132</v>
      </c>
      <c r="F188" s="90">
        <v>16</v>
      </c>
      <c r="G188" s="81"/>
      <c r="H188" s="73"/>
      <c r="I188" s="91"/>
      <c r="J188" s="91"/>
      <c r="K188" s="34" t="s">
        <v>65</v>
      </c>
      <c r="L188" s="94">
        <v>188</v>
      </c>
      <c r="M188" s="94"/>
      <c r="N188" s="93"/>
      <c r="O188" s="64" t="s">
        <v>337</v>
      </c>
      <c r="P188" s="66">
        <v>43753.81555555556</v>
      </c>
      <c r="Q188" s="64" t="s">
        <v>997</v>
      </c>
      <c r="R188" s="64"/>
      <c r="S188" s="64"/>
      <c r="T188" s="64"/>
      <c r="U188" s="66">
        <v>43753.81555555556</v>
      </c>
      <c r="V188" s="67" t="s">
        <v>1240</v>
      </c>
      <c r="W188" s="64"/>
      <c r="X188" s="64"/>
      <c r="Y188" s="70" t="s">
        <v>1328</v>
      </c>
      <c r="Z188" s="64"/>
      <c r="AA188" s="104">
        <v>1</v>
      </c>
      <c r="AB188" s="48">
        <v>0</v>
      </c>
      <c r="AC188" s="49">
        <v>0</v>
      </c>
      <c r="AD188" s="48">
        <v>0</v>
      </c>
      <c r="AE188" s="49">
        <v>0</v>
      </c>
      <c r="AF188" s="48">
        <v>0</v>
      </c>
      <c r="AG188" s="49">
        <v>0</v>
      </c>
      <c r="AH188" s="48">
        <v>54</v>
      </c>
      <c r="AI188" s="49">
        <v>100</v>
      </c>
      <c r="AJ188" s="48">
        <v>54</v>
      </c>
      <c r="AK188" s="109"/>
      <c r="AL188" s="67" t="s">
        <v>1082</v>
      </c>
      <c r="AM188" s="64" t="b">
        <v>0</v>
      </c>
      <c r="AN188" s="64">
        <v>0</v>
      </c>
      <c r="AO188" s="70" t="s">
        <v>275</v>
      </c>
      <c r="AP188" s="64" t="b">
        <v>1</v>
      </c>
      <c r="AQ188" s="64" t="s">
        <v>698</v>
      </c>
      <c r="AR188" s="64"/>
      <c r="AS188" s="70" t="s">
        <v>1336</v>
      </c>
      <c r="AT188" s="64" t="b">
        <v>0</v>
      </c>
      <c r="AU188" s="64">
        <v>2</v>
      </c>
      <c r="AV188" s="70" t="s">
        <v>1327</v>
      </c>
      <c r="AW188" s="64" t="s">
        <v>701</v>
      </c>
      <c r="AX188" s="64" t="b">
        <v>0</v>
      </c>
      <c r="AY188" s="70" t="s">
        <v>1327</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2</v>
      </c>
      <c r="BM188" s="127">
        <v>43753</v>
      </c>
      <c r="BN188" s="70" t="s">
        <v>1151</v>
      </c>
    </row>
    <row r="189" spans="1:66" ht="15">
      <c r="A189" s="62" t="s">
        <v>928</v>
      </c>
      <c r="B189" s="62" t="s">
        <v>928</v>
      </c>
      <c r="C189" s="81" t="s">
        <v>1987</v>
      </c>
      <c r="D189" s="88">
        <v>10</v>
      </c>
      <c r="E189" s="89" t="s">
        <v>136</v>
      </c>
      <c r="F189" s="90">
        <v>9.636363636363637</v>
      </c>
      <c r="G189" s="81"/>
      <c r="H189" s="73"/>
      <c r="I189" s="91"/>
      <c r="J189" s="91"/>
      <c r="K189" s="34" t="s">
        <v>65</v>
      </c>
      <c r="L189" s="94">
        <v>189</v>
      </c>
      <c r="M189" s="94"/>
      <c r="N189" s="93"/>
      <c r="O189" s="64" t="s">
        <v>185</v>
      </c>
      <c r="P189" s="66">
        <v>43745.781064814815</v>
      </c>
      <c r="Q189" s="64" t="s">
        <v>956</v>
      </c>
      <c r="R189" s="64"/>
      <c r="S189" s="64"/>
      <c r="T189" s="64" t="s">
        <v>1042</v>
      </c>
      <c r="U189" s="66">
        <v>43745.781064814815</v>
      </c>
      <c r="V189" s="67" t="s">
        <v>1241</v>
      </c>
      <c r="W189" s="64"/>
      <c r="X189" s="64"/>
      <c r="Y189" s="70" t="s">
        <v>1329</v>
      </c>
      <c r="Z189" s="70" t="s">
        <v>1343</v>
      </c>
      <c r="AA189" s="104">
        <v>8</v>
      </c>
      <c r="AB189" s="48">
        <v>0</v>
      </c>
      <c r="AC189" s="49">
        <v>0</v>
      </c>
      <c r="AD189" s="48">
        <v>0</v>
      </c>
      <c r="AE189" s="49">
        <v>0</v>
      </c>
      <c r="AF189" s="48">
        <v>0</v>
      </c>
      <c r="AG189" s="49">
        <v>0</v>
      </c>
      <c r="AH189" s="48">
        <v>32</v>
      </c>
      <c r="AI189" s="49">
        <v>100</v>
      </c>
      <c r="AJ189" s="48">
        <v>32</v>
      </c>
      <c r="AK189" s="131" t="s">
        <v>1050</v>
      </c>
      <c r="AL189" s="67" t="s">
        <v>1050</v>
      </c>
      <c r="AM189" s="64" t="b">
        <v>0</v>
      </c>
      <c r="AN189" s="64">
        <v>13</v>
      </c>
      <c r="AO189" s="70" t="s">
        <v>1347</v>
      </c>
      <c r="AP189" s="64" t="b">
        <v>0</v>
      </c>
      <c r="AQ189" s="64" t="s">
        <v>698</v>
      </c>
      <c r="AR189" s="64"/>
      <c r="AS189" s="70" t="s">
        <v>275</v>
      </c>
      <c r="AT189" s="64" t="b">
        <v>0</v>
      </c>
      <c r="AU189" s="64">
        <v>3</v>
      </c>
      <c r="AV189" s="70" t="s">
        <v>275</v>
      </c>
      <c r="AW189" s="64" t="s">
        <v>701</v>
      </c>
      <c r="AX189" s="64" t="b">
        <v>0</v>
      </c>
      <c r="AY189" s="70" t="s">
        <v>1343</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2</v>
      </c>
      <c r="BM189" s="127">
        <v>43745</v>
      </c>
      <c r="BN189" s="70" t="s">
        <v>1152</v>
      </c>
    </row>
    <row r="190" spans="1:66" ht="15">
      <c r="A190" s="62" t="s">
        <v>928</v>
      </c>
      <c r="B190" s="62" t="s">
        <v>928</v>
      </c>
      <c r="C190" s="81" t="s">
        <v>1988</v>
      </c>
      <c r="D190" s="88">
        <v>10</v>
      </c>
      <c r="E190" s="89" t="s">
        <v>136</v>
      </c>
      <c r="F190" s="90">
        <v>12.363636363636363</v>
      </c>
      <c r="G190" s="81"/>
      <c r="H190" s="73"/>
      <c r="I190" s="91"/>
      <c r="J190" s="91"/>
      <c r="K190" s="34" t="s">
        <v>65</v>
      </c>
      <c r="L190" s="94">
        <v>190</v>
      </c>
      <c r="M190" s="94"/>
      <c r="N190" s="93"/>
      <c r="O190" s="64" t="s">
        <v>337</v>
      </c>
      <c r="P190" s="66">
        <v>43745.87306712963</v>
      </c>
      <c r="Q190" s="64" t="s">
        <v>956</v>
      </c>
      <c r="R190" s="64"/>
      <c r="S190" s="64"/>
      <c r="T190" s="64"/>
      <c r="U190" s="66">
        <v>43745.87306712963</v>
      </c>
      <c r="V190" s="67" t="s">
        <v>1242</v>
      </c>
      <c r="W190" s="64"/>
      <c r="X190" s="64"/>
      <c r="Y190" s="70" t="s">
        <v>1330</v>
      </c>
      <c r="Z190" s="64"/>
      <c r="AA190" s="104">
        <v>5</v>
      </c>
      <c r="AB190" s="48">
        <v>0</v>
      </c>
      <c r="AC190" s="49">
        <v>0</v>
      </c>
      <c r="AD190" s="48">
        <v>0</v>
      </c>
      <c r="AE190" s="49">
        <v>0</v>
      </c>
      <c r="AF190" s="48">
        <v>0</v>
      </c>
      <c r="AG190" s="49">
        <v>0</v>
      </c>
      <c r="AH190" s="48">
        <v>32</v>
      </c>
      <c r="AI190" s="49">
        <v>100</v>
      </c>
      <c r="AJ190" s="48">
        <v>32</v>
      </c>
      <c r="AK190" s="109"/>
      <c r="AL190" s="67" t="s">
        <v>1082</v>
      </c>
      <c r="AM190" s="64" t="b">
        <v>0</v>
      </c>
      <c r="AN190" s="64">
        <v>0</v>
      </c>
      <c r="AO190" s="70" t="s">
        <v>275</v>
      </c>
      <c r="AP190" s="64" t="b">
        <v>0</v>
      </c>
      <c r="AQ190" s="64" t="s">
        <v>698</v>
      </c>
      <c r="AR190" s="64"/>
      <c r="AS190" s="70" t="s">
        <v>275</v>
      </c>
      <c r="AT190" s="64" t="b">
        <v>0</v>
      </c>
      <c r="AU190" s="64">
        <v>3</v>
      </c>
      <c r="AV190" s="70" t="s">
        <v>1329</v>
      </c>
      <c r="AW190" s="64" t="s">
        <v>701</v>
      </c>
      <c r="AX190" s="64" t="b">
        <v>0</v>
      </c>
      <c r="AY190" s="70" t="s">
        <v>1329</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2</v>
      </c>
      <c r="BM190" s="127">
        <v>43745</v>
      </c>
      <c r="BN190" s="70" t="s">
        <v>1153</v>
      </c>
    </row>
    <row r="191" spans="1:66" ht="15">
      <c r="A191" s="62" t="s">
        <v>928</v>
      </c>
      <c r="B191" s="62" t="s">
        <v>928</v>
      </c>
      <c r="C191" s="81" t="s">
        <v>1987</v>
      </c>
      <c r="D191" s="88">
        <v>10</v>
      </c>
      <c r="E191" s="89" t="s">
        <v>136</v>
      </c>
      <c r="F191" s="90">
        <v>9.636363636363637</v>
      </c>
      <c r="G191" s="81"/>
      <c r="H191" s="73"/>
      <c r="I191" s="91"/>
      <c r="J191" s="91"/>
      <c r="K191" s="34" t="s">
        <v>65</v>
      </c>
      <c r="L191" s="94">
        <v>191</v>
      </c>
      <c r="M191" s="94"/>
      <c r="N191" s="93"/>
      <c r="O191" s="64" t="s">
        <v>185</v>
      </c>
      <c r="P191" s="66">
        <v>43746.54269675926</v>
      </c>
      <c r="Q191" s="64" t="s">
        <v>967</v>
      </c>
      <c r="R191" s="64"/>
      <c r="S191" s="64"/>
      <c r="T191" s="64" t="s">
        <v>1030</v>
      </c>
      <c r="U191" s="66">
        <v>43746.54269675926</v>
      </c>
      <c r="V191" s="67" t="s">
        <v>1243</v>
      </c>
      <c r="W191" s="64"/>
      <c r="X191" s="64"/>
      <c r="Y191" s="70" t="s">
        <v>1331</v>
      </c>
      <c r="Z191" s="64"/>
      <c r="AA191" s="104">
        <v>8</v>
      </c>
      <c r="AB191" s="48">
        <v>0</v>
      </c>
      <c r="AC191" s="49">
        <v>0</v>
      </c>
      <c r="AD191" s="48">
        <v>0</v>
      </c>
      <c r="AE191" s="49">
        <v>0</v>
      </c>
      <c r="AF191" s="48">
        <v>0</v>
      </c>
      <c r="AG191" s="49">
        <v>0</v>
      </c>
      <c r="AH191" s="48">
        <v>31</v>
      </c>
      <c r="AI191" s="49">
        <v>100</v>
      </c>
      <c r="AJ191" s="48">
        <v>31</v>
      </c>
      <c r="AK191" s="131" t="s">
        <v>1051</v>
      </c>
      <c r="AL191" s="67" t="s">
        <v>1051</v>
      </c>
      <c r="AM191" s="64" t="b">
        <v>0</v>
      </c>
      <c r="AN191" s="64">
        <v>16</v>
      </c>
      <c r="AO191" s="70" t="s">
        <v>275</v>
      </c>
      <c r="AP191" s="64" t="b">
        <v>0</v>
      </c>
      <c r="AQ191" s="64" t="s">
        <v>698</v>
      </c>
      <c r="AR191" s="64"/>
      <c r="AS191" s="70" t="s">
        <v>275</v>
      </c>
      <c r="AT191" s="64" t="b">
        <v>0</v>
      </c>
      <c r="AU191" s="64">
        <v>4</v>
      </c>
      <c r="AV191" s="70" t="s">
        <v>275</v>
      </c>
      <c r="AW191" s="64" t="s">
        <v>701</v>
      </c>
      <c r="AX191" s="64" t="b">
        <v>0</v>
      </c>
      <c r="AY191" s="70" t="s">
        <v>1331</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2</v>
      </c>
      <c r="BM191" s="127">
        <v>43746</v>
      </c>
      <c r="BN191" s="70" t="s">
        <v>1154</v>
      </c>
    </row>
    <row r="192" spans="1:66" ht="15">
      <c r="A192" s="62" t="s">
        <v>928</v>
      </c>
      <c r="B192" s="62" t="s">
        <v>928</v>
      </c>
      <c r="C192" s="81" t="s">
        <v>1988</v>
      </c>
      <c r="D192" s="88">
        <v>10</v>
      </c>
      <c r="E192" s="89" t="s">
        <v>136</v>
      </c>
      <c r="F192" s="90">
        <v>12.363636363636363</v>
      </c>
      <c r="G192" s="81"/>
      <c r="H192" s="73"/>
      <c r="I192" s="91"/>
      <c r="J192" s="91"/>
      <c r="K192" s="34" t="s">
        <v>65</v>
      </c>
      <c r="L192" s="94">
        <v>192</v>
      </c>
      <c r="M192" s="94"/>
      <c r="N192" s="93"/>
      <c r="O192" s="64" t="s">
        <v>337</v>
      </c>
      <c r="P192" s="66">
        <v>43746.64939814815</v>
      </c>
      <c r="Q192" s="64" t="s">
        <v>967</v>
      </c>
      <c r="R192" s="64"/>
      <c r="S192" s="64"/>
      <c r="T192" s="64"/>
      <c r="U192" s="66">
        <v>43746.64939814815</v>
      </c>
      <c r="V192" s="67" t="s">
        <v>1244</v>
      </c>
      <c r="W192" s="64"/>
      <c r="X192" s="64"/>
      <c r="Y192" s="70" t="s">
        <v>1332</v>
      </c>
      <c r="Z192" s="64"/>
      <c r="AA192" s="104">
        <v>5</v>
      </c>
      <c r="AB192" s="48">
        <v>0</v>
      </c>
      <c r="AC192" s="49">
        <v>0</v>
      </c>
      <c r="AD192" s="48">
        <v>0</v>
      </c>
      <c r="AE192" s="49">
        <v>0</v>
      </c>
      <c r="AF192" s="48">
        <v>0</v>
      </c>
      <c r="AG192" s="49">
        <v>0</v>
      </c>
      <c r="AH192" s="48">
        <v>31</v>
      </c>
      <c r="AI192" s="49">
        <v>100</v>
      </c>
      <c r="AJ192" s="48">
        <v>31</v>
      </c>
      <c r="AK192" s="109"/>
      <c r="AL192" s="67" t="s">
        <v>1082</v>
      </c>
      <c r="AM192" s="64" t="b">
        <v>0</v>
      </c>
      <c r="AN192" s="64">
        <v>0</v>
      </c>
      <c r="AO192" s="70" t="s">
        <v>275</v>
      </c>
      <c r="AP192" s="64" t="b">
        <v>0</v>
      </c>
      <c r="AQ192" s="64" t="s">
        <v>698</v>
      </c>
      <c r="AR192" s="64"/>
      <c r="AS192" s="70" t="s">
        <v>275</v>
      </c>
      <c r="AT192" s="64" t="b">
        <v>0</v>
      </c>
      <c r="AU192" s="64">
        <v>4</v>
      </c>
      <c r="AV192" s="70" t="s">
        <v>1331</v>
      </c>
      <c r="AW192" s="64" t="s">
        <v>701</v>
      </c>
      <c r="AX192" s="64" t="b">
        <v>0</v>
      </c>
      <c r="AY192" s="70" t="s">
        <v>1331</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2</v>
      </c>
      <c r="BM192" s="127">
        <v>43746</v>
      </c>
      <c r="BN192" s="70" t="s">
        <v>1155</v>
      </c>
    </row>
    <row r="193" spans="1:66" ht="15">
      <c r="A193" s="62" t="s">
        <v>928</v>
      </c>
      <c r="B193" s="62" t="s">
        <v>928</v>
      </c>
      <c r="C193" s="81" t="s">
        <v>1987</v>
      </c>
      <c r="D193" s="88">
        <v>10</v>
      </c>
      <c r="E193" s="89" t="s">
        <v>136</v>
      </c>
      <c r="F193" s="90">
        <v>9.636363636363637</v>
      </c>
      <c r="G193" s="81"/>
      <c r="H193" s="73"/>
      <c r="I193" s="91"/>
      <c r="J193" s="91"/>
      <c r="K193" s="34" t="s">
        <v>65</v>
      </c>
      <c r="L193" s="94">
        <v>193</v>
      </c>
      <c r="M193" s="94"/>
      <c r="N193" s="93"/>
      <c r="O193" s="64" t="s">
        <v>185</v>
      </c>
      <c r="P193" s="66">
        <v>43749.77373842592</v>
      </c>
      <c r="Q193" s="64" t="s">
        <v>966</v>
      </c>
      <c r="R193" s="64"/>
      <c r="S193" s="64"/>
      <c r="T193" s="64" t="s">
        <v>1030</v>
      </c>
      <c r="U193" s="66">
        <v>43749.77373842592</v>
      </c>
      <c r="V193" s="67" t="s">
        <v>1021</v>
      </c>
      <c r="W193" s="64"/>
      <c r="X193" s="64"/>
      <c r="Y193" s="70" t="s">
        <v>1333</v>
      </c>
      <c r="Z193" s="64"/>
      <c r="AA193" s="104">
        <v>8</v>
      </c>
      <c r="AB193" s="48">
        <v>0</v>
      </c>
      <c r="AC193" s="49">
        <v>0</v>
      </c>
      <c r="AD193" s="48">
        <v>0</v>
      </c>
      <c r="AE193" s="49">
        <v>0</v>
      </c>
      <c r="AF193" s="48">
        <v>0</v>
      </c>
      <c r="AG193" s="49">
        <v>0</v>
      </c>
      <c r="AH193" s="48">
        <v>11</v>
      </c>
      <c r="AI193" s="49">
        <v>100</v>
      </c>
      <c r="AJ193" s="48">
        <v>11</v>
      </c>
      <c r="AK193" s="109"/>
      <c r="AL193" s="67" t="s">
        <v>1082</v>
      </c>
      <c r="AM193" s="64" t="b">
        <v>0</v>
      </c>
      <c r="AN193" s="64">
        <v>9</v>
      </c>
      <c r="AO193" s="70" t="s">
        <v>275</v>
      </c>
      <c r="AP193" s="64" t="b">
        <v>0</v>
      </c>
      <c r="AQ193" s="64" t="s">
        <v>698</v>
      </c>
      <c r="AR193" s="64"/>
      <c r="AS193" s="70" t="s">
        <v>275</v>
      </c>
      <c r="AT193" s="64" t="b">
        <v>0</v>
      </c>
      <c r="AU193" s="64">
        <v>3</v>
      </c>
      <c r="AV193" s="70" t="s">
        <v>275</v>
      </c>
      <c r="AW193" s="64" t="s">
        <v>701</v>
      </c>
      <c r="AX193" s="64" t="b">
        <v>0</v>
      </c>
      <c r="AY193" s="70" t="s">
        <v>1333</v>
      </c>
      <c r="AZ193" s="64" t="s">
        <v>185</v>
      </c>
      <c r="BA193" s="64">
        <v>0</v>
      </c>
      <c r="BB193" s="64">
        <v>0</v>
      </c>
      <c r="BC193" s="64"/>
      <c r="BD193" s="64"/>
      <c r="BE193" s="64"/>
      <c r="BF193" s="64"/>
      <c r="BG193" s="64"/>
      <c r="BH193" s="64"/>
      <c r="BI193" s="64"/>
      <c r="BJ193" s="64"/>
      <c r="BK193" s="63" t="str">
        <f>REPLACE(INDEX(GroupVertices[Group],MATCH(Edges[[#This Row],[Vertex 1]],GroupVertices[Vertex],0)),1,1,"")</f>
        <v>2</v>
      </c>
      <c r="BL193" s="63" t="str">
        <f>REPLACE(INDEX(GroupVertices[Group],MATCH(Edges[[#This Row],[Vertex 2]],GroupVertices[Vertex],0)),1,1,"")</f>
        <v>2</v>
      </c>
      <c r="BM193" s="127">
        <v>43749</v>
      </c>
      <c r="BN193" s="70" t="s">
        <v>1156</v>
      </c>
    </row>
    <row r="194" spans="1:66" ht="15">
      <c r="A194" s="62" t="s">
        <v>928</v>
      </c>
      <c r="B194" s="62" t="s">
        <v>928</v>
      </c>
      <c r="C194" s="81" t="s">
        <v>1988</v>
      </c>
      <c r="D194" s="88">
        <v>10</v>
      </c>
      <c r="E194" s="89" t="s">
        <v>136</v>
      </c>
      <c r="F194" s="90">
        <v>12.363636363636363</v>
      </c>
      <c r="G194" s="81"/>
      <c r="H194" s="73"/>
      <c r="I194" s="91"/>
      <c r="J194" s="91"/>
      <c r="K194" s="34" t="s">
        <v>65</v>
      </c>
      <c r="L194" s="94">
        <v>194</v>
      </c>
      <c r="M194" s="94"/>
      <c r="N194" s="93"/>
      <c r="O194" s="64" t="s">
        <v>337</v>
      </c>
      <c r="P194" s="66">
        <v>43750.138761574075</v>
      </c>
      <c r="Q194" s="64" t="s">
        <v>966</v>
      </c>
      <c r="R194" s="64"/>
      <c r="S194" s="64"/>
      <c r="T194" s="64" t="s">
        <v>1030</v>
      </c>
      <c r="U194" s="66">
        <v>43750.138761574075</v>
      </c>
      <c r="V194" s="67" t="s">
        <v>1245</v>
      </c>
      <c r="W194" s="64"/>
      <c r="X194" s="64"/>
      <c r="Y194" s="70" t="s">
        <v>1334</v>
      </c>
      <c r="Z194" s="64"/>
      <c r="AA194" s="104">
        <v>5</v>
      </c>
      <c r="AB194" s="48">
        <v>0</v>
      </c>
      <c r="AC194" s="49">
        <v>0</v>
      </c>
      <c r="AD194" s="48">
        <v>0</v>
      </c>
      <c r="AE194" s="49">
        <v>0</v>
      </c>
      <c r="AF194" s="48">
        <v>0</v>
      </c>
      <c r="AG194" s="49">
        <v>0</v>
      </c>
      <c r="AH194" s="48">
        <v>11</v>
      </c>
      <c r="AI194" s="49">
        <v>100</v>
      </c>
      <c r="AJ194" s="48">
        <v>11</v>
      </c>
      <c r="AK194" s="109"/>
      <c r="AL194" s="67" t="s">
        <v>1082</v>
      </c>
      <c r="AM194" s="64" t="b">
        <v>0</v>
      </c>
      <c r="AN194" s="64">
        <v>0</v>
      </c>
      <c r="AO194" s="70" t="s">
        <v>275</v>
      </c>
      <c r="AP194" s="64" t="b">
        <v>0</v>
      </c>
      <c r="AQ194" s="64" t="s">
        <v>698</v>
      </c>
      <c r="AR194" s="64"/>
      <c r="AS194" s="70" t="s">
        <v>275</v>
      </c>
      <c r="AT194" s="64" t="b">
        <v>0</v>
      </c>
      <c r="AU194" s="64">
        <v>3</v>
      </c>
      <c r="AV194" s="70" t="s">
        <v>1333</v>
      </c>
      <c r="AW194" s="64" t="s">
        <v>701</v>
      </c>
      <c r="AX194" s="64" t="b">
        <v>0</v>
      </c>
      <c r="AY194" s="70" t="s">
        <v>1333</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2</v>
      </c>
      <c r="BM194" s="127">
        <v>43750</v>
      </c>
      <c r="BN194" s="70" t="s">
        <v>1157</v>
      </c>
    </row>
    <row r="195" spans="1:66" ht="15">
      <c r="A195" s="62" t="s">
        <v>928</v>
      </c>
      <c r="B195" s="62" t="s">
        <v>928</v>
      </c>
      <c r="C195" s="81" t="s">
        <v>1987</v>
      </c>
      <c r="D195" s="88">
        <v>10</v>
      </c>
      <c r="E195" s="89" t="s">
        <v>136</v>
      </c>
      <c r="F195" s="90">
        <v>9.636363636363637</v>
      </c>
      <c r="G195" s="81"/>
      <c r="H195" s="73"/>
      <c r="I195" s="91"/>
      <c r="J195" s="91"/>
      <c r="K195" s="34" t="s">
        <v>65</v>
      </c>
      <c r="L195" s="94">
        <v>195</v>
      </c>
      <c r="M195" s="94"/>
      <c r="N195" s="93"/>
      <c r="O195" s="64" t="s">
        <v>185</v>
      </c>
      <c r="P195" s="66">
        <v>43750.780439814815</v>
      </c>
      <c r="Q195" s="64" t="s">
        <v>965</v>
      </c>
      <c r="R195" s="67" t="s">
        <v>1021</v>
      </c>
      <c r="S195" s="64" t="s">
        <v>692</v>
      </c>
      <c r="T195" s="64" t="s">
        <v>1030</v>
      </c>
      <c r="U195" s="66">
        <v>43750.780439814815</v>
      </c>
      <c r="V195" s="67" t="s">
        <v>1246</v>
      </c>
      <c r="W195" s="64"/>
      <c r="X195" s="64"/>
      <c r="Y195" s="70" t="s">
        <v>1335</v>
      </c>
      <c r="Z195" s="64"/>
      <c r="AA195" s="104">
        <v>8</v>
      </c>
      <c r="AB195" s="48">
        <v>0</v>
      </c>
      <c r="AC195" s="49">
        <v>0</v>
      </c>
      <c r="AD195" s="48">
        <v>0</v>
      </c>
      <c r="AE195" s="49">
        <v>0</v>
      </c>
      <c r="AF195" s="48">
        <v>0</v>
      </c>
      <c r="AG195" s="49">
        <v>0</v>
      </c>
      <c r="AH195" s="48">
        <v>39</v>
      </c>
      <c r="AI195" s="49">
        <v>100</v>
      </c>
      <c r="AJ195" s="48">
        <v>39</v>
      </c>
      <c r="AK195" s="131" t="s">
        <v>1052</v>
      </c>
      <c r="AL195" s="67" t="s">
        <v>1052</v>
      </c>
      <c r="AM195" s="64" t="b">
        <v>0</v>
      </c>
      <c r="AN195" s="64">
        <v>10</v>
      </c>
      <c r="AO195" s="70" t="s">
        <v>275</v>
      </c>
      <c r="AP195" s="64" t="b">
        <v>1</v>
      </c>
      <c r="AQ195" s="64" t="s">
        <v>698</v>
      </c>
      <c r="AR195" s="64"/>
      <c r="AS195" s="70" t="s">
        <v>1333</v>
      </c>
      <c r="AT195" s="64" t="b">
        <v>0</v>
      </c>
      <c r="AU195" s="64">
        <v>3</v>
      </c>
      <c r="AV195" s="70" t="s">
        <v>275</v>
      </c>
      <c r="AW195" s="64" t="s">
        <v>701</v>
      </c>
      <c r="AX195" s="64" t="b">
        <v>0</v>
      </c>
      <c r="AY195" s="70" t="s">
        <v>1335</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127">
        <v>43750</v>
      </c>
      <c r="BN195" s="70" t="s">
        <v>1158</v>
      </c>
    </row>
    <row r="196" spans="1:66" ht="15">
      <c r="A196" s="62" t="s">
        <v>928</v>
      </c>
      <c r="B196" s="62" t="s">
        <v>928</v>
      </c>
      <c r="C196" s="81" t="s">
        <v>1987</v>
      </c>
      <c r="D196" s="88">
        <v>10</v>
      </c>
      <c r="E196" s="89" t="s">
        <v>136</v>
      </c>
      <c r="F196" s="90">
        <v>9.636363636363637</v>
      </c>
      <c r="G196" s="81"/>
      <c r="H196" s="73"/>
      <c r="I196" s="91"/>
      <c r="J196" s="91"/>
      <c r="K196" s="34" t="s">
        <v>65</v>
      </c>
      <c r="L196" s="94">
        <v>196</v>
      </c>
      <c r="M196" s="94"/>
      <c r="N196" s="93"/>
      <c r="O196" s="64" t="s">
        <v>185</v>
      </c>
      <c r="P196" s="66">
        <v>43753.65454861111</v>
      </c>
      <c r="Q196" s="64" t="s">
        <v>996</v>
      </c>
      <c r="R196" s="64"/>
      <c r="S196" s="64"/>
      <c r="T196" s="64" t="s">
        <v>1030</v>
      </c>
      <c r="U196" s="66">
        <v>43753.65454861111</v>
      </c>
      <c r="V196" s="67" t="s">
        <v>1020</v>
      </c>
      <c r="W196" s="64"/>
      <c r="X196" s="64"/>
      <c r="Y196" s="70" t="s">
        <v>1336</v>
      </c>
      <c r="Z196" s="64"/>
      <c r="AA196" s="104">
        <v>8</v>
      </c>
      <c r="AB196" s="48">
        <v>0</v>
      </c>
      <c r="AC196" s="49">
        <v>0</v>
      </c>
      <c r="AD196" s="48">
        <v>0</v>
      </c>
      <c r="AE196" s="49">
        <v>0</v>
      </c>
      <c r="AF196" s="48">
        <v>0</v>
      </c>
      <c r="AG196" s="49">
        <v>0</v>
      </c>
      <c r="AH196" s="48">
        <v>30</v>
      </c>
      <c r="AI196" s="49">
        <v>100</v>
      </c>
      <c r="AJ196" s="48">
        <v>30</v>
      </c>
      <c r="AK196" s="131" t="s">
        <v>1053</v>
      </c>
      <c r="AL196" s="67" t="s">
        <v>1053</v>
      </c>
      <c r="AM196" s="64" t="b">
        <v>0</v>
      </c>
      <c r="AN196" s="64">
        <v>18</v>
      </c>
      <c r="AO196" s="70" t="s">
        <v>275</v>
      </c>
      <c r="AP196" s="64" t="b">
        <v>0</v>
      </c>
      <c r="AQ196" s="64" t="s">
        <v>698</v>
      </c>
      <c r="AR196" s="64"/>
      <c r="AS196" s="70" t="s">
        <v>275</v>
      </c>
      <c r="AT196" s="64" t="b">
        <v>0</v>
      </c>
      <c r="AU196" s="64">
        <v>6</v>
      </c>
      <c r="AV196" s="70" t="s">
        <v>275</v>
      </c>
      <c r="AW196" s="64" t="s">
        <v>701</v>
      </c>
      <c r="AX196" s="64" t="b">
        <v>0</v>
      </c>
      <c r="AY196" s="70" t="s">
        <v>1336</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2</v>
      </c>
      <c r="BM196" s="127">
        <v>43753</v>
      </c>
      <c r="BN196" s="70" t="s">
        <v>1159</v>
      </c>
    </row>
    <row r="197" spans="1:66" ht="15">
      <c r="A197" s="62" t="s">
        <v>928</v>
      </c>
      <c r="B197" s="62" t="s">
        <v>928</v>
      </c>
      <c r="C197" s="81" t="s">
        <v>1987</v>
      </c>
      <c r="D197" s="88">
        <v>10</v>
      </c>
      <c r="E197" s="89" t="s">
        <v>136</v>
      </c>
      <c r="F197" s="90">
        <v>9.636363636363637</v>
      </c>
      <c r="G197" s="81"/>
      <c r="H197" s="73"/>
      <c r="I197" s="91"/>
      <c r="J197" s="91"/>
      <c r="K197" s="34" t="s">
        <v>65</v>
      </c>
      <c r="L197" s="94">
        <v>197</v>
      </c>
      <c r="M197" s="94"/>
      <c r="N197" s="93"/>
      <c r="O197" s="64" t="s">
        <v>185</v>
      </c>
      <c r="P197" s="66">
        <v>43753.81685185185</v>
      </c>
      <c r="Q197" s="64" t="s">
        <v>999</v>
      </c>
      <c r="R197" s="64"/>
      <c r="S197" s="64"/>
      <c r="T197" s="64" t="s">
        <v>1030</v>
      </c>
      <c r="U197" s="66">
        <v>43753.81685185185</v>
      </c>
      <c r="V197" s="67" t="s">
        <v>1247</v>
      </c>
      <c r="W197" s="64"/>
      <c r="X197" s="64"/>
      <c r="Y197" s="70" t="s">
        <v>1337</v>
      </c>
      <c r="Z197" s="64"/>
      <c r="AA197" s="104">
        <v>8</v>
      </c>
      <c r="AB197" s="48">
        <v>0</v>
      </c>
      <c r="AC197" s="49">
        <v>0</v>
      </c>
      <c r="AD197" s="48">
        <v>0</v>
      </c>
      <c r="AE197" s="49">
        <v>0</v>
      </c>
      <c r="AF197" s="48">
        <v>0</v>
      </c>
      <c r="AG197" s="49">
        <v>0</v>
      </c>
      <c r="AH197" s="48">
        <v>35</v>
      </c>
      <c r="AI197" s="49">
        <v>100</v>
      </c>
      <c r="AJ197" s="48">
        <v>35</v>
      </c>
      <c r="AK197" s="131" t="s">
        <v>1054</v>
      </c>
      <c r="AL197" s="67" t="s">
        <v>1054</v>
      </c>
      <c r="AM197" s="64" t="b">
        <v>0</v>
      </c>
      <c r="AN197" s="64">
        <v>8</v>
      </c>
      <c r="AO197" s="70" t="s">
        <v>275</v>
      </c>
      <c r="AP197" s="64" t="b">
        <v>0</v>
      </c>
      <c r="AQ197" s="64" t="s">
        <v>698</v>
      </c>
      <c r="AR197" s="64"/>
      <c r="AS197" s="70" t="s">
        <v>275</v>
      </c>
      <c r="AT197" s="64" t="b">
        <v>0</v>
      </c>
      <c r="AU197" s="64">
        <v>4</v>
      </c>
      <c r="AV197" s="70" t="s">
        <v>275</v>
      </c>
      <c r="AW197" s="64" t="s">
        <v>701</v>
      </c>
      <c r="AX197" s="64" t="b">
        <v>0</v>
      </c>
      <c r="AY197" s="70" t="s">
        <v>1337</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2</v>
      </c>
      <c r="BM197" s="127">
        <v>43753</v>
      </c>
      <c r="BN197" s="70" t="s">
        <v>1160</v>
      </c>
    </row>
    <row r="198" spans="1:66" ht="15">
      <c r="A198" s="62" t="s">
        <v>928</v>
      </c>
      <c r="B198" s="62" t="s">
        <v>928</v>
      </c>
      <c r="C198" s="81" t="s">
        <v>1988</v>
      </c>
      <c r="D198" s="88">
        <v>10</v>
      </c>
      <c r="E198" s="89" t="s">
        <v>136</v>
      </c>
      <c r="F198" s="90">
        <v>12.363636363636363</v>
      </c>
      <c r="G198" s="81"/>
      <c r="H198" s="73"/>
      <c r="I198" s="91"/>
      <c r="J198" s="91"/>
      <c r="K198" s="34" t="s">
        <v>65</v>
      </c>
      <c r="L198" s="94">
        <v>198</v>
      </c>
      <c r="M198" s="94"/>
      <c r="N198" s="93"/>
      <c r="O198" s="64" t="s">
        <v>337</v>
      </c>
      <c r="P198" s="66">
        <v>43754.12152777778</v>
      </c>
      <c r="Q198" s="64" t="s">
        <v>996</v>
      </c>
      <c r="R198" s="64"/>
      <c r="S198" s="64"/>
      <c r="T198" s="64"/>
      <c r="U198" s="66">
        <v>43754.12152777778</v>
      </c>
      <c r="V198" s="67" t="s">
        <v>1248</v>
      </c>
      <c r="W198" s="64"/>
      <c r="X198" s="64"/>
      <c r="Y198" s="70" t="s">
        <v>1338</v>
      </c>
      <c r="Z198" s="64"/>
      <c r="AA198" s="104">
        <v>5</v>
      </c>
      <c r="AB198" s="48">
        <v>0</v>
      </c>
      <c r="AC198" s="49">
        <v>0</v>
      </c>
      <c r="AD198" s="48">
        <v>0</v>
      </c>
      <c r="AE198" s="49">
        <v>0</v>
      </c>
      <c r="AF198" s="48">
        <v>0</v>
      </c>
      <c r="AG198" s="49">
        <v>0</v>
      </c>
      <c r="AH198" s="48">
        <v>30</v>
      </c>
      <c r="AI198" s="49">
        <v>100</v>
      </c>
      <c r="AJ198" s="48">
        <v>30</v>
      </c>
      <c r="AK198" s="109"/>
      <c r="AL198" s="67" t="s">
        <v>1082</v>
      </c>
      <c r="AM198" s="64" t="b">
        <v>0</v>
      </c>
      <c r="AN198" s="64">
        <v>0</v>
      </c>
      <c r="AO198" s="70" t="s">
        <v>275</v>
      </c>
      <c r="AP198" s="64" t="b">
        <v>0</v>
      </c>
      <c r="AQ198" s="64" t="s">
        <v>698</v>
      </c>
      <c r="AR198" s="64"/>
      <c r="AS198" s="70" t="s">
        <v>275</v>
      </c>
      <c r="AT198" s="64" t="b">
        <v>0</v>
      </c>
      <c r="AU198" s="64">
        <v>6</v>
      </c>
      <c r="AV198" s="70" t="s">
        <v>1336</v>
      </c>
      <c r="AW198" s="64" t="s">
        <v>701</v>
      </c>
      <c r="AX198" s="64" t="b">
        <v>0</v>
      </c>
      <c r="AY198" s="70" t="s">
        <v>1336</v>
      </c>
      <c r="AZ198" s="64" t="s">
        <v>185</v>
      </c>
      <c r="BA198" s="64">
        <v>0</v>
      </c>
      <c r="BB198" s="64">
        <v>0</v>
      </c>
      <c r="BC198" s="64"/>
      <c r="BD198" s="64"/>
      <c r="BE198" s="64"/>
      <c r="BF198" s="64"/>
      <c r="BG198" s="64"/>
      <c r="BH198" s="64"/>
      <c r="BI198" s="64"/>
      <c r="BJ198" s="64"/>
      <c r="BK198" s="63" t="str">
        <f>REPLACE(INDEX(GroupVertices[Group],MATCH(Edges[[#This Row],[Vertex 1]],GroupVertices[Vertex],0)),1,1,"")</f>
        <v>2</v>
      </c>
      <c r="BL198" s="63" t="str">
        <f>REPLACE(INDEX(GroupVertices[Group],MATCH(Edges[[#This Row],[Vertex 2]],GroupVertices[Vertex],0)),1,1,"")</f>
        <v>2</v>
      </c>
      <c r="BM198" s="127">
        <v>43754</v>
      </c>
      <c r="BN198" s="70" t="s">
        <v>1161</v>
      </c>
    </row>
    <row r="199" spans="1:66" ht="15">
      <c r="A199" s="62" t="s">
        <v>928</v>
      </c>
      <c r="B199" s="62" t="s">
        <v>928</v>
      </c>
      <c r="C199" s="81" t="s">
        <v>1988</v>
      </c>
      <c r="D199" s="88">
        <v>10</v>
      </c>
      <c r="E199" s="89" t="s">
        <v>136</v>
      </c>
      <c r="F199" s="90">
        <v>12.363636363636363</v>
      </c>
      <c r="G199" s="81"/>
      <c r="H199" s="73"/>
      <c r="I199" s="91"/>
      <c r="J199" s="91"/>
      <c r="K199" s="34" t="s">
        <v>65</v>
      </c>
      <c r="L199" s="94">
        <v>199</v>
      </c>
      <c r="M199" s="94"/>
      <c r="N199" s="93"/>
      <c r="O199" s="64" t="s">
        <v>337</v>
      </c>
      <c r="P199" s="66">
        <v>43754.12159722222</v>
      </c>
      <c r="Q199" s="64" t="s">
        <v>999</v>
      </c>
      <c r="R199" s="64"/>
      <c r="S199" s="64"/>
      <c r="T199" s="64"/>
      <c r="U199" s="66">
        <v>43754.12159722222</v>
      </c>
      <c r="V199" s="67" t="s">
        <v>1249</v>
      </c>
      <c r="W199" s="64"/>
      <c r="X199" s="64"/>
      <c r="Y199" s="70" t="s">
        <v>1339</v>
      </c>
      <c r="Z199" s="64"/>
      <c r="AA199" s="104">
        <v>5</v>
      </c>
      <c r="AB199" s="48">
        <v>0</v>
      </c>
      <c r="AC199" s="49">
        <v>0</v>
      </c>
      <c r="AD199" s="48">
        <v>0</v>
      </c>
      <c r="AE199" s="49">
        <v>0</v>
      </c>
      <c r="AF199" s="48">
        <v>0</v>
      </c>
      <c r="AG199" s="49">
        <v>0</v>
      </c>
      <c r="AH199" s="48">
        <v>35</v>
      </c>
      <c r="AI199" s="49">
        <v>100</v>
      </c>
      <c r="AJ199" s="48">
        <v>35</v>
      </c>
      <c r="AK199" s="109"/>
      <c r="AL199" s="67" t="s">
        <v>1082</v>
      </c>
      <c r="AM199" s="64" t="b">
        <v>0</v>
      </c>
      <c r="AN199" s="64">
        <v>0</v>
      </c>
      <c r="AO199" s="70" t="s">
        <v>275</v>
      </c>
      <c r="AP199" s="64" t="b">
        <v>0</v>
      </c>
      <c r="AQ199" s="64" t="s">
        <v>698</v>
      </c>
      <c r="AR199" s="64"/>
      <c r="AS199" s="70" t="s">
        <v>275</v>
      </c>
      <c r="AT199" s="64" t="b">
        <v>0</v>
      </c>
      <c r="AU199" s="64">
        <v>4</v>
      </c>
      <c r="AV199" s="70" t="s">
        <v>1337</v>
      </c>
      <c r="AW199" s="64" t="s">
        <v>701</v>
      </c>
      <c r="AX199" s="64" t="b">
        <v>0</v>
      </c>
      <c r="AY199" s="70" t="s">
        <v>1337</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2</v>
      </c>
      <c r="BM199" s="127">
        <v>43754</v>
      </c>
      <c r="BN199" s="70" t="s">
        <v>1162</v>
      </c>
    </row>
    <row r="200" spans="1:66" ht="15">
      <c r="A200" s="62" t="s">
        <v>928</v>
      </c>
      <c r="B200" s="62" t="s">
        <v>928</v>
      </c>
      <c r="C200" s="81" t="s">
        <v>1987</v>
      </c>
      <c r="D200" s="88">
        <v>10</v>
      </c>
      <c r="E200" s="89" t="s">
        <v>136</v>
      </c>
      <c r="F200" s="90">
        <v>9.636363636363637</v>
      </c>
      <c r="G200" s="81"/>
      <c r="H200" s="73"/>
      <c r="I200" s="91"/>
      <c r="J200" s="91"/>
      <c r="K200" s="34" t="s">
        <v>65</v>
      </c>
      <c r="L200" s="94">
        <v>200</v>
      </c>
      <c r="M200" s="94"/>
      <c r="N200" s="93"/>
      <c r="O200" s="64" t="s">
        <v>185</v>
      </c>
      <c r="P200" s="66">
        <v>43754.711018518516</v>
      </c>
      <c r="Q200" s="64" t="s">
        <v>998</v>
      </c>
      <c r="R200" s="64"/>
      <c r="S200" s="64"/>
      <c r="T200" s="64" t="s">
        <v>1030</v>
      </c>
      <c r="U200" s="66">
        <v>43754.711018518516</v>
      </c>
      <c r="V200" s="67" t="s">
        <v>1250</v>
      </c>
      <c r="W200" s="64"/>
      <c r="X200" s="64"/>
      <c r="Y200" s="70" t="s">
        <v>1340</v>
      </c>
      <c r="Z200" s="64"/>
      <c r="AA200" s="104">
        <v>8</v>
      </c>
      <c r="AB200" s="48">
        <v>0</v>
      </c>
      <c r="AC200" s="49">
        <v>0</v>
      </c>
      <c r="AD200" s="48">
        <v>0</v>
      </c>
      <c r="AE200" s="49">
        <v>0</v>
      </c>
      <c r="AF200" s="48">
        <v>0</v>
      </c>
      <c r="AG200" s="49">
        <v>0</v>
      </c>
      <c r="AH200" s="48">
        <v>29</v>
      </c>
      <c r="AI200" s="49">
        <v>100</v>
      </c>
      <c r="AJ200" s="48">
        <v>29</v>
      </c>
      <c r="AK200" s="131" t="s">
        <v>1055</v>
      </c>
      <c r="AL200" s="67" t="s">
        <v>1055</v>
      </c>
      <c r="AM200" s="64" t="b">
        <v>0</v>
      </c>
      <c r="AN200" s="64">
        <v>17</v>
      </c>
      <c r="AO200" s="70" t="s">
        <v>275</v>
      </c>
      <c r="AP200" s="64" t="b">
        <v>0</v>
      </c>
      <c r="AQ200" s="64" t="s">
        <v>698</v>
      </c>
      <c r="AR200" s="64"/>
      <c r="AS200" s="70" t="s">
        <v>275</v>
      </c>
      <c r="AT200" s="64" t="b">
        <v>0</v>
      </c>
      <c r="AU200" s="64">
        <v>6</v>
      </c>
      <c r="AV200" s="70" t="s">
        <v>275</v>
      </c>
      <c r="AW200" s="64" t="s">
        <v>701</v>
      </c>
      <c r="AX200" s="64" t="b">
        <v>0</v>
      </c>
      <c r="AY200" s="70" t="s">
        <v>1340</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2</v>
      </c>
      <c r="BM200" s="127">
        <v>43754</v>
      </c>
      <c r="BN200" s="70" t="s">
        <v>1163</v>
      </c>
    </row>
    <row r="201" spans="1:66" ht="15">
      <c r="A201" s="62" t="s">
        <v>928</v>
      </c>
      <c r="B201" s="62" t="s">
        <v>928</v>
      </c>
      <c r="C201" s="81" t="s">
        <v>1987</v>
      </c>
      <c r="D201" s="88">
        <v>10</v>
      </c>
      <c r="E201" s="89" t="s">
        <v>136</v>
      </c>
      <c r="F201" s="90">
        <v>9.636363636363637</v>
      </c>
      <c r="G201" s="81"/>
      <c r="H201" s="73"/>
      <c r="I201" s="91"/>
      <c r="J201" s="91"/>
      <c r="K201" s="34" t="s">
        <v>65</v>
      </c>
      <c r="L201" s="94">
        <v>201</v>
      </c>
      <c r="M201" s="94"/>
      <c r="N201" s="93"/>
      <c r="O201" s="64" t="s">
        <v>185</v>
      </c>
      <c r="P201" s="66">
        <v>43754.78724537037</v>
      </c>
      <c r="Q201" s="64" t="s">
        <v>1000</v>
      </c>
      <c r="R201" s="67" t="s">
        <v>1022</v>
      </c>
      <c r="S201" s="64" t="s">
        <v>694</v>
      </c>
      <c r="T201" s="64" t="s">
        <v>1030</v>
      </c>
      <c r="U201" s="66">
        <v>43754.78724537037</v>
      </c>
      <c r="V201" s="67" t="s">
        <v>1251</v>
      </c>
      <c r="W201" s="64"/>
      <c r="X201" s="64"/>
      <c r="Y201" s="70" t="s">
        <v>1341</v>
      </c>
      <c r="Z201" s="70" t="s">
        <v>1337</v>
      </c>
      <c r="AA201" s="104">
        <v>8</v>
      </c>
      <c r="AB201" s="48">
        <v>0</v>
      </c>
      <c r="AC201" s="49">
        <v>0</v>
      </c>
      <c r="AD201" s="48">
        <v>0</v>
      </c>
      <c r="AE201" s="49">
        <v>0</v>
      </c>
      <c r="AF201" s="48">
        <v>0</v>
      </c>
      <c r="AG201" s="49">
        <v>0</v>
      </c>
      <c r="AH201" s="48">
        <v>27</v>
      </c>
      <c r="AI201" s="49">
        <v>100</v>
      </c>
      <c r="AJ201" s="48">
        <v>27</v>
      </c>
      <c r="AK201" s="109"/>
      <c r="AL201" s="67" t="s">
        <v>1082</v>
      </c>
      <c r="AM201" s="64" t="b">
        <v>0</v>
      </c>
      <c r="AN201" s="64">
        <v>2</v>
      </c>
      <c r="AO201" s="70" t="s">
        <v>1347</v>
      </c>
      <c r="AP201" s="64" t="b">
        <v>0</v>
      </c>
      <c r="AQ201" s="64" t="s">
        <v>698</v>
      </c>
      <c r="AR201" s="64"/>
      <c r="AS201" s="70" t="s">
        <v>275</v>
      </c>
      <c r="AT201" s="64" t="b">
        <v>0</v>
      </c>
      <c r="AU201" s="64">
        <v>0</v>
      </c>
      <c r="AV201" s="70" t="s">
        <v>275</v>
      </c>
      <c r="AW201" s="64" t="s">
        <v>701</v>
      </c>
      <c r="AX201" s="64" t="b">
        <v>0</v>
      </c>
      <c r="AY201" s="70" t="s">
        <v>1337</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2</v>
      </c>
      <c r="BM201" s="127">
        <v>43754</v>
      </c>
      <c r="BN201" s="70" t="s">
        <v>1164</v>
      </c>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R3" r:id="rId1" display="https://twitter.com/Ethan_Wolbach/status/1181279204953878528"/>
    <hyperlink ref="R5" r:id="rId2" display="https://techcrunch.com/2019/10/09/facebook-sure-does-love-free-speech/"/>
    <hyperlink ref="R6" r:id="rId3" display="https://nodexlgraphgallery.org/Pages/Graph.aspx?graphID=212226"/>
    <hyperlink ref="R7" r:id="rId4" display="https://nodexlgraphgallery.org/Pages/Graph.aspx?graphID=212226"/>
    <hyperlink ref="R8" r:id="rId5" display="https://nodexlgraphgallery.org/Pages/Graph.aspx?graphID=212226"/>
    <hyperlink ref="R9" r:id="rId6" display="https://nodexlgraphgallery.org/Pages/Graph.aspx?graphID=212226"/>
    <hyperlink ref="R10" r:id="rId7" display="https://nodexlgraphgallery.org/Pages/Graph.aspx?graphID=212226"/>
    <hyperlink ref="R11" r:id="rId8" display="https://nodexlgraphgallery.org/Pages/Graph.aspx?graphID=212226"/>
    <hyperlink ref="R12" r:id="rId9" display="https://nodexlgraphgallery.org/Pages/Graph.aspx?graphID=212226"/>
    <hyperlink ref="R13" r:id="rId10" display="https://nodexlgraphgallery.org/Pages/Graph.aspx?graphID=212226"/>
    <hyperlink ref="R14" r:id="rId11" display="https://nodexlgraphgallery.org/Pages/Graph.aspx?graphID=212226"/>
    <hyperlink ref="R15" r:id="rId12" display="https://nodexlgraphgallery.org/Pages/Graph.aspx?graphID=212226"/>
    <hyperlink ref="R16" r:id="rId13" display="https://nodexlgraphgallery.org/Pages/Graph.aspx?graphID=212226"/>
    <hyperlink ref="R17" r:id="rId14" display="https://nodexlgraphgallery.org/Pages/Graph.aspx?graphID=212226"/>
    <hyperlink ref="R24" r:id="rId15" display="https://nodexlgraphgallery.org/Pages/Graph.aspx?graphID=212162"/>
    <hyperlink ref="R25" r:id="rId16" display="https://nodexlgraphgallery.org/Pages/Graph.aspx?graphID=212162"/>
    <hyperlink ref="R26" r:id="rId17" display="https://nodexlgraphgallery.org/Pages/Graph.aspx?graphID=212162"/>
    <hyperlink ref="R27" r:id="rId18" display="https://nodexlgraphgallery.org/Pages/Graph.aspx?graphID=212162"/>
    <hyperlink ref="R28" r:id="rId19" display="https://nodexlgraphgallery.org/Pages/Graph.aspx?graphID=212162"/>
    <hyperlink ref="R29" r:id="rId20" display="https://nodexlgraphgallery.org/Pages/Graph.aspx?graphID=212162"/>
    <hyperlink ref="R30" r:id="rId21" display="https://nodexlgraphgallery.org/Pages/Graph.aspx?graphID=212162"/>
    <hyperlink ref="R31" r:id="rId22" display="https://nodexlgraphgallery.org/Pages/Graph.aspx?graphID=212162"/>
    <hyperlink ref="R32" r:id="rId23" display="https://nodexlgraphgallery.org/Pages/Graph.aspx?graphID=212162"/>
    <hyperlink ref="R33" r:id="rId24" display="https://nodexlgraphgallery.org/Pages/Graph.aspx?graphID=212162"/>
    <hyperlink ref="R34" r:id="rId25" display="https://nodexlgraphgallery.org/Pages/Graph.aspx?graphID=212162"/>
    <hyperlink ref="R37" r:id="rId26" display="https://nodexlgraphgallery.org/Pages/Graph.aspx?graphID=212162"/>
    <hyperlink ref="R38" r:id="rId27" display="https://www.nytimes.com/2019/10/08/technology/facebook-trump-biden-ad.html"/>
    <hyperlink ref="R47" r:id="rId28" display="https://www.thegazette.com/subject/news/education/greta-thunberg-iowa-city-climate-strike-university-of-iowa-facebook-post-social-media-20191004"/>
    <hyperlink ref="R48" r:id="rId29" display="https://nodexlgraphgallery.org/Pages/Graph.aspx?graphID=212163"/>
    <hyperlink ref="R49" r:id="rId30" display="https://nodexlgraphgallery.org/Pages/Graph.aspx?graphID=212163"/>
    <hyperlink ref="R50" r:id="rId31" display="https://nodexlgraphgallery.org/Pages/Graph.aspx?graphID=212163"/>
    <hyperlink ref="R51" r:id="rId32" display="https://nodexlgraphgallery.org/Pages/Graph.aspx?graphID=212163"/>
    <hyperlink ref="R52" r:id="rId33" display="https://nodexlgraphgallery.org/Pages/Graph.aspx?graphID=212163"/>
    <hyperlink ref="R53" r:id="rId34" display="https://nodexlgraphgallery.org/Pages/Graph.aspx?graphID=212163"/>
    <hyperlink ref="R54" r:id="rId35" display="https://nodexlgraphgallery.org/Pages/Graph.aspx?graphID=212163"/>
    <hyperlink ref="R55" r:id="rId36" display="https://nodexlgraphgallery.org/Pages/Graph.aspx?graphID=212163"/>
    <hyperlink ref="R56" r:id="rId37" display="https://nodexlgraphgallery.org/Pages/Graph.aspx?graphID=212163"/>
    <hyperlink ref="R57" r:id="rId38" display="https://nodexlgraphgallery.org/Pages/Graph.aspx?graphID=212163"/>
    <hyperlink ref="R58" r:id="rId39" display="https://nodexlgraphgallery.org/Pages/Graph.aspx?graphID=212163"/>
    <hyperlink ref="R59" r:id="rId40" display="https://nodexlgraphgallery.org/Pages/Graph.aspx?graphID=212163"/>
    <hyperlink ref="R60" r:id="rId41" display="https://nodexlgraphgallery.org/Pages/Graph.aspx?graphID=212163"/>
    <hyperlink ref="R61" r:id="rId42" display="https://nodexlgraphgallery.org/Pages/Graph.aspx?graphID=212163"/>
    <hyperlink ref="R62" r:id="rId43" display="https://nodexlgraphgallery.org/Pages/Graph.aspx?graphID=212163"/>
    <hyperlink ref="R63" r:id="rId44" display="https://nodexlgraphgallery.org/Pages/Graph.aspx?graphID=212163"/>
    <hyperlink ref="R64" r:id="rId45" display="https://nodexlgraphgallery.org/Pages/Graph.aspx?graphID=212163"/>
    <hyperlink ref="R65" r:id="rId46" display="https://nodexlgraphgallery.org/Pages/Graph.aspx?graphID=212163"/>
    <hyperlink ref="R66" r:id="rId47" display="https://nodexlgraphgallery.org/Pages/Graph.aspx?graphID=212163"/>
    <hyperlink ref="R67" r:id="rId48" display="https://nodexlgraphgallery.org/Pages/Graph.aspx?graphID=212163"/>
    <hyperlink ref="R68" r:id="rId49" display="https://nodexlgraphgallery.org/Pages/Graph.aspx?graphID=212163"/>
    <hyperlink ref="R69" r:id="rId50" display="https://nodexlgraphgallery.org/Pages/Graph.aspx?graphID=212163"/>
    <hyperlink ref="R70" r:id="rId51" display="https://nodexlgraphgallery.org/Pages/Graph.aspx?graphID=212163"/>
    <hyperlink ref="R71" r:id="rId52" display="https://nodexlgraphgallery.org/Pages/Graph.aspx?graphID=212163"/>
    <hyperlink ref="R72" r:id="rId53" display="https://nodexlgraphgallery.org/Pages/Graph.aspx?graphID=212163"/>
    <hyperlink ref="R73" r:id="rId54" display="https://nodexlgraphgallery.org/Pages/Graph.aspx?graphID=212163"/>
    <hyperlink ref="R74" r:id="rId55" display="https://nodexlgraphgallery.org/Pages/Graph.aspx?graphID=212163"/>
    <hyperlink ref="R75" r:id="rId56" display="https://nodexlgraphgallery.org/Pages/Graph.aspx?graphID=212163"/>
    <hyperlink ref="R76" r:id="rId57" display="https://nodexlgraphgallery.org/Pages/Graph.aspx?graphID=212163"/>
    <hyperlink ref="R77" r:id="rId58" display="https://nodexlgraphgallery.org/Pages/Graph.aspx?graphID=212163"/>
    <hyperlink ref="R78" r:id="rId59" display="https://nodexlgraphgallery.org/Pages/Graph.aspx?graphID=212163"/>
    <hyperlink ref="R79" r:id="rId60" display="https://nodexlgraphgallery.org/Pages/Graph.aspx?graphID=212163"/>
    <hyperlink ref="R84" r:id="rId61" display="https://www.newseum.org/2019/10/01/were-on-deadline/"/>
    <hyperlink ref="R85" r:id="rId62" display="https://nodexlgraphgallery.org/Pages/Graph.aspx?graphID=212226"/>
    <hyperlink ref="R86" r:id="rId63" display="https://nodexlgraphgallery.org/Pages/Graph.aspx?graphID=212226"/>
    <hyperlink ref="R87" r:id="rId64" display="https://nodexlgraphgallery.org/Pages/Graph.aspx?graphID=212226"/>
    <hyperlink ref="R88" r:id="rId65" display="https://nodexlgraphgallery.org/Pages/Graph.aspx?graphID=212163"/>
    <hyperlink ref="R89" r:id="rId66" display="https://nodexlgraphgallery.org/Pages/Graph.aspx?graphID=212163"/>
    <hyperlink ref="R90" r:id="rId67" display="https://nodexlgraphgallery.org/Pages/Graph.aspx?graphID=212226"/>
    <hyperlink ref="R91" r:id="rId68" display="https://nodexlgraphgallery.org/Pages/Graph.aspx?graphID=212226"/>
    <hyperlink ref="R92" r:id="rId69" display="https://nodexlgraphgallery.org/Pages/Graph.aspx?graphID=212163"/>
    <hyperlink ref="R93" r:id="rId70" display="https://nodexlgraphgallery.org/Pages/Graph.aspx?graphID=212163"/>
    <hyperlink ref="R94" r:id="rId71" display="https://nodexlgraphgallery.org/Pages/Graph.aspx?graphID=212226"/>
    <hyperlink ref="R95" r:id="rId72" display="https://nodexlgraphgallery.org/Pages/Graph.aspx?graphID=212226"/>
    <hyperlink ref="R96" r:id="rId73" display="https://nodexlgraphgallery.org/Pages/Graph.aspx?graphID=212226"/>
    <hyperlink ref="R97" r:id="rId74" display="https://nodexlgraphgallery.org/Pages/Graph.aspx?graphID=212226"/>
    <hyperlink ref="R98" r:id="rId75" display="https://nodexlgraphgallery.org/Pages/Graph.aspx?graphID=212226"/>
    <hyperlink ref="R99" r:id="rId76" display="https://nodexlgraphgallery.org/Pages/Graph.aspx?graphID=212226"/>
    <hyperlink ref="R100" r:id="rId77" display="https://nodexlgraphgallery.org/Pages/Graph.aspx?graphID=212226"/>
    <hyperlink ref="R101" r:id="rId78" display="https://nodexlgraphgallery.org/Pages/Graph.aspx?graphID=212162"/>
    <hyperlink ref="R102" r:id="rId79" display="https://nodexlgraphgallery.org/Pages/Graph.aspx?graphID=212162"/>
    <hyperlink ref="R103" r:id="rId80" display="https://nodexlgraphgallery.org/Pages/Graph.aspx?graphID=212162"/>
    <hyperlink ref="R104" r:id="rId81" display="https://nodexlgraphgallery.org/Pages/Graph.aspx?graphID=212162"/>
    <hyperlink ref="R105" r:id="rId82" display="https://nodexlgraphgallery.org/Pages/Graph.aspx?graphID=212163"/>
    <hyperlink ref="R106" r:id="rId83" display="https://nodexlgraphgallery.org/Pages/Graph.aspx?graphID=212163"/>
    <hyperlink ref="R107" r:id="rId84" display="https://nodexlgraphgallery.org/Pages/Graph.aspx?graphID=212163"/>
    <hyperlink ref="R108" r:id="rId85" display="https://nodexlgraphgallery.org/Pages/Graph.aspx?graphID=212163"/>
    <hyperlink ref="R109" r:id="rId86" display="https://nodexlgraphgallery.org/Pages/Graph.aspx?graphID=212163"/>
    <hyperlink ref="R110" r:id="rId87" display="https://nodexlgraphgallery.org/Pages/Graph.aspx?graphID=212226"/>
    <hyperlink ref="R111" r:id="rId88" display="https://nodexlgraphgallery.org/Pages/Graph.aspx?graphID=212226"/>
    <hyperlink ref="R112" r:id="rId89" display="https://nodexlgraphgallery.org/Pages/Graph.aspx?graphID=212226"/>
    <hyperlink ref="R113" r:id="rId90" display="https://nodexlgraphgallery.org/Pages/Graph.aspx?graphID=212226"/>
    <hyperlink ref="R114" r:id="rId91" display="https://nodexlgraphgallery.org/Pages/Graph.aspx?graphID=212226"/>
    <hyperlink ref="R115" r:id="rId92" display="https://nodexlgraphgallery.org/Pages/Graph.aspx?graphID=212226"/>
    <hyperlink ref="R116" r:id="rId93" display="https://nodexlgraphgallery.org/Pages/Graph.aspx?graphID=212226"/>
    <hyperlink ref="R117" r:id="rId94" display="https://nodexlgraphgallery.org/Pages/Graph.aspx?graphID=212162"/>
    <hyperlink ref="R118" r:id="rId95" display="https://nodexlgraphgallery.org/Pages/Graph.aspx?graphID=212226"/>
    <hyperlink ref="R119" r:id="rId96" display="https://nodexlgraphgallery.org/Pages/Graph.aspx?graphID=212163"/>
    <hyperlink ref="R120" r:id="rId97" display="https://nodexlgraphgallery.org/Pages/Graph.aspx?graphID=212163"/>
    <hyperlink ref="R121" r:id="rId98" display="https://nodexlgraphgallery.org/Pages/Graph.aspx?graphID=212226"/>
    <hyperlink ref="R122" r:id="rId99" display="https://nodexlgraphgallery.org/Pages/Graph.aspx?graphID=212162"/>
    <hyperlink ref="R123" r:id="rId100" display="https://nodexlgraphgallery.org/Pages/Graph.aspx?graphID=212226"/>
    <hyperlink ref="R126" r:id="rId101" display="https://nodexlgraphgallery.org/Pages/Graph.aspx?graphID=212163"/>
    <hyperlink ref="R127" r:id="rId102" display="https://nodexlgraphgallery.org/Pages/Graph.aspx?graphID=212163"/>
    <hyperlink ref="R128" r:id="rId103" display="https://nodexlgraphgallery.org/Pages/Graph.aspx?graphID=212163"/>
    <hyperlink ref="R130" r:id="rId104" display="https://business.instagram.com/blog/a-step-by-step-guide-create-photos-and-videos-to-captivate-your-audience-on-instagram-"/>
    <hyperlink ref="R131" r:id="rId105" display="https://nodexlgraphgallery.org/Pages/Graph.aspx?graphID=212226"/>
    <hyperlink ref="R132" r:id="rId106" display="https://nodexlgraphgallery.org/Pages/Graph.aspx?graphID=212162"/>
    <hyperlink ref="R133" r:id="rId107" display="https://nodexlgraphgallery.org/Pages/Graph.aspx?graphID=212226"/>
    <hyperlink ref="R134" r:id="rId108" display="https://nodexlgraphgallery.org/Pages/Graph.aspx?graphID=212226"/>
    <hyperlink ref="R135" r:id="rId109" display="https://nodexlgraphgallery.org/Pages/Graph.aspx?graphID=212226"/>
    <hyperlink ref="R136" r:id="rId110" display="https://nodexlgraphgallery.org/Pages/Graph.aspx?graphID=212226"/>
    <hyperlink ref="R137" r:id="rId111" display="https://nodexlgraphgallery.org/Pages/Graph.aspx?graphID=212226"/>
    <hyperlink ref="R138" r:id="rId112" display="https://nodexlgraphgallery.org/Pages/Graph.aspx?graphID=212226"/>
    <hyperlink ref="R139" r:id="rId113" display="https://nodexlgraphgallery.org/Pages/Graph.aspx?graphID=212226"/>
    <hyperlink ref="R140" r:id="rId114" display="https://twitter.com/thehill/status/1181906934158544897"/>
    <hyperlink ref="R141" r:id="rId115" display="https://www.businessinsider.com/ceo-writes-7400-employee-birthday-cards-each-year-2017-6"/>
    <hyperlink ref="R142" r:id="rId116" display="https://www.businessinsider.com/ceo-writes-7400-employee-birthday-cards-each-year-2017-6"/>
    <hyperlink ref="R143" r:id="rId117" display="https://nodexlgraphgallery.org/Pages/Graph.aspx?graphID=212226"/>
    <hyperlink ref="R144" r:id="rId118" display="https://nodexlgraphgallery.org/Pages/Graph.aspx?graphID=212226"/>
    <hyperlink ref="R145" r:id="rId119" display="https://twitter.com/kylie_squiers/status/1180915369696907264"/>
    <hyperlink ref="R147" r:id="rId120" display="https://twitter.com/kylie_squiers/status/1178387786535190536"/>
    <hyperlink ref="R154" r:id="rId121" display="https://twitter.com/hmfaigen/status/1183920065499942912"/>
    <hyperlink ref="R155" r:id="rId122" display="https://twitter.com/Just_Jess_96/status/1181431163048665089"/>
    <hyperlink ref="R156" r:id="rId123" display="https://www.huffpost.com/entry/fake-trump-meme-video-florida_n_5da3cc27e4b087efdbb09278?ncid=fcbklnkushpmg00000063&amp;utm_source=main_fb&amp;utm_campaign=hp_fb_pages&amp;utm_medium=facebook"/>
    <hyperlink ref="R158" r:id="rId124" display="https://www.nytimes.com/2018/06/30/us/politics/first-amendment-conservatives-supreme-court.html"/>
    <hyperlink ref="R162" r:id="rId125" display="https://rsf.org/"/>
    <hyperlink ref="R166" r:id="rId126" display="https://twitter.com/thekamrinbaker/status/1183606421927141376"/>
    <hyperlink ref="R167" r:id="rId127" display="https://twitter.com/thekamrinbaker/status/1183606421927141376"/>
    <hyperlink ref="R187" r:id="rId128" display="https://twitter.com/ethan_wolbach/status/1184132461590142977"/>
    <hyperlink ref="R195" r:id="rId129" display="https://twitter.com/ethan_wolbach/status/1182726101014958083"/>
    <hyperlink ref="R201" r:id="rId130" display="https://www.nytimes.com/interactive/2019/10/15/us/elections/debate-speaking-time.html?smid=nytcore-ios-share"/>
    <hyperlink ref="AK19" r:id="rId131" display="https://pbs.twimg.com/media/EGox139UUAABgU0.jpg"/>
    <hyperlink ref="AK20" r:id="rId132" display="https://pbs.twimg.com/media/EGox139UUAABgU0.jpg"/>
    <hyperlink ref="AK21" r:id="rId133" display="https://pbs.twimg.com/media/EGox139UUAABgU0.jpg"/>
    <hyperlink ref="AK22" r:id="rId134" display="https://pbs.twimg.com/media/EGox139UUAABgU0.jpg"/>
    <hyperlink ref="AK23" r:id="rId135" display="https://pbs.twimg.com/media/EGox139UUAABgU0.jpg"/>
    <hyperlink ref="AK50" r:id="rId136" display="https://pbs.twimg.com/tweet_video_thumb/EGVOi78X0AU_PEo.jpg"/>
    <hyperlink ref="AK54" r:id="rId137" display="https://pbs.twimg.com/tweet_video_thumb/EGVOi78X0AU_PEo.jpg"/>
    <hyperlink ref="AK58" r:id="rId138" display="https://pbs.twimg.com/tweet_video_thumb/EGVOi78X0AU_PEo.jpg"/>
    <hyperlink ref="AK62" r:id="rId139" display="https://pbs.twimg.com/tweet_video_thumb/EGVOi78X0AU_PEo.jpg"/>
    <hyperlink ref="AK66" r:id="rId140" display="https://pbs.twimg.com/tweet_video_thumb/EGVOi78X0AU_PEo.jpg"/>
    <hyperlink ref="AK70" r:id="rId141" display="https://pbs.twimg.com/tweet_video_thumb/EGVOi78X0AU_PEo.jpg"/>
    <hyperlink ref="AK74" r:id="rId142" display="https://pbs.twimg.com/tweet_video_thumb/EGVOi78X0AU_PEo.jpg"/>
    <hyperlink ref="AK78" r:id="rId143" display="https://pbs.twimg.com/tweet_video_thumb/EGVOi78X0AU_PEo.jpg"/>
    <hyperlink ref="AK81" r:id="rId144" display="https://pbs.twimg.com/media/EGjqd7xXUAAiUf4.jpg"/>
    <hyperlink ref="AK82" r:id="rId145" display="https://pbs.twimg.com/media/EGpikGaXYAA8E6p.jpg"/>
    <hyperlink ref="AK83" r:id="rId146" display="https://pbs.twimg.com/media/EGpikGaXYAA8E6p.jpg"/>
    <hyperlink ref="AK92" r:id="rId147" display="https://pbs.twimg.com/tweet_video_thumb/EGVOi78X0AU_PEo.jpg"/>
    <hyperlink ref="AK119" r:id="rId148" display="https://pbs.twimg.com/tweet_video_thumb/EGVOi78X0AU_PEo.jpg"/>
    <hyperlink ref="AK125" r:id="rId149" display="https://pbs.twimg.com/media/EGpikGaXYAA8E6p.jpg"/>
    <hyperlink ref="AK126" r:id="rId150" display="https://pbs.twimg.com/tweet_video_thumb/EGVOi78X0AU_PEo.jpg"/>
    <hyperlink ref="AK129" r:id="rId151" display="https://pbs.twimg.com/media/EGjqd7xXUAAiUf4.jpg"/>
    <hyperlink ref="AK146" r:id="rId152" display="https://pbs.twimg.com/media/EGnRDAEW4AY8W42.jpg"/>
    <hyperlink ref="AK147" r:id="rId153" display="https://pbs.twimg.com/media/EG2PPNsX0AAyYXg.jpg"/>
    <hyperlink ref="AK162" r:id="rId154" display="https://pbs.twimg.com/media/EG0DyUEXkAAuPL-.jpg"/>
    <hyperlink ref="AK189" r:id="rId155" display="https://pbs.twimg.com/tweet_video_thumb/EGS_LDeUcAA9SSG.jpg"/>
    <hyperlink ref="AK191" r:id="rId156" display="https://pbs.twimg.com/media/EGW6MINWsAIozxd.jpg"/>
    <hyperlink ref="AK195" r:id="rId157" display="https://pbs.twimg.com/tweet_video_thumb/EGsu6g1WwAAN4H1.jpg"/>
    <hyperlink ref="AK196" r:id="rId158" display="https://pbs.twimg.com/tweet_video_thumb/EG7iMZQU8AApjsi.jpg"/>
    <hyperlink ref="AK197" r:id="rId159" display="https://pbs.twimg.com/tweet_video_thumb/EG8Xr4sUYAAhKN_.jpg"/>
    <hyperlink ref="AK200" r:id="rId160" display="https://pbs.twimg.com/tweet_video_thumb/EHA-ZEwU0AAN8DG.jpg"/>
    <hyperlink ref="AL3" r:id="rId161" display="http://pbs.twimg.com/profile_images/691486428253958144/rRbwW0C1_normal.jpg"/>
    <hyperlink ref="AL4" r:id="rId162" display="http://pbs.twimg.com/profile_images/691486428253958144/rRbwW0C1_normal.jpg"/>
    <hyperlink ref="AL5" r:id="rId163" display="http://pbs.twimg.com/profile_images/2761713408/6329c1d5a241ca23457c0db374bee56b_normal.jpeg"/>
    <hyperlink ref="AL6" r:id="rId164" display="http://pbs.twimg.com/profile_images/1182525269455917057/6DxyX5px_normal.jpg"/>
    <hyperlink ref="AL7" r:id="rId165" display="http://pbs.twimg.com/profile_images/1182525269455917057/6DxyX5px_normal.jpg"/>
    <hyperlink ref="AL8" r:id="rId166" display="http://pbs.twimg.com/profile_images/1182525269455917057/6DxyX5px_normal.jpg"/>
    <hyperlink ref="AL9" r:id="rId167" display="http://pbs.twimg.com/profile_images/1182525269455917057/6DxyX5px_normal.jpg"/>
    <hyperlink ref="AL10" r:id="rId168" display="http://pbs.twimg.com/profile_images/1182525269455917057/6DxyX5px_normal.jpg"/>
    <hyperlink ref="AL11" r:id="rId169" display="http://pbs.twimg.com/profile_images/1182525269455917057/6DxyX5px_normal.jpg"/>
    <hyperlink ref="AL12" r:id="rId170" display="http://pbs.twimg.com/profile_images/1182525269455917057/6DxyX5px_normal.jpg"/>
    <hyperlink ref="AL13" r:id="rId171" display="http://pbs.twimg.com/profile_images/1182525269455917057/6DxyX5px_normal.jpg"/>
    <hyperlink ref="AL14" r:id="rId172" display="http://pbs.twimg.com/profile_images/1182525269455917057/6DxyX5px_normal.jpg"/>
    <hyperlink ref="AL15" r:id="rId173" display="http://pbs.twimg.com/profile_images/1182525269455917057/6DxyX5px_normal.jpg"/>
    <hyperlink ref="AL16" r:id="rId174" display="http://pbs.twimg.com/profile_images/1182525269455917057/6DxyX5px_normal.jpg"/>
    <hyperlink ref="AL17" r:id="rId175" display="http://pbs.twimg.com/profile_images/1182525269455917057/6DxyX5px_normal.jpg"/>
    <hyperlink ref="AL18" r:id="rId176" display="http://pbs.twimg.com/profile_images/1151716300839931904/Y72pA1N8_normal.jpg"/>
    <hyperlink ref="AL19" r:id="rId177" display="https://pbs.twimg.com/media/EGox139UUAABgU0.jpg"/>
    <hyperlink ref="AL20" r:id="rId178" display="https://pbs.twimg.com/media/EGox139UUAABgU0.jpg"/>
    <hyperlink ref="AL21" r:id="rId179" display="https://pbs.twimg.com/media/EGox139UUAABgU0.jpg"/>
    <hyperlink ref="AL22" r:id="rId180" display="https://pbs.twimg.com/media/EGox139UUAABgU0.jpg"/>
    <hyperlink ref="AL23" r:id="rId181" display="https://pbs.twimg.com/media/EGox139UUAABgU0.jpg"/>
    <hyperlink ref="AL24" r:id="rId182" display="http://pbs.twimg.com/profile_images/875946540715659264/FDOf-UKL_normal.jpg"/>
    <hyperlink ref="AL25" r:id="rId183" display="http://pbs.twimg.com/profile_images/1061744570344517633/fKDfFqhQ_normal.jpg"/>
    <hyperlink ref="AL26" r:id="rId184" display="http://pbs.twimg.com/profile_images/875946540715659264/FDOf-UKL_normal.jpg"/>
    <hyperlink ref="AL27" r:id="rId185" display="http://pbs.twimg.com/profile_images/1061744570344517633/fKDfFqhQ_normal.jpg"/>
    <hyperlink ref="AL28" r:id="rId186" display="http://pbs.twimg.com/profile_images/875946540715659264/FDOf-UKL_normal.jpg"/>
    <hyperlink ref="AL29" r:id="rId187" display="http://pbs.twimg.com/profile_images/1061744570344517633/fKDfFqhQ_normal.jpg"/>
    <hyperlink ref="AL30" r:id="rId188" display="http://pbs.twimg.com/profile_images/875946540715659264/FDOf-UKL_normal.jpg"/>
    <hyperlink ref="AL31" r:id="rId189" display="http://pbs.twimg.com/profile_images/1061744570344517633/fKDfFqhQ_normal.jpg"/>
    <hyperlink ref="AL32" r:id="rId190" display="http://pbs.twimg.com/profile_images/875946540715659264/FDOf-UKL_normal.jpg"/>
    <hyperlink ref="AL33" r:id="rId191" display="http://pbs.twimg.com/profile_images/1061744570344517633/fKDfFqhQ_normal.jpg"/>
    <hyperlink ref="AL34" r:id="rId192" display="http://pbs.twimg.com/profile_images/875946540715659264/FDOf-UKL_normal.jpg"/>
    <hyperlink ref="AL35" r:id="rId193" display="http://pbs.twimg.com/profile_images/1085776914285903873/D2BnQ3vv_normal.jpg"/>
    <hyperlink ref="AL36" r:id="rId194" display="http://pbs.twimg.com/profile_images/1085776914285903873/D2BnQ3vv_normal.jpg"/>
    <hyperlink ref="AL37" r:id="rId195" display="http://pbs.twimg.com/profile_images/1061744570344517633/fKDfFqhQ_normal.jpg"/>
    <hyperlink ref="AL38" r:id="rId196" display="http://pbs.twimg.com/profile_images/2761713408/6329c1d5a241ca23457c0db374bee56b_normal.jpeg"/>
    <hyperlink ref="AL39" r:id="rId197" display="http://pbs.twimg.com/profile_images/2761713408/6329c1d5a241ca23457c0db374bee56b_normal.jpeg"/>
    <hyperlink ref="AL40" r:id="rId198" display="http://pbs.twimg.com/profile_images/2761713408/6329c1d5a241ca23457c0db374bee56b_normal.jpeg"/>
    <hyperlink ref="AL41" r:id="rId199" display="http://pbs.twimg.com/profile_images/2761713408/6329c1d5a241ca23457c0db374bee56b_normal.jpeg"/>
    <hyperlink ref="AL42" r:id="rId200" display="http://pbs.twimg.com/profile_images/1061744570344517633/fKDfFqhQ_normal.jpg"/>
    <hyperlink ref="AL43" r:id="rId201" display="http://pbs.twimg.com/profile_images/1083095196538150919/xP5zjyJy_normal.jpg"/>
    <hyperlink ref="AL44" r:id="rId202" display="http://pbs.twimg.com/profile_images/1123374378455117824/75bno-CM_normal.jpg"/>
    <hyperlink ref="AL45" r:id="rId203" display="http://pbs.twimg.com/profile_images/1123374378455117824/75bno-CM_normal.jpg"/>
    <hyperlink ref="AL46" r:id="rId204" display="http://pbs.twimg.com/profile_images/1123374378455117824/75bno-CM_normal.jpg"/>
    <hyperlink ref="AL47" r:id="rId205" display="http://pbs.twimg.com/profile_images/912667889395798022/pMoB2qc8_normal.jpg"/>
    <hyperlink ref="AL48" r:id="rId206" display="http://pbs.twimg.com/profile_images/875946540715659264/FDOf-UKL_normal.jpg"/>
    <hyperlink ref="AL49" r:id="rId207" display="http://pbs.twimg.com/profile_images/875946540715659264/FDOf-UKL_normal.jpg"/>
    <hyperlink ref="AL50" r:id="rId208" display="https://pbs.twimg.com/tweet_video_thumb/EGVOi78X0AU_PEo.jpg"/>
    <hyperlink ref="AL51" r:id="rId209" display="http://pbs.twimg.com/profile_images/912667889395798022/pMoB2qc8_normal.jpg"/>
    <hyperlink ref="AL52" r:id="rId210" display="http://pbs.twimg.com/profile_images/875946540715659264/FDOf-UKL_normal.jpg"/>
    <hyperlink ref="AL53" r:id="rId211" display="http://pbs.twimg.com/profile_images/875946540715659264/FDOf-UKL_normal.jpg"/>
    <hyperlink ref="AL54" r:id="rId212" display="https://pbs.twimg.com/tweet_video_thumb/EGVOi78X0AU_PEo.jpg"/>
    <hyperlink ref="AL55" r:id="rId213" display="http://pbs.twimg.com/profile_images/912667889395798022/pMoB2qc8_normal.jpg"/>
    <hyperlink ref="AL56" r:id="rId214" display="http://pbs.twimg.com/profile_images/875946540715659264/FDOf-UKL_normal.jpg"/>
    <hyperlink ref="AL57" r:id="rId215" display="http://pbs.twimg.com/profile_images/875946540715659264/FDOf-UKL_normal.jpg"/>
    <hyperlink ref="AL58" r:id="rId216" display="https://pbs.twimg.com/tweet_video_thumb/EGVOi78X0AU_PEo.jpg"/>
    <hyperlink ref="AL59" r:id="rId217" display="http://pbs.twimg.com/profile_images/912667889395798022/pMoB2qc8_normal.jpg"/>
    <hyperlink ref="AL60" r:id="rId218" display="http://pbs.twimg.com/profile_images/875946540715659264/FDOf-UKL_normal.jpg"/>
    <hyperlink ref="AL61" r:id="rId219" display="http://pbs.twimg.com/profile_images/875946540715659264/FDOf-UKL_normal.jpg"/>
    <hyperlink ref="AL62" r:id="rId220" display="https://pbs.twimg.com/tweet_video_thumb/EGVOi78X0AU_PEo.jpg"/>
    <hyperlink ref="AL63" r:id="rId221" display="http://pbs.twimg.com/profile_images/912667889395798022/pMoB2qc8_normal.jpg"/>
    <hyperlink ref="AL64" r:id="rId222" display="http://pbs.twimg.com/profile_images/875946540715659264/FDOf-UKL_normal.jpg"/>
    <hyperlink ref="AL65" r:id="rId223" display="http://pbs.twimg.com/profile_images/875946540715659264/FDOf-UKL_normal.jpg"/>
    <hyperlink ref="AL66" r:id="rId224" display="https://pbs.twimg.com/tweet_video_thumb/EGVOi78X0AU_PEo.jpg"/>
    <hyperlink ref="AL67" r:id="rId225" display="http://pbs.twimg.com/profile_images/912667889395798022/pMoB2qc8_normal.jpg"/>
    <hyperlink ref="AL68" r:id="rId226" display="http://pbs.twimg.com/profile_images/875946540715659264/FDOf-UKL_normal.jpg"/>
    <hyperlink ref="AL69" r:id="rId227" display="http://pbs.twimg.com/profile_images/875946540715659264/FDOf-UKL_normal.jpg"/>
    <hyperlink ref="AL70" r:id="rId228" display="https://pbs.twimg.com/tweet_video_thumb/EGVOi78X0AU_PEo.jpg"/>
    <hyperlink ref="AL71" r:id="rId229" display="http://pbs.twimg.com/profile_images/912667889395798022/pMoB2qc8_normal.jpg"/>
    <hyperlink ref="AL72" r:id="rId230" display="http://pbs.twimg.com/profile_images/875946540715659264/FDOf-UKL_normal.jpg"/>
    <hyperlink ref="AL73" r:id="rId231" display="http://pbs.twimg.com/profile_images/875946540715659264/FDOf-UKL_normal.jpg"/>
    <hyperlink ref="AL74" r:id="rId232" display="https://pbs.twimg.com/tweet_video_thumb/EGVOi78X0AU_PEo.jpg"/>
    <hyperlink ref="AL75" r:id="rId233" display="http://pbs.twimg.com/profile_images/912667889395798022/pMoB2qc8_normal.jpg"/>
    <hyperlink ref="AL76" r:id="rId234" display="http://pbs.twimg.com/profile_images/875946540715659264/FDOf-UKL_normal.jpg"/>
    <hyperlink ref="AL77" r:id="rId235" display="http://pbs.twimg.com/profile_images/875946540715659264/FDOf-UKL_normal.jpg"/>
    <hyperlink ref="AL78" r:id="rId236" display="https://pbs.twimg.com/tweet_video_thumb/EGVOi78X0AU_PEo.jpg"/>
    <hyperlink ref="AL79" r:id="rId237" display="http://pbs.twimg.com/profile_images/912667889395798022/pMoB2qc8_normal.jpg"/>
    <hyperlink ref="AL80" r:id="rId238" display="http://pbs.twimg.com/profile_images/1061744570344517633/fKDfFqhQ_normal.jpg"/>
    <hyperlink ref="AL81" r:id="rId239" display="https://pbs.twimg.com/media/EGjqd7xXUAAiUf4.jpg"/>
    <hyperlink ref="AL82" r:id="rId240" display="https://pbs.twimg.com/media/EGpikGaXYAA8E6p.jpg"/>
    <hyperlink ref="AL83" r:id="rId241" display="https://pbs.twimg.com/media/EGpikGaXYAA8E6p.jpg"/>
    <hyperlink ref="AL84" r:id="rId242" display="http://pbs.twimg.com/profile_images/912667889395798022/pMoB2qc8_normal.jpg"/>
    <hyperlink ref="AL85" r:id="rId243" display="http://pbs.twimg.com/profile_images/875946540715659264/FDOf-UKL_normal.jpg"/>
    <hyperlink ref="AL86" r:id="rId244" display="http://pbs.twimg.com/profile_images/1061744570344517633/fKDfFqhQ_normal.jpg"/>
    <hyperlink ref="AL87" r:id="rId245" display="http://pbs.twimg.com/profile_images/1173256262777282561/7ZSOgUL3_normal.jpg"/>
    <hyperlink ref="AL88" r:id="rId246" display="http://pbs.twimg.com/profile_images/875946540715659264/FDOf-UKL_normal.jpg"/>
    <hyperlink ref="AL89" r:id="rId247" display="http://pbs.twimg.com/profile_images/875946540715659264/FDOf-UKL_normal.jpg"/>
    <hyperlink ref="AL90" r:id="rId248" display="http://pbs.twimg.com/profile_images/875946540715659264/FDOf-UKL_normal.jpg"/>
    <hyperlink ref="AL91" r:id="rId249" display="http://pbs.twimg.com/profile_images/1061744570344517633/fKDfFqhQ_normal.jpg"/>
    <hyperlink ref="AL92" r:id="rId250" display="https://pbs.twimg.com/tweet_video_thumb/EGVOi78X0AU_PEo.jpg"/>
    <hyperlink ref="AL93" r:id="rId251" display="http://pbs.twimg.com/profile_images/912667889395798022/pMoB2qc8_normal.jpg"/>
    <hyperlink ref="AL94" r:id="rId252" display="http://pbs.twimg.com/profile_images/1173256262777282561/7ZSOgUL3_normal.jpg"/>
    <hyperlink ref="AL95" r:id="rId253" display="http://pbs.twimg.com/profile_images/875946540715659264/FDOf-UKL_normal.jpg"/>
    <hyperlink ref="AL96" r:id="rId254" display="http://pbs.twimg.com/profile_images/1061744570344517633/fKDfFqhQ_normal.jpg"/>
    <hyperlink ref="AL97" r:id="rId255" display="http://pbs.twimg.com/profile_images/1173256262777282561/7ZSOgUL3_normal.jpg"/>
    <hyperlink ref="AL98" r:id="rId256" display="http://pbs.twimg.com/profile_images/875946540715659264/FDOf-UKL_normal.jpg"/>
    <hyperlink ref="AL99" r:id="rId257" display="http://pbs.twimg.com/profile_images/1061744570344517633/fKDfFqhQ_normal.jpg"/>
    <hyperlink ref="AL100" r:id="rId258" display="http://pbs.twimg.com/profile_images/1173256262777282561/7ZSOgUL3_normal.jpg"/>
    <hyperlink ref="AL101" r:id="rId259" display="http://pbs.twimg.com/profile_images/875946540715659264/FDOf-UKL_normal.jpg"/>
    <hyperlink ref="AL102" r:id="rId260" display="http://pbs.twimg.com/profile_images/875946540715659264/FDOf-UKL_normal.jpg"/>
    <hyperlink ref="AL103" r:id="rId261" display="http://pbs.twimg.com/profile_images/875946540715659264/FDOf-UKL_normal.jpg"/>
    <hyperlink ref="AL104" r:id="rId262" display="http://pbs.twimg.com/profile_images/875946540715659264/FDOf-UKL_normal.jpg"/>
    <hyperlink ref="AL105" r:id="rId263" display="http://pbs.twimg.com/profile_images/875946540715659264/FDOf-UKL_normal.jpg"/>
    <hyperlink ref="AL106" r:id="rId264" display="http://pbs.twimg.com/profile_images/875946540715659264/FDOf-UKL_normal.jpg"/>
    <hyperlink ref="AL107" r:id="rId265" display="http://pbs.twimg.com/profile_images/875946540715659264/FDOf-UKL_normal.jpg"/>
    <hyperlink ref="AL108" r:id="rId266" display="http://pbs.twimg.com/profile_images/875946540715659264/FDOf-UKL_normal.jpg"/>
    <hyperlink ref="AL109" r:id="rId267" display="http://pbs.twimg.com/profile_images/875946540715659264/FDOf-UKL_normal.jpg"/>
    <hyperlink ref="AL110" r:id="rId268" display="http://pbs.twimg.com/profile_images/875946540715659264/FDOf-UKL_normal.jpg"/>
    <hyperlink ref="AL111" r:id="rId269" display="http://pbs.twimg.com/profile_images/875946540715659264/FDOf-UKL_normal.jpg"/>
    <hyperlink ref="AL112" r:id="rId270" display="http://pbs.twimg.com/profile_images/875946540715659264/FDOf-UKL_normal.jpg"/>
    <hyperlink ref="AL113" r:id="rId271" display="http://pbs.twimg.com/profile_images/875946540715659264/FDOf-UKL_normal.jpg"/>
    <hyperlink ref="AL114" r:id="rId272" display="http://pbs.twimg.com/profile_images/875946540715659264/FDOf-UKL_normal.jpg"/>
    <hyperlink ref="AL115" r:id="rId273" display="http://pbs.twimg.com/profile_images/875946540715659264/FDOf-UKL_normal.jpg"/>
    <hyperlink ref="AL116" r:id="rId274" display="http://pbs.twimg.com/profile_images/875946540715659264/FDOf-UKL_normal.jpg"/>
    <hyperlink ref="AL117" r:id="rId275" display="http://pbs.twimg.com/profile_images/1061744570344517633/fKDfFqhQ_normal.jpg"/>
    <hyperlink ref="AL118" r:id="rId276" display="http://pbs.twimg.com/profile_images/1061744570344517633/fKDfFqhQ_normal.jpg"/>
    <hyperlink ref="AL119" r:id="rId277" display="https://pbs.twimg.com/tweet_video_thumb/EGVOi78X0AU_PEo.jpg"/>
    <hyperlink ref="AL120" r:id="rId278" display="http://pbs.twimg.com/profile_images/912667889395798022/pMoB2qc8_normal.jpg"/>
    <hyperlink ref="AL121" r:id="rId279" display="http://pbs.twimg.com/profile_images/1173256262777282561/7ZSOgUL3_normal.jpg"/>
    <hyperlink ref="AL122" r:id="rId280" display="http://pbs.twimg.com/profile_images/1061744570344517633/fKDfFqhQ_normal.jpg"/>
    <hyperlink ref="AL123" r:id="rId281" display="http://pbs.twimg.com/profile_images/1061744570344517633/fKDfFqhQ_normal.jpg"/>
    <hyperlink ref="AL124" r:id="rId282" display="http://pbs.twimg.com/profile_images/1061744570344517633/fKDfFqhQ_normal.jpg"/>
    <hyperlink ref="AL125" r:id="rId283" display="https://pbs.twimg.com/media/EGpikGaXYAA8E6p.jpg"/>
    <hyperlink ref="AL126" r:id="rId284" display="https://pbs.twimg.com/tweet_video_thumb/EGVOi78X0AU_PEo.jpg"/>
    <hyperlink ref="AL127" r:id="rId285" display="http://pbs.twimg.com/profile_images/912667889395798022/pMoB2qc8_normal.jpg"/>
    <hyperlink ref="AL128" r:id="rId286" display="http://pbs.twimg.com/profile_images/912667889395798022/pMoB2qc8_normal.jpg"/>
    <hyperlink ref="AL129" r:id="rId287" display="https://pbs.twimg.com/media/EGjqd7xXUAAiUf4.jpg"/>
    <hyperlink ref="AL130" r:id="rId288" display="http://pbs.twimg.com/profile_images/912667889395798022/pMoB2qc8_normal.jpg"/>
    <hyperlink ref="AL131" r:id="rId289" display="http://pbs.twimg.com/profile_images/1173256262777282561/7ZSOgUL3_normal.jpg"/>
    <hyperlink ref="AL132" r:id="rId290" display="http://pbs.twimg.com/profile_images/1061744570344517633/fKDfFqhQ_normal.jpg"/>
    <hyperlink ref="AL133" r:id="rId291" display="http://pbs.twimg.com/profile_images/1061744570344517633/fKDfFqhQ_normal.jpg"/>
    <hyperlink ref="AL134" r:id="rId292" display="http://pbs.twimg.com/profile_images/1173256262777282561/7ZSOgUL3_normal.jpg"/>
    <hyperlink ref="AL135" r:id="rId293" display="http://pbs.twimg.com/profile_images/1061744570344517633/fKDfFqhQ_normal.jpg"/>
    <hyperlink ref="AL136" r:id="rId294" display="http://pbs.twimg.com/profile_images/1061744570344517633/fKDfFqhQ_normal.jpg"/>
    <hyperlink ref="AL137" r:id="rId295" display="http://pbs.twimg.com/profile_images/1061744570344517633/fKDfFqhQ_normal.jpg"/>
    <hyperlink ref="AL138" r:id="rId296" display="http://pbs.twimg.com/profile_images/1173256262777282561/7ZSOgUL3_normal.jpg"/>
    <hyperlink ref="AL139" r:id="rId297" display="http://pbs.twimg.com/profile_images/1173256262777282561/7ZSOgUL3_normal.jpg"/>
    <hyperlink ref="AL140" r:id="rId298" display="http://pbs.twimg.com/profile_images/1173256262777282561/7ZSOgUL3_normal.jpg"/>
    <hyperlink ref="AL141" r:id="rId299" display="http://pbs.twimg.com/profile_images/1173256262777282561/7ZSOgUL3_normal.jpg"/>
    <hyperlink ref="AL142" r:id="rId300" display="http://pbs.twimg.com/profile_images/1173256262777282561/7ZSOgUL3_normal.jpg"/>
    <hyperlink ref="AL143" r:id="rId301" display="http://pbs.twimg.com/profile_images/1173256262777282561/7ZSOgUL3_normal.jpg"/>
    <hyperlink ref="AL144" r:id="rId302" display="http://pbs.twimg.com/profile_images/1173256262777282561/7ZSOgUL3_normal.jpg"/>
    <hyperlink ref="AL145" r:id="rId303" display="http://pbs.twimg.com/profile_images/1173256262777282561/7ZSOgUL3_normal.jpg"/>
    <hyperlink ref="AL146" r:id="rId304" display="https://pbs.twimg.com/media/EGnRDAEW4AY8W42.jpg"/>
    <hyperlink ref="AL147" r:id="rId305" display="https://pbs.twimg.com/media/EG2PPNsX0AAyYXg.jpg"/>
    <hyperlink ref="AL148" r:id="rId306" display="http://pbs.twimg.com/profile_images/1175528971456434176/JxHFqWxn_normal.jpg"/>
    <hyperlink ref="AL149" r:id="rId307" display="http://pbs.twimg.com/profile_images/1140048787844534272/GCgv7tNe_normal.jpg"/>
    <hyperlink ref="AL150" r:id="rId308" display="http://pbs.twimg.com/profile_images/1140048787844534272/GCgv7tNe_normal.jpg"/>
    <hyperlink ref="AL151" r:id="rId309" display="http://pbs.twimg.com/profile_images/1140048787844534272/GCgv7tNe_normal.jpg"/>
    <hyperlink ref="AL152" r:id="rId310" display="http://pbs.twimg.com/profile_images/1140048787844534272/GCgv7tNe_normal.jpg"/>
    <hyperlink ref="AL153" r:id="rId311" display="http://pbs.twimg.com/profile_images/1140048787844534272/GCgv7tNe_normal.jpg"/>
    <hyperlink ref="AL154" r:id="rId312" display="http://pbs.twimg.com/profile_images/1140048787844534272/GCgv7tNe_normal.jpg"/>
    <hyperlink ref="AL155" r:id="rId313" display="http://pbs.twimg.com/profile_images/1124176275722125312/lyn4nKwU_normal.jpg"/>
    <hyperlink ref="AL156" r:id="rId314" display="http://pbs.twimg.com/profile_images/1124176275722125312/lyn4nKwU_normal.jpg"/>
    <hyperlink ref="AL157" r:id="rId315" display="http://pbs.twimg.com/profile_images/1124176275722125312/lyn4nKwU_normal.jpg"/>
    <hyperlink ref="AL158" r:id="rId316" display="http://pbs.twimg.com/profile_images/1124176275722125312/lyn4nKwU_normal.jpg"/>
    <hyperlink ref="AL159" r:id="rId317" display="http://pbs.twimg.com/profile_images/1124176275722125312/lyn4nKwU_normal.jpg"/>
    <hyperlink ref="AL160" r:id="rId318" display="http://pbs.twimg.com/profile_images/1124176275722125312/lyn4nKwU_normal.jpg"/>
    <hyperlink ref="AL161" r:id="rId319" display="http://pbs.twimg.com/profile_images/1124176275722125312/lyn4nKwU_normal.jpg"/>
    <hyperlink ref="AL162" r:id="rId320" display="https://pbs.twimg.com/media/EG0DyUEXkAAuPL-.jpg"/>
    <hyperlink ref="AL163" r:id="rId321" display="http://pbs.twimg.com/profile_images/1124176275722125312/lyn4nKwU_normal.jpg"/>
    <hyperlink ref="AL164" r:id="rId322" display="http://pbs.twimg.com/profile_images/1124176275722125312/lyn4nKwU_normal.jpg"/>
    <hyperlink ref="AL165" r:id="rId323" display="http://pbs.twimg.com/profile_images/1124176275722125312/lyn4nKwU_normal.jpg"/>
    <hyperlink ref="AL166" r:id="rId324" display="http://pbs.twimg.com/profile_images/1124176275722125312/lyn4nKwU_normal.jpg"/>
    <hyperlink ref="AL167" r:id="rId325" display="http://pbs.twimg.com/profile_images/1183430448992735233/8MQJk2-L_normal.jpg"/>
    <hyperlink ref="AL168" r:id="rId326" display="http://pbs.twimg.com/profile_images/1148375472608350213/1Ve-paoB_normal.jpg"/>
    <hyperlink ref="AL169" r:id="rId327" display="http://pbs.twimg.com/profile_images/1141817834143719424/IKYCxx31_normal.jpg"/>
    <hyperlink ref="AL170" r:id="rId328" display="http://pbs.twimg.com/profile_images/952743540030955520/z4zVOaT8_normal.jpg"/>
    <hyperlink ref="AL171" r:id="rId329" display="http://pbs.twimg.com/profile_images/952743540030955520/z4zVOaT8_normal.jpg"/>
    <hyperlink ref="AL172" r:id="rId330" display="http://pbs.twimg.com/profile_images/1032128407709134848/16XEwKtM_normal.jpg"/>
    <hyperlink ref="AL173" r:id="rId331" display="http://pbs.twimg.com/profile_images/1173076646527688704/VMno7d8h_normal.jpg"/>
    <hyperlink ref="AL174" r:id="rId332" display="http://pbs.twimg.com/profile_images/1173076646527688704/VMno7d8h_normal.jpg"/>
    <hyperlink ref="AL175" r:id="rId333" display="http://pbs.twimg.com/profile_images/1173076646527688704/VMno7d8h_normal.jpg"/>
    <hyperlink ref="AL176" r:id="rId334" display="http://pbs.twimg.com/profile_images/1173076646527688704/VMno7d8h_normal.jpg"/>
    <hyperlink ref="AL177" r:id="rId335" display="http://pbs.twimg.com/profile_images/1173076646527688704/VMno7d8h_normal.jpg"/>
    <hyperlink ref="AL178" r:id="rId336" display="http://pbs.twimg.com/profile_images/1173076646527688704/VMno7d8h_normal.jpg"/>
    <hyperlink ref="AL179" r:id="rId337" display="http://pbs.twimg.com/profile_images/1174291917619810304/I8NjsMm7_normal.jpg"/>
    <hyperlink ref="AL180" r:id="rId338" display="http://pbs.twimg.com/profile_images/1157516364996927488/0-qcUUKv_normal.jpg"/>
    <hyperlink ref="AL181" r:id="rId339" display="http://pbs.twimg.com/profile_images/1183019741012807681/CjKJwb2X_normal.jpg"/>
    <hyperlink ref="AL182" r:id="rId340" display="http://pbs.twimg.com/profile_images/1183019741012807681/CjKJwb2X_normal.jpg"/>
    <hyperlink ref="AL183" r:id="rId341" display="http://pbs.twimg.com/profile_images/1183019741012807681/CjKJwb2X_normal.jpg"/>
    <hyperlink ref="AL184" r:id="rId342" display="http://pbs.twimg.com/profile_images/1183019741012807681/CjKJwb2X_normal.jpg"/>
    <hyperlink ref="AL185" r:id="rId343" display="http://pbs.twimg.com/profile_images/1028000186440851457/igu9DMKf_normal.jpg"/>
    <hyperlink ref="AL186" r:id="rId344" display="http://pbs.twimg.com/profile_images/1160319152189562880/ZlhAujs-_normal.jpg"/>
    <hyperlink ref="AL187" r:id="rId345" display="http://pbs.twimg.com/profile_images/1174806119509893126/D4p4GAn-_normal.jpg"/>
    <hyperlink ref="AL188" r:id="rId346" display="http://pbs.twimg.com/profile_images/1184516503170768896/grNnQdN__normal.jpg"/>
    <hyperlink ref="AL189" r:id="rId347" display="https://pbs.twimg.com/tweet_video_thumb/EGS_LDeUcAA9SSG.jpg"/>
    <hyperlink ref="AL190" r:id="rId348" display="http://pbs.twimg.com/profile_images/1184516503170768896/grNnQdN__normal.jpg"/>
    <hyperlink ref="AL191" r:id="rId349" display="https://pbs.twimg.com/media/EGW6MINWsAIozxd.jpg"/>
    <hyperlink ref="AL192" r:id="rId350" display="http://pbs.twimg.com/profile_images/1184516503170768896/grNnQdN__normal.jpg"/>
    <hyperlink ref="AL193" r:id="rId351" display="http://pbs.twimg.com/profile_images/1184516503170768896/grNnQdN__normal.jpg"/>
    <hyperlink ref="AL194" r:id="rId352" display="http://pbs.twimg.com/profile_images/1184516503170768896/grNnQdN__normal.jpg"/>
    <hyperlink ref="AL195" r:id="rId353" display="https://pbs.twimg.com/tweet_video_thumb/EGsu6g1WwAAN4H1.jpg"/>
    <hyperlink ref="AL196" r:id="rId354" display="https://pbs.twimg.com/tweet_video_thumb/EG7iMZQU8AApjsi.jpg"/>
    <hyperlink ref="AL197" r:id="rId355" display="https://pbs.twimg.com/tweet_video_thumb/EG8Xr4sUYAAhKN_.jpg"/>
    <hyperlink ref="AL198" r:id="rId356" display="http://pbs.twimg.com/profile_images/1184516503170768896/grNnQdN__normal.jpg"/>
    <hyperlink ref="AL199" r:id="rId357" display="http://pbs.twimg.com/profile_images/1184516503170768896/grNnQdN__normal.jpg"/>
    <hyperlink ref="AL200" r:id="rId358" display="https://pbs.twimg.com/tweet_video_thumb/EHA-ZEwU0AAN8DG.jpg"/>
    <hyperlink ref="AL201" r:id="rId359" display="http://pbs.twimg.com/profile_images/1184516503170768896/grNnQdN__normal.jpg"/>
    <hyperlink ref="V3" r:id="rId360" display="https://twitter.com/coliver405/status/1181329804731150337"/>
    <hyperlink ref="V4" r:id="rId361" display="https://twitter.com/coliver405/status/1181329818622689280"/>
    <hyperlink ref="V5" r:id="rId362" display="https://twitter.com/larissagrace/status/1182339975867748352"/>
    <hyperlink ref="V6" r:id="rId363" display="https://twitter.com/peter_pan_js/status/1182704979011878912"/>
    <hyperlink ref="V7" r:id="rId364" display="https://twitter.com/peter_pan_js/status/1182704979011878912"/>
    <hyperlink ref="V8" r:id="rId365" display="https://twitter.com/peter_pan_js/status/1182704979011878912"/>
    <hyperlink ref="V9" r:id="rId366" display="https://twitter.com/peter_pan_js/status/1182704979011878912"/>
    <hyperlink ref="V10" r:id="rId367" display="https://twitter.com/peter_pan_js/status/1182704979011878912"/>
    <hyperlink ref="V11" r:id="rId368" display="https://twitter.com/peter_pan_js/status/1182704979011878912"/>
    <hyperlink ref="V12" r:id="rId369" display="https://twitter.com/peter_pan_js/status/1182704979011878912"/>
    <hyperlink ref="V13" r:id="rId370" display="https://twitter.com/peter_pan_js/status/1182704979011878912"/>
    <hyperlink ref="V14" r:id="rId371" display="https://twitter.com/peter_pan_js/status/1182704979011878912"/>
    <hyperlink ref="V15" r:id="rId372" display="https://twitter.com/peter_pan_js/status/1182704979011878912"/>
    <hyperlink ref="V16" r:id="rId373" display="https://twitter.com/peter_pan_js/status/1182704979011878912"/>
    <hyperlink ref="V17" r:id="rId374" display="https://twitter.com/peter_pan_js/status/1182704979011878912"/>
    <hyperlink ref="V18" r:id="rId375" display="https://twitter.com/aitchkira/status/1182779951864598528"/>
    <hyperlink ref="V19" r:id="rId376" display="https://twitter.com/mavpuck/status/1182840904568070145"/>
    <hyperlink ref="V20" r:id="rId377" display="https://twitter.com/mavpuck/status/1182840904568070145"/>
    <hyperlink ref="V21" r:id="rId378" display="https://twitter.com/branderpaul7/status/1182812687291437058"/>
    <hyperlink ref="V22" r:id="rId379" display="https://twitter.com/unomaha/status/1182842043430854656"/>
    <hyperlink ref="V23" r:id="rId380" display="https://twitter.com/unomaha/status/1182842043430854656"/>
    <hyperlink ref="V24" r:id="rId381" display="https://twitter.com/thartman2u/status/1181314720436903936"/>
    <hyperlink ref="V25" r:id="rId382" display="https://twitter.com/unosml/status/1181304220646965249"/>
    <hyperlink ref="V26" r:id="rId383" display="https://twitter.com/thartman2u/status/1181314720436903936"/>
    <hyperlink ref="V27" r:id="rId384" display="https://twitter.com/unosml/status/1181304220646965249"/>
    <hyperlink ref="V28" r:id="rId385" display="https://twitter.com/thartman2u/status/1181314720436903936"/>
    <hyperlink ref="V29" r:id="rId386" display="https://twitter.com/unosml/status/1181304220646965249"/>
    <hyperlink ref="V30" r:id="rId387" display="https://twitter.com/thartman2u/status/1181314720436903936"/>
    <hyperlink ref="V31" r:id="rId388" display="https://twitter.com/unosml/status/1181304220646965249"/>
    <hyperlink ref="V32" r:id="rId389" display="https://twitter.com/thartman2u/status/1181314720436903936"/>
    <hyperlink ref="V33" r:id="rId390" display="https://twitter.com/unosml/status/1181304220646965249"/>
    <hyperlink ref="V34" r:id="rId391" display="https://twitter.com/thartman2u/status/1181314720436903936"/>
    <hyperlink ref="V35" r:id="rId392" display="https://twitter.com/ccooke6685/status/1182744718691766273"/>
    <hyperlink ref="V36" r:id="rId393" display="https://twitter.com/ccooke6685/status/1182744718691766273"/>
    <hyperlink ref="V37" r:id="rId394" display="https://twitter.com/unosml/status/1181304220646965249"/>
    <hyperlink ref="V38" r:id="rId395" display="https://twitter.com/larissagrace/status/1182340604132515841"/>
    <hyperlink ref="V39" r:id="rId396" display="https://twitter.com/larissagrace/status/1182441960126074881"/>
    <hyperlink ref="V40" r:id="rId397" display="https://twitter.com/larissagrace/status/1182441960126074881"/>
    <hyperlink ref="V41" r:id="rId398" display="https://twitter.com/larissagrace/status/1182441960126074881"/>
    <hyperlink ref="V42" r:id="rId399" display="https://twitter.com/unosml/status/1182650177917726721"/>
    <hyperlink ref="V43" r:id="rId400" display="https://twitter.com/jack_hova/status/1183157177474678786"/>
    <hyperlink ref="V44" r:id="rId401" display="https://twitter.com/benji_gordon/status/1183157214812393473"/>
    <hyperlink ref="V45" r:id="rId402" display="https://twitter.com/benji_gordon/status/1183157258181439488"/>
    <hyperlink ref="V46" r:id="rId403" display="https://twitter.com/benji_gordon/status/1183157314120904706"/>
    <hyperlink ref="V47" r:id="rId404" display="https://twitter.com/jeremyhl/status/1180628792945057793"/>
    <hyperlink ref="V48" r:id="rId405" display="https://twitter.com/thartman2u/status/1181512484487868417"/>
    <hyperlink ref="V49" r:id="rId406" display="https://twitter.com/thartman2u/status/1181607911107072003"/>
    <hyperlink ref="V50" r:id="rId407" display="https://twitter.com/jeremyhl/status/1181436845533609984"/>
    <hyperlink ref="V51" r:id="rId408" display="https://twitter.com/jeremyhl/status/1181600789090963458"/>
    <hyperlink ref="V52" r:id="rId409" display="https://twitter.com/thartman2u/status/1181512484487868417"/>
    <hyperlink ref="V53" r:id="rId410" display="https://twitter.com/thartman2u/status/1181607911107072003"/>
    <hyperlink ref="V54" r:id="rId411" display="https://twitter.com/jeremyhl/status/1181436845533609984"/>
    <hyperlink ref="V55" r:id="rId412" display="https://twitter.com/jeremyhl/status/1181600789090963458"/>
    <hyperlink ref="V56" r:id="rId413" display="https://twitter.com/thartman2u/status/1181512484487868417"/>
    <hyperlink ref="V57" r:id="rId414" display="https://twitter.com/thartman2u/status/1181607911107072003"/>
    <hyperlink ref="V58" r:id="rId415" display="https://twitter.com/jeremyhl/status/1181436845533609984"/>
    <hyperlink ref="V59" r:id="rId416" display="https://twitter.com/jeremyhl/status/1181600789090963458"/>
    <hyperlink ref="V60" r:id="rId417" display="https://twitter.com/thartman2u/status/1181512484487868417"/>
    <hyperlink ref="V61" r:id="rId418" display="https://twitter.com/thartman2u/status/1181607911107072003"/>
    <hyperlink ref="V62" r:id="rId419" display="https://twitter.com/jeremyhl/status/1181436845533609984"/>
    <hyperlink ref="V63" r:id="rId420" display="https://twitter.com/jeremyhl/status/1181600789090963458"/>
    <hyperlink ref="V64" r:id="rId421" display="https://twitter.com/thartman2u/status/1181512484487868417"/>
    <hyperlink ref="V65" r:id="rId422" display="https://twitter.com/thartman2u/status/1181607911107072003"/>
    <hyperlink ref="V66" r:id="rId423" display="https://twitter.com/jeremyhl/status/1181436845533609984"/>
    <hyperlink ref="V67" r:id="rId424" display="https://twitter.com/jeremyhl/status/1181600789090963458"/>
    <hyperlink ref="V68" r:id="rId425" display="https://twitter.com/thartman2u/status/1181512484487868417"/>
    <hyperlink ref="V69" r:id="rId426" display="https://twitter.com/thartman2u/status/1181607911107072003"/>
    <hyperlink ref="V70" r:id="rId427" display="https://twitter.com/jeremyhl/status/1181436845533609984"/>
    <hyperlink ref="V71" r:id="rId428" display="https://twitter.com/jeremyhl/status/1181600789090963458"/>
    <hyperlink ref="V72" r:id="rId429" display="https://twitter.com/thartman2u/status/1181512484487868417"/>
    <hyperlink ref="V73" r:id="rId430" display="https://twitter.com/thartman2u/status/1181607911107072003"/>
    <hyperlink ref="V74" r:id="rId431" display="https://twitter.com/jeremyhl/status/1181436845533609984"/>
    <hyperlink ref="V75" r:id="rId432" display="https://twitter.com/jeremyhl/status/1181600789090963458"/>
    <hyperlink ref="V76" r:id="rId433" display="https://twitter.com/thartman2u/status/1181512484487868417"/>
    <hyperlink ref="V77" r:id="rId434" display="https://twitter.com/thartman2u/status/1181607911107072003"/>
    <hyperlink ref="V78" r:id="rId435" display="https://twitter.com/jeremyhl/status/1181436845533609984"/>
    <hyperlink ref="V79" r:id="rId436" display="https://twitter.com/jeremyhl/status/1181600789090963458"/>
    <hyperlink ref="V80" r:id="rId437" display="https://twitter.com/unosml/status/1182650177917726721"/>
    <hyperlink ref="V81" r:id="rId438" display="https://twitter.com/jeremyhl/status/1182452709535948800"/>
    <hyperlink ref="V82" r:id="rId439" display="https://twitter.com/unosml/status/1182866806714884096"/>
    <hyperlink ref="V83" r:id="rId440" display="https://twitter.com/jeremyhl/status/1182866227900878850"/>
    <hyperlink ref="V84" r:id="rId441" display="https://twitter.com/jeremyhl/status/1183015768704897025"/>
    <hyperlink ref="V85" r:id="rId442" display="https://twitter.com/thartman2u/status/1181682291958935552"/>
    <hyperlink ref="V86" r:id="rId443" display="https://twitter.com/unosml/status/1181639675355648001"/>
    <hyperlink ref="V87" r:id="rId444" display="https://twitter.com/kylie_squiers/status/1181936757408980992"/>
    <hyperlink ref="V88" r:id="rId445" display="https://twitter.com/thartman2u/status/1181512484487868417"/>
    <hyperlink ref="V89" r:id="rId446" display="https://twitter.com/thartman2u/status/1181607911107072003"/>
    <hyperlink ref="V90" r:id="rId447" display="https://twitter.com/thartman2u/status/1181682291958935552"/>
    <hyperlink ref="V91" r:id="rId448" display="https://twitter.com/unosml/status/1181639675355648001"/>
    <hyperlink ref="V92" r:id="rId449" display="https://twitter.com/jeremyhl/status/1181436845533609984"/>
    <hyperlink ref="V93" r:id="rId450" display="https://twitter.com/jeremyhl/status/1181600789090963458"/>
    <hyperlink ref="V94" r:id="rId451" display="https://twitter.com/kylie_squiers/status/1181936757408980992"/>
    <hyperlink ref="V95" r:id="rId452" display="https://twitter.com/thartman2u/status/1181682291958935552"/>
    <hyperlink ref="V96" r:id="rId453" display="https://twitter.com/unosml/status/1181639675355648001"/>
    <hyperlink ref="V97" r:id="rId454" display="https://twitter.com/kylie_squiers/status/1181936757408980992"/>
    <hyperlink ref="V98" r:id="rId455" display="https://twitter.com/thartman2u/status/1181682291958935552"/>
    <hyperlink ref="V99" r:id="rId456" display="https://twitter.com/unosml/status/1181639675355648001"/>
    <hyperlink ref="V100" r:id="rId457" display="https://twitter.com/kylie_squiers/status/1181936757408980992"/>
    <hyperlink ref="V101" r:id="rId458" display="https://twitter.com/thartman2u/status/1181314720436903936"/>
    <hyperlink ref="V102" r:id="rId459" display="https://twitter.com/thartman2u/status/1181314720436903936"/>
    <hyperlink ref="V103" r:id="rId460" display="https://twitter.com/thartman2u/status/1181314720436903936"/>
    <hyperlink ref="V104" r:id="rId461" display="https://twitter.com/thartman2u/status/1181314720436903936"/>
    <hyperlink ref="V105" r:id="rId462" display="https://twitter.com/thartman2u/status/1181512484487868417"/>
    <hyperlink ref="V106" r:id="rId463" display="https://twitter.com/thartman2u/status/1181512484487868417"/>
    <hyperlink ref="V107" r:id="rId464" display="https://twitter.com/thartman2u/status/1181607911107072003"/>
    <hyperlink ref="V108" r:id="rId465" display="https://twitter.com/thartman2u/status/1181607911107072003"/>
    <hyperlink ref="V109" r:id="rId466" display="https://twitter.com/thartman2u/status/1181607911107072003"/>
    <hyperlink ref="V110" r:id="rId467" display="https://twitter.com/thartman2u/status/1181682291958935552"/>
    <hyperlink ref="V111" r:id="rId468" display="https://twitter.com/thartman2u/status/1181682291958935552"/>
    <hyperlink ref="V112" r:id="rId469" display="https://twitter.com/thartman2u/status/1181682291958935552"/>
    <hyperlink ref="V113" r:id="rId470" display="https://twitter.com/thartman2u/status/1181682291958935552"/>
    <hyperlink ref="V114" r:id="rId471" display="https://twitter.com/thartman2u/status/1181682291958935552"/>
    <hyperlink ref="V115" r:id="rId472" display="https://twitter.com/thartman2u/status/1181682291958935552"/>
    <hyperlink ref="V116" r:id="rId473" display="https://twitter.com/thartman2u/status/1181682291958935552"/>
    <hyperlink ref="V117" r:id="rId474" display="https://twitter.com/unosml/status/1181304220646965249"/>
    <hyperlink ref="V118" r:id="rId475" display="https://twitter.com/unosml/status/1181639675355648001"/>
    <hyperlink ref="V119" r:id="rId476" display="https://twitter.com/jeremyhl/status/1181436845533609984"/>
    <hyperlink ref="V120" r:id="rId477" display="https://twitter.com/jeremyhl/status/1181600789090963458"/>
    <hyperlink ref="V121" r:id="rId478" display="https://twitter.com/kylie_squiers/status/1181936757408980992"/>
    <hyperlink ref="V122" r:id="rId479" display="https://twitter.com/unosml/status/1181304220646965249"/>
    <hyperlink ref="V123" r:id="rId480" display="https://twitter.com/unosml/status/1181639675355648001"/>
    <hyperlink ref="V124" r:id="rId481" display="https://twitter.com/unosml/status/1182650177917726721"/>
    <hyperlink ref="V125" r:id="rId482" display="https://twitter.com/unosml/status/1182866806714884096"/>
    <hyperlink ref="V126" r:id="rId483" display="https://twitter.com/jeremyhl/status/1181436845533609984"/>
    <hyperlink ref="V127" r:id="rId484" display="https://twitter.com/jeremyhl/status/1181600789090963458"/>
    <hyperlink ref="V128" r:id="rId485" display="https://twitter.com/jeremyhl/status/1181600789090963458"/>
    <hyperlink ref="V129" r:id="rId486" display="https://twitter.com/jeremyhl/status/1182452709535948800"/>
    <hyperlink ref="V130" r:id="rId487" display="https://twitter.com/jeremyhl/status/1183394621138886656"/>
    <hyperlink ref="V131" r:id="rId488" display="https://twitter.com/kylie_squiers/status/1181936757408980992"/>
    <hyperlink ref="V132" r:id="rId489" display="https://twitter.com/unosml/status/1181304220646965249"/>
    <hyperlink ref="V133" r:id="rId490" display="https://twitter.com/unosml/status/1181639675355648001"/>
    <hyperlink ref="V134" r:id="rId491" display="https://twitter.com/kylie_squiers/status/1181936757408980992"/>
    <hyperlink ref="V135" r:id="rId492" display="https://twitter.com/unosml/status/1181639675355648001"/>
    <hyperlink ref="V136" r:id="rId493" display="https://twitter.com/unosml/status/1181639675355648001"/>
    <hyperlink ref="V137" r:id="rId494" display="https://twitter.com/unosml/status/1181639675355648001"/>
    <hyperlink ref="V138" r:id="rId495" display="https://twitter.com/kylie_squiers/status/1181936757408980992"/>
    <hyperlink ref="V139" r:id="rId496" display="https://twitter.com/kylie_squiers/status/1181936757408980992"/>
    <hyperlink ref="V140" r:id="rId497" display="https://twitter.com/kylie_squiers/status/1182311174735646720"/>
    <hyperlink ref="V141" r:id="rId498" display="https://twitter.com/kylie_squiers/status/1182661201915981829"/>
    <hyperlink ref="V142" r:id="rId499" display="https://twitter.com/kylie_squiers/status/1182661201915981829"/>
    <hyperlink ref="V143" r:id="rId500" display="https://twitter.com/kylie_squiers/status/1181936757408980992"/>
    <hyperlink ref="V144" r:id="rId501" display="https://twitter.com/kylie_squiers/status/1181936757408980992"/>
    <hyperlink ref="V145" r:id="rId502" display="https://twitter.com/kylie_squiers/status/1182309596339286016"/>
    <hyperlink ref="V146" r:id="rId503" display="https://twitter.com/kylie_squiers/status/1182706238427160576"/>
    <hyperlink ref="V147" r:id="rId504" display="https://twitter.com/kylie_squiers/status/1183759775093444609"/>
    <hyperlink ref="V148" r:id="rId505" display="https://twitter.com/baadgalab/status/1183928843977003008"/>
    <hyperlink ref="V149" r:id="rId506" display="https://twitter.com/okinatran/status/1181258501181657088"/>
    <hyperlink ref="V150" r:id="rId507" display="https://twitter.com/okinatran/status/1182320326497181696"/>
    <hyperlink ref="V151" r:id="rId508" display="https://twitter.com/okinatran/status/1182321089504002048"/>
    <hyperlink ref="V152" r:id="rId509" display="https://twitter.com/okinatran/status/1183129442710933504"/>
    <hyperlink ref="V153" r:id="rId510" display="https://twitter.com/okinatran/status/1183796262505717769"/>
    <hyperlink ref="V154" r:id="rId511" display="https://twitter.com/okinatran/status/1183942816738603008"/>
    <hyperlink ref="V155" r:id="rId512" display="https://twitter.com/thekamrinbaker/status/1181433279901261831"/>
    <hyperlink ref="V156" r:id="rId513" display="https://twitter.com/thekamrinbaker/status/1183606421927141376"/>
    <hyperlink ref="V157" r:id="rId514" display="https://twitter.com/thekamrinbaker/status/1183606426469621760"/>
    <hyperlink ref="V158" r:id="rId515" display="https://twitter.com/thekamrinbaker/status/1183606427702775815"/>
    <hyperlink ref="V159" r:id="rId516" display="https://twitter.com/thekamrinbaker/status/1183606429103673344"/>
    <hyperlink ref="V160" r:id="rId517" display="https://twitter.com/thekamrinbaker/status/1183606430177353730"/>
    <hyperlink ref="V161" r:id="rId518" display="https://twitter.com/thekamrinbaker/status/1183606432014520320"/>
    <hyperlink ref="V162" r:id="rId519" display="https://twitter.com/thekamrinbaker/status/1183606448917504001"/>
    <hyperlink ref="V163" r:id="rId520" display="https://twitter.com/thekamrinbaker/status/1183606450976940032"/>
    <hyperlink ref="V164" r:id="rId521" display="https://twitter.com/thekamrinbaker/status/1183606451987734529"/>
    <hyperlink ref="V165" r:id="rId522" display="https://twitter.com/thekamrinbaker/status/1183606453912965120"/>
    <hyperlink ref="V166" r:id="rId523" display="https://twitter.com/thekamrinbaker/status/1183607805116325889"/>
    <hyperlink ref="V167" r:id="rId524" display="https://twitter.com/ko_zub/status/1184114999591145472"/>
    <hyperlink ref="V168" r:id="rId525" display="https://twitter.com/ejwolbach1/status/1184158426173267969"/>
    <hyperlink ref="V169" r:id="rId526" display="https://twitter.com/lapainter/status/1184190936219373569"/>
    <hyperlink ref="V170" r:id="rId527" display="https://twitter.com/rmpray42/status/1184297291336900608"/>
    <hyperlink ref="V171" r:id="rId528" display="https://twitter.com/rmpray42/status/1184297369610936320"/>
    <hyperlink ref="V172" r:id="rId529" display="https://twitter.com/megonz92/status/1184516440868753409"/>
    <hyperlink ref="V173" r:id="rId530" display="https://twitter.com/kassidybrown_/status/1181555399377506304"/>
    <hyperlink ref="V174" r:id="rId531" display="https://twitter.com/kassidybrown_/status/1182733647054594049"/>
    <hyperlink ref="V175" r:id="rId532" display="https://twitter.com/kassidybrown_/status/1183090983128457217"/>
    <hyperlink ref="V176" r:id="rId533" display="https://twitter.com/kassidybrown_/status/1184133106061713408"/>
    <hyperlink ref="V177" r:id="rId534" display="https://twitter.com/kassidybrown_/status/1184191352587849728"/>
    <hyperlink ref="V178" r:id="rId535" display="https://twitter.com/kassidybrown_/status/1184516505406447616"/>
    <hyperlink ref="V179" r:id="rId536" display="https://twitter.com/mattkirkle/status/1184516528047181825"/>
    <hyperlink ref="V180" r:id="rId537" display="https://twitter.com/sworadio/status/1184517014448156675"/>
    <hyperlink ref="V181" r:id="rId538" display="https://twitter.com/owen_godberson/status/1181682651549360129"/>
    <hyperlink ref="V182" r:id="rId539" display="https://twitter.com/owen_godberson/status/1184518591862972417"/>
    <hyperlink ref="V183" r:id="rId540" display="https://twitter.com/owen_godberson/status/1184518619675418624"/>
    <hyperlink ref="V184" r:id="rId541" display="https://twitter.com/owen_godberson/status/1184518640604987393"/>
    <hyperlink ref="V185" r:id="rId542" display="https://twitter.com/jkies_media/status/1184519416752541696"/>
    <hyperlink ref="V186" r:id="rId543" display="https://twitter.com/osborneinacabin/status/1184530750600876033"/>
    <hyperlink ref="V187" r:id="rId544" display="https://twitter.com/jodeanebrownlee/status/1184190332705169409"/>
    <hyperlink ref="V188" r:id="rId545" display="https://twitter.com/ethan_wolbach/status/1184190807324155905"/>
    <hyperlink ref="V189" r:id="rId546" display="https://twitter.com/ethan_wolbach/status/1181279204953878528"/>
    <hyperlink ref="V190" r:id="rId547" display="https://twitter.com/ethan_wolbach/status/1181312548068560897"/>
    <hyperlink ref="V191" r:id="rId548" display="https://twitter.com/ethan_wolbach/status/1181555211774648320"/>
    <hyperlink ref="V192" r:id="rId549" display="https://twitter.com/ethan_wolbach/status/1181593879214211074"/>
    <hyperlink ref="V193" r:id="rId550" display="https://twitter.com/ethan_wolbach/status/1182726101014958083"/>
    <hyperlink ref="V194" r:id="rId551" display="https://twitter.com/ethan_wolbach/status/1182858383130537985"/>
    <hyperlink ref="V195" r:id="rId552" display="https://twitter.com/ethan_wolbach/status/1183090920327127040"/>
    <hyperlink ref="V196" r:id="rId553" display="https://twitter.com/ethan_wolbach/status/1184132461590142977"/>
    <hyperlink ref="V197" r:id="rId554" display="https://twitter.com/ethan_wolbach/status/1184191276050075648"/>
    <hyperlink ref="V198" r:id="rId555" display="https://twitter.com/ethan_wolbach/status/1184301690742300673"/>
    <hyperlink ref="V199" r:id="rId556" display="https://twitter.com/ethan_wolbach/status/1184301712154284032"/>
    <hyperlink ref="V200" r:id="rId557" display="https://twitter.com/ethan_wolbach/status/1184515314098163713"/>
    <hyperlink ref="V201" r:id="rId558" display="https://twitter.com/ethan_wolbach/status/1184542935817187328"/>
  </hyperlinks>
  <printOptions/>
  <pageMargins left="0.7" right="0.7" top="0.75" bottom="0.75" header="0.3" footer="0.3"/>
  <pageSetup horizontalDpi="600" verticalDpi="600" orientation="portrait" r:id="rId562"/>
  <legacyDrawing r:id="rId560"/>
  <tableParts>
    <tablePart r:id="rId5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228</v>
      </c>
      <c r="B1" s="13" t="s">
        <v>229</v>
      </c>
      <c r="C1" s="13" t="s">
        <v>230</v>
      </c>
      <c r="D1" s="13" t="s">
        <v>231</v>
      </c>
      <c r="E1" s="13" t="s">
        <v>725</v>
      </c>
      <c r="F1" s="13" t="s">
        <v>727</v>
      </c>
      <c r="G1" s="13" t="s">
        <v>726</v>
      </c>
      <c r="H1" s="13" t="s">
        <v>729</v>
      </c>
      <c r="I1" s="63" t="s">
        <v>728</v>
      </c>
      <c r="J1" s="63" t="s">
        <v>731</v>
      </c>
      <c r="K1" s="13" t="s">
        <v>730</v>
      </c>
      <c r="L1" s="13" t="s">
        <v>733</v>
      </c>
      <c r="M1" s="13" t="s">
        <v>732</v>
      </c>
      <c r="N1" s="13" t="s">
        <v>734</v>
      </c>
    </row>
    <row r="2" spans="1:14" ht="15">
      <c r="A2" s="68" t="s">
        <v>1007</v>
      </c>
      <c r="B2" s="63">
        <v>4</v>
      </c>
      <c r="C2" s="68" t="s">
        <v>1007</v>
      </c>
      <c r="D2" s="63">
        <v>4</v>
      </c>
      <c r="E2" s="68" t="s">
        <v>1021</v>
      </c>
      <c r="F2" s="63">
        <v>1</v>
      </c>
      <c r="G2" s="68" t="s">
        <v>1003</v>
      </c>
      <c r="H2" s="63">
        <v>2</v>
      </c>
      <c r="I2" s="63"/>
      <c r="J2" s="63"/>
      <c r="K2" s="68" t="s">
        <v>1019</v>
      </c>
      <c r="L2" s="63">
        <v>2</v>
      </c>
      <c r="M2" s="68" t="s">
        <v>1014</v>
      </c>
      <c r="N2" s="63">
        <v>1</v>
      </c>
    </row>
    <row r="3" spans="1:14" ht="15">
      <c r="A3" s="68" t="s">
        <v>1003</v>
      </c>
      <c r="B3" s="63">
        <v>4</v>
      </c>
      <c r="C3" s="68" t="s">
        <v>1003</v>
      </c>
      <c r="D3" s="63">
        <v>2</v>
      </c>
      <c r="E3" s="68" t="s">
        <v>1022</v>
      </c>
      <c r="F3" s="63">
        <v>1</v>
      </c>
      <c r="G3" s="68" t="s">
        <v>1011</v>
      </c>
      <c r="H3" s="63">
        <v>1</v>
      </c>
      <c r="I3" s="63"/>
      <c r="J3" s="63"/>
      <c r="K3" s="68" t="s">
        <v>1015</v>
      </c>
      <c r="L3" s="63">
        <v>1</v>
      </c>
      <c r="M3" s="63"/>
      <c r="N3" s="63"/>
    </row>
    <row r="4" spans="1:14" ht="15" customHeight="1">
      <c r="A4" s="68" t="s">
        <v>1019</v>
      </c>
      <c r="B4" s="63">
        <v>2</v>
      </c>
      <c r="C4" s="68" t="s">
        <v>1004</v>
      </c>
      <c r="D4" s="63">
        <v>2</v>
      </c>
      <c r="E4" s="68" t="s">
        <v>1020</v>
      </c>
      <c r="F4" s="63">
        <v>1</v>
      </c>
      <c r="G4" s="68" t="s">
        <v>1012</v>
      </c>
      <c r="H4" s="63">
        <v>1</v>
      </c>
      <c r="I4" s="63"/>
      <c r="J4" s="63"/>
      <c r="K4" s="68" t="s">
        <v>1016</v>
      </c>
      <c r="L4" s="63">
        <v>1</v>
      </c>
      <c r="M4" s="63"/>
      <c r="N4" s="63"/>
    </row>
    <row r="5" spans="1:14" ht="15">
      <c r="A5" s="68" t="s">
        <v>1004</v>
      </c>
      <c r="B5" s="63">
        <v>2</v>
      </c>
      <c r="C5" s="68" t="s">
        <v>1008</v>
      </c>
      <c r="D5" s="63">
        <v>1</v>
      </c>
      <c r="E5" s="68" t="s">
        <v>1001</v>
      </c>
      <c r="F5" s="63">
        <v>1</v>
      </c>
      <c r="G5" s="68" t="s">
        <v>1013</v>
      </c>
      <c r="H5" s="63">
        <v>1</v>
      </c>
      <c r="I5" s="63"/>
      <c r="J5" s="63"/>
      <c r="K5" s="68" t="s">
        <v>1017</v>
      </c>
      <c r="L5" s="63">
        <v>1</v>
      </c>
      <c r="M5" s="63"/>
      <c r="N5" s="63"/>
    </row>
    <row r="6" spans="1:14" ht="15" customHeight="1">
      <c r="A6" s="68" t="s">
        <v>1018</v>
      </c>
      <c r="B6" s="63">
        <v>1</v>
      </c>
      <c r="C6" s="68" t="s">
        <v>1009</v>
      </c>
      <c r="D6" s="63">
        <v>1</v>
      </c>
      <c r="E6" s="63"/>
      <c r="F6" s="63"/>
      <c r="G6" s="68" t="s">
        <v>1010</v>
      </c>
      <c r="H6" s="63">
        <v>1</v>
      </c>
      <c r="I6" s="63"/>
      <c r="J6" s="63"/>
      <c r="K6" s="68" t="s">
        <v>1018</v>
      </c>
      <c r="L6" s="63">
        <v>1</v>
      </c>
      <c r="M6" s="63"/>
      <c r="N6" s="63"/>
    </row>
    <row r="7" spans="1:14" ht="15" customHeight="1">
      <c r="A7" s="68" t="s">
        <v>1017</v>
      </c>
      <c r="B7" s="63">
        <v>1</v>
      </c>
      <c r="C7" s="68" t="s">
        <v>1006</v>
      </c>
      <c r="D7" s="63">
        <v>1</v>
      </c>
      <c r="E7" s="63"/>
      <c r="F7" s="63"/>
      <c r="G7" s="63"/>
      <c r="H7" s="63"/>
      <c r="I7" s="63"/>
      <c r="J7" s="63"/>
      <c r="K7" s="63"/>
      <c r="L7" s="63"/>
      <c r="M7" s="63"/>
      <c r="N7" s="63"/>
    </row>
    <row r="8" spans="1:14" ht="15" customHeight="1">
      <c r="A8" s="68" t="s">
        <v>1016</v>
      </c>
      <c r="B8" s="63">
        <v>1</v>
      </c>
      <c r="C8" s="68" t="s">
        <v>1005</v>
      </c>
      <c r="D8" s="63">
        <v>1</v>
      </c>
      <c r="E8" s="63"/>
      <c r="F8" s="63"/>
      <c r="G8" s="63"/>
      <c r="H8" s="63"/>
      <c r="I8" s="63"/>
      <c r="J8" s="63"/>
      <c r="K8" s="63"/>
      <c r="L8" s="63"/>
      <c r="M8" s="63"/>
      <c r="N8" s="63"/>
    </row>
    <row r="9" spans="1:14" ht="15">
      <c r="A9" s="68" t="s">
        <v>1015</v>
      </c>
      <c r="B9" s="63">
        <v>1</v>
      </c>
      <c r="C9" s="68" t="s">
        <v>1002</v>
      </c>
      <c r="D9" s="63">
        <v>1</v>
      </c>
      <c r="E9" s="63"/>
      <c r="F9" s="63"/>
      <c r="G9" s="63"/>
      <c r="H9" s="63"/>
      <c r="I9" s="63"/>
      <c r="J9" s="63"/>
      <c r="K9" s="63"/>
      <c r="L9" s="63"/>
      <c r="M9" s="63"/>
      <c r="N9" s="63"/>
    </row>
    <row r="10" spans="1:14" ht="15" customHeight="1">
      <c r="A10" s="68" t="s">
        <v>1014</v>
      </c>
      <c r="B10" s="63">
        <v>1</v>
      </c>
      <c r="C10" s="63"/>
      <c r="D10" s="63"/>
      <c r="E10" s="63"/>
      <c r="F10" s="63"/>
      <c r="G10" s="63"/>
      <c r="H10" s="63"/>
      <c r="I10" s="63"/>
      <c r="J10" s="63"/>
      <c r="K10" s="63"/>
      <c r="L10" s="63"/>
      <c r="M10" s="63"/>
      <c r="N10" s="63"/>
    </row>
    <row r="11" spans="1:14" ht="15" customHeight="1">
      <c r="A11" s="68" t="s">
        <v>1011</v>
      </c>
      <c r="B11" s="63">
        <v>1</v>
      </c>
      <c r="C11" s="63"/>
      <c r="D11" s="63"/>
      <c r="E11" s="63"/>
      <c r="F11" s="63"/>
      <c r="G11" s="63"/>
      <c r="H11" s="63"/>
      <c r="I11" s="63"/>
      <c r="J11" s="63"/>
      <c r="K11" s="63"/>
      <c r="L11" s="63"/>
      <c r="M11" s="63"/>
      <c r="N11" s="63"/>
    </row>
    <row r="13" ht="15" customHeight="1"/>
    <row r="14" spans="1:14" ht="15" customHeight="1">
      <c r="A14" s="13" t="s">
        <v>233</v>
      </c>
      <c r="B14" s="13" t="s">
        <v>229</v>
      </c>
      <c r="C14" s="13" t="s">
        <v>234</v>
      </c>
      <c r="D14" s="13" t="s">
        <v>231</v>
      </c>
      <c r="E14" s="13" t="s">
        <v>735</v>
      </c>
      <c r="F14" s="13" t="s">
        <v>727</v>
      </c>
      <c r="G14" s="13" t="s">
        <v>736</v>
      </c>
      <c r="H14" s="13" t="s">
        <v>729</v>
      </c>
      <c r="I14" s="63" t="s">
        <v>737</v>
      </c>
      <c r="J14" s="63" t="s">
        <v>731</v>
      </c>
      <c r="K14" s="13" t="s">
        <v>738</v>
      </c>
      <c r="L14" s="13" t="s">
        <v>733</v>
      </c>
      <c r="M14" s="13" t="s">
        <v>739</v>
      </c>
      <c r="N14" s="13" t="s">
        <v>734</v>
      </c>
    </row>
    <row r="15" spans="1:14" ht="15" customHeight="1">
      <c r="A15" s="63" t="s">
        <v>692</v>
      </c>
      <c r="B15" s="63">
        <v>10</v>
      </c>
      <c r="C15" s="63" t="s">
        <v>1024</v>
      </c>
      <c r="D15" s="63">
        <v>8</v>
      </c>
      <c r="E15" s="63" t="s">
        <v>692</v>
      </c>
      <c r="F15" s="63">
        <v>3</v>
      </c>
      <c r="G15" s="63" t="s">
        <v>692</v>
      </c>
      <c r="H15" s="63">
        <v>3</v>
      </c>
      <c r="I15" s="63"/>
      <c r="J15" s="63"/>
      <c r="K15" s="63" t="s">
        <v>692</v>
      </c>
      <c r="L15" s="63">
        <v>3</v>
      </c>
      <c r="M15" s="63" t="s">
        <v>692</v>
      </c>
      <c r="N15" s="63">
        <v>1</v>
      </c>
    </row>
    <row r="16" spans="1:14" ht="15">
      <c r="A16" s="63" t="s">
        <v>1024</v>
      </c>
      <c r="B16" s="63">
        <v>10</v>
      </c>
      <c r="C16" s="63" t="s">
        <v>1026</v>
      </c>
      <c r="D16" s="63">
        <v>1</v>
      </c>
      <c r="E16" s="63" t="s">
        <v>694</v>
      </c>
      <c r="F16" s="63">
        <v>1</v>
      </c>
      <c r="G16" s="63" t="s">
        <v>1024</v>
      </c>
      <c r="H16" s="63">
        <v>2</v>
      </c>
      <c r="I16" s="63"/>
      <c r="J16" s="63"/>
      <c r="K16" s="63" t="s">
        <v>1028</v>
      </c>
      <c r="L16" s="63">
        <v>1</v>
      </c>
      <c r="M16" s="63"/>
      <c r="N16" s="63"/>
    </row>
    <row r="17" spans="1:14" ht="15">
      <c r="A17" s="63" t="s">
        <v>694</v>
      </c>
      <c r="B17" s="63">
        <v>3</v>
      </c>
      <c r="C17" s="63" t="s">
        <v>693</v>
      </c>
      <c r="D17" s="63">
        <v>1</v>
      </c>
      <c r="E17" s="63"/>
      <c r="F17" s="63"/>
      <c r="G17" s="63" t="s">
        <v>1027</v>
      </c>
      <c r="H17" s="63">
        <v>1</v>
      </c>
      <c r="I17" s="63"/>
      <c r="J17" s="63"/>
      <c r="K17" s="63" t="s">
        <v>694</v>
      </c>
      <c r="L17" s="63">
        <v>1</v>
      </c>
      <c r="M17" s="63"/>
      <c r="N17" s="63"/>
    </row>
    <row r="18" spans="1:14" ht="15" customHeight="1">
      <c r="A18" s="63" t="s">
        <v>1029</v>
      </c>
      <c r="B18" s="63">
        <v>1</v>
      </c>
      <c r="C18" s="63" t="s">
        <v>1025</v>
      </c>
      <c r="D18" s="63">
        <v>1</v>
      </c>
      <c r="E18" s="63"/>
      <c r="F18" s="63"/>
      <c r="G18" s="63"/>
      <c r="H18" s="63"/>
      <c r="I18" s="63"/>
      <c r="J18" s="63"/>
      <c r="K18" s="63" t="s">
        <v>1029</v>
      </c>
      <c r="L18" s="63">
        <v>1</v>
      </c>
      <c r="M18" s="63"/>
      <c r="N18" s="63"/>
    </row>
    <row r="19" spans="1:14" ht="15" customHeight="1">
      <c r="A19" s="63" t="s">
        <v>1028</v>
      </c>
      <c r="B19" s="63">
        <v>1</v>
      </c>
      <c r="C19" s="63" t="s">
        <v>694</v>
      </c>
      <c r="D19" s="63">
        <v>1</v>
      </c>
      <c r="E19" s="63"/>
      <c r="F19" s="63"/>
      <c r="G19" s="63"/>
      <c r="H19" s="63"/>
      <c r="I19" s="63"/>
      <c r="J19" s="63"/>
      <c r="K19" s="63"/>
      <c r="L19" s="63"/>
      <c r="M19" s="63"/>
      <c r="N19" s="63"/>
    </row>
    <row r="20" spans="1:14" ht="15" customHeight="1">
      <c r="A20" s="63" t="s">
        <v>1027</v>
      </c>
      <c r="B20" s="63">
        <v>1</v>
      </c>
      <c r="C20" s="63" t="s">
        <v>1023</v>
      </c>
      <c r="D20" s="63">
        <v>1</v>
      </c>
      <c r="E20" s="63"/>
      <c r="F20" s="63"/>
      <c r="G20" s="63"/>
      <c r="H20" s="63"/>
      <c r="I20" s="63"/>
      <c r="J20" s="63"/>
      <c r="K20" s="63"/>
      <c r="L20" s="63"/>
      <c r="M20" s="63"/>
      <c r="N20" s="63"/>
    </row>
    <row r="21" spans="1:14" ht="15" customHeight="1">
      <c r="A21" s="63" t="s">
        <v>1026</v>
      </c>
      <c r="B21" s="63">
        <v>1</v>
      </c>
      <c r="C21" s="63"/>
      <c r="D21" s="63"/>
      <c r="E21" s="63"/>
      <c r="F21" s="63"/>
      <c r="G21" s="63"/>
      <c r="H21" s="63"/>
      <c r="I21" s="63"/>
      <c r="J21" s="63"/>
      <c r="K21" s="63"/>
      <c r="L21" s="63"/>
      <c r="M21" s="63"/>
      <c r="N21" s="63"/>
    </row>
    <row r="22" spans="1:14" ht="15" customHeight="1">
      <c r="A22" s="63" t="s">
        <v>1025</v>
      </c>
      <c r="B22" s="63">
        <v>1</v>
      </c>
      <c r="C22" s="63"/>
      <c r="D22" s="63"/>
      <c r="E22" s="63"/>
      <c r="F22" s="63"/>
      <c r="G22" s="63"/>
      <c r="H22" s="63"/>
      <c r="I22" s="63"/>
      <c r="J22" s="63"/>
      <c r="K22" s="63"/>
      <c r="L22" s="63"/>
      <c r="M22" s="63"/>
      <c r="N22" s="63"/>
    </row>
    <row r="23" spans="1:14" ht="15">
      <c r="A23" s="63" t="s">
        <v>693</v>
      </c>
      <c r="B23" s="63">
        <v>1</v>
      </c>
      <c r="C23" s="63"/>
      <c r="D23" s="63"/>
      <c r="E23" s="63"/>
      <c r="F23" s="63"/>
      <c r="G23" s="63"/>
      <c r="H23" s="63"/>
      <c r="I23" s="63"/>
      <c r="J23" s="63"/>
      <c r="K23" s="63"/>
      <c r="L23" s="63"/>
      <c r="M23" s="63"/>
      <c r="N23" s="63"/>
    </row>
    <row r="24" spans="1:14" ht="15" customHeight="1">
      <c r="A24" s="63" t="s">
        <v>1023</v>
      </c>
      <c r="B24" s="63">
        <v>1</v>
      </c>
      <c r="C24" s="63"/>
      <c r="D24" s="63"/>
      <c r="E24" s="63"/>
      <c r="F24" s="63"/>
      <c r="G24" s="63"/>
      <c r="H24" s="63"/>
      <c r="I24" s="63"/>
      <c r="J24" s="63"/>
      <c r="K24" s="63"/>
      <c r="L24" s="63"/>
      <c r="M24" s="63"/>
      <c r="N24" s="63"/>
    </row>
    <row r="25" ht="15" customHeight="1"/>
    <row r="26" ht="15" customHeight="1"/>
    <row r="27" spans="1:14" ht="15" customHeight="1">
      <c r="A27" s="13" t="s">
        <v>236</v>
      </c>
      <c r="B27" s="13" t="s">
        <v>229</v>
      </c>
      <c r="C27" s="13" t="s">
        <v>237</v>
      </c>
      <c r="D27" s="13" t="s">
        <v>231</v>
      </c>
      <c r="E27" s="13" t="s">
        <v>740</v>
      </c>
      <c r="F27" s="13" t="s">
        <v>727</v>
      </c>
      <c r="G27" s="13" t="s">
        <v>741</v>
      </c>
      <c r="H27" s="13" t="s">
        <v>729</v>
      </c>
      <c r="I27" s="13" t="s">
        <v>742</v>
      </c>
      <c r="J27" s="13" t="s">
        <v>731</v>
      </c>
      <c r="K27" s="13" t="s">
        <v>743</v>
      </c>
      <c r="L27" s="13" t="s">
        <v>733</v>
      </c>
      <c r="M27" s="13" t="s">
        <v>744</v>
      </c>
      <c r="N27" s="13" t="s">
        <v>734</v>
      </c>
    </row>
    <row r="28" spans="1:14" ht="15">
      <c r="A28" s="63" t="s">
        <v>1030</v>
      </c>
      <c r="B28" s="63">
        <v>58</v>
      </c>
      <c r="C28" s="63" t="s">
        <v>1030</v>
      </c>
      <c r="D28" s="63">
        <v>15</v>
      </c>
      <c r="E28" s="63" t="s">
        <v>1030</v>
      </c>
      <c r="F28" s="63">
        <v>14</v>
      </c>
      <c r="G28" s="63" t="s">
        <v>1030</v>
      </c>
      <c r="H28" s="63">
        <v>7</v>
      </c>
      <c r="I28" s="63" t="s">
        <v>1030</v>
      </c>
      <c r="J28" s="63">
        <v>3</v>
      </c>
      <c r="K28" s="63" t="s">
        <v>1030</v>
      </c>
      <c r="L28" s="63">
        <v>13</v>
      </c>
      <c r="M28" s="63" t="s">
        <v>1030</v>
      </c>
      <c r="N28" s="63">
        <v>6</v>
      </c>
    </row>
    <row r="29" spans="1:14" ht="15">
      <c r="A29" s="63" t="s">
        <v>1725</v>
      </c>
      <c r="B29" s="63">
        <v>4</v>
      </c>
      <c r="C29" s="63" t="s">
        <v>1725</v>
      </c>
      <c r="D29" s="63">
        <v>4</v>
      </c>
      <c r="E29" s="63"/>
      <c r="F29" s="63"/>
      <c r="G29" s="63" t="s">
        <v>1031</v>
      </c>
      <c r="H29" s="63">
        <v>2</v>
      </c>
      <c r="I29" s="63" t="s">
        <v>1727</v>
      </c>
      <c r="J29" s="63">
        <v>3</v>
      </c>
      <c r="K29" s="63"/>
      <c r="L29" s="63"/>
      <c r="M29" s="63"/>
      <c r="N29" s="63"/>
    </row>
    <row r="30" spans="1:14" ht="15" customHeight="1">
      <c r="A30" s="63" t="s">
        <v>1726</v>
      </c>
      <c r="B30" s="63">
        <v>3</v>
      </c>
      <c r="C30" s="63" t="s">
        <v>1726</v>
      </c>
      <c r="D30" s="63">
        <v>3</v>
      </c>
      <c r="E30" s="63"/>
      <c r="F30" s="63"/>
      <c r="G30" s="63" t="s">
        <v>1735</v>
      </c>
      <c r="H30" s="63">
        <v>1</v>
      </c>
      <c r="I30" s="63"/>
      <c r="J30" s="63"/>
      <c r="K30" s="63"/>
      <c r="L30" s="63"/>
      <c r="M30" s="63"/>
      <c r="N30" s="63"/>
    </row>
    <row r="31" spans="1:14" ht="15">
      <c r="A31" s="63" t="s">
        <v>1727</v>
      </c>
      <c r="B31" s="63">
        <v>3</v>
      </c>
      <c r="C31" s="63" t="s">
        <v>1728</v>
      </c>
      <c r="D31" s="63">
        <v>2</v>
      </c>
      <c r="E31" s="63"/>
      <c r="F31" s="63"/>
      <c r="G31" s="63"/>
      <c r="H31" s="63"/>
      <c r="I31" s="63"/>
      <c r="J31" s="63"/>
      <c r="K31" s="63"/>
      <c r="L31" s="63"/>
      <c r="M31" s="63"/>
      <c r="N31" s="63"/>
    </row>
    <row r="32" spans="1:14" ht="15" customHeight="1">
      <c r="A32" s="63" t="s">
        <v>1728</v>
      </c>
      <c r="B32" s="63">
        <v>2</v>
      </c>
      <c r="C32" s="63" t="s">
        <v>1729</v>
      </c>
      <c r="D32" s="63">
        <v>2</v>
      </c>
      <c r="E32" s="63"/>
      <c r="F32" s="63"/>
      <c r="G32" s="63"/>
      <c r="H32" s="63"/>
      <c r="I32" s="63"/>
      <c r="J32" s="63"/>
      <c r="K32" s="63"/>
      <c r="L32" s="63"/>
      <c r="M32" s="63"/>
      <c r="N32" s="63"/>
    </row>
    <row r="33" spans="1:14" ht="15" customHeight="1">
      <c r="A33" s="63" t="s">
        <v>1729</v>
      </c>
      <c r="B33" s="63">
        <v>2</v>
      </c>
      <c r="C33" s="63" t="s">
        <v>1730</v>
      </c>
      <c r="D33" s="63">
        <v>2</v>
      </c>
      <c r="E33" s="63"/>
      <c r="F33" s="63"/>
      <c r="G33" s="63"/>
      <c r="H33" s="63"/>
      <c r="I33" s="63"/>
      <c r="J33" s="63"/>
      <c r="K33" s="63"/>
      <c r="L33" s="63"/>
      <c r="M33" s="63"/>
      <c r="N33" s="63"/>
    </row>
    <row r="34" spans="1:14" ht="15" customHeight="1">
      <c r="A34" s="63" t="s">
        <v>1730</v>
      </c>
      <c r="B34" s="63">
        <v>2</v>
      </c>
      <c r="C34" s="63" t="s">
        <v>1731</v>
      </c>
      <c r="D34" s="63">
        <v>2</v>
      </c>
      <c r="E34" s="63"/>
      <c r="F34" s="63"/>
      <c r="G34" s="63"/>
      <c r="H34" s="63"/>
      <c r="I34" s="63"/>
      <c r="J34" s="63"/>
      <c r="K34" s="63"/>
      <c r="L34" s="63"/>
      <c r="M34" s="63"/>
      <c r="N34" s="63"/>
    </row>
    <row r="35" spans="1:14" ht="15" customHeight="1">
      <c r="A35" s="63" t="s">
        <v>1731</v>
      </c>
      <c r="B35" s="63">
        <v>2</v>
      </c>
      <c r="C35" s="63" t="s">
        <v>1732</v>
      </c>
      <c r="D35" s="63">
        <v>2</v>
      </c>
      <c r="E35" s="63"/>
      <c r="F35" s="63"/>
      <c r="G35" s="63"/>
      <c r="H35" s="63"/>
      <c r="I35" s="63"/>
      <c r="J35" s="63"/>
      <c r="K35" s="63"/>
      <c r="L35" s="63"/>
      <c r="M35" s="63"/>
      <c r="N35" s="63"/>
    </row>
    <row r="36" spans="1:14" ht="15">
      <c r="A36" s="63" t="s">
        <v>1732</v>
      </c>
      <c r="B36" s="63">
        <v>2</v>
      </c>
      <c r="C36" s="63" t="s">
        <v>1733</v>
      </c>
      <c r="D36" s="63">
        <v>2</v>
      </c>
      <c r="E36" s="63"/>
      <c r="F36" s="63"/>
      <c r="G36" s="63"/>
      <c r="H36" s="63"/>
      <c r="I36" s="63"/>
      <c r="J36" s="63"/>
      <c r="K36" s="63"/>
      <c r="L36" s="63"/>
      <c r="M36" s="63"/>
      <c r="N36" s="63"/>
    </row>
    <row r="37" spans="1:14" ht="15" customHeight="1">
      <c r="A37" s="63" t="s">
        <v>1733</v>
      </c>
      <c r="B37" s="63">
        <v>2</v>
      </c>
      <c r="C37" s="63" t="s">
        <v>1734</v>
      </c>
      <c r="D37" s="63">
        <v>2</v>
      </c>
      <c r="E37" s="63"/>
      <c r="F37" s="63"/>
      <c r="G37" s="63"/>
      <c r="H37" s="63"/>
      <c r="I37" s="63"/>
      <c r="J37" s="63"/>
      <c r="K37" s="63"/>
      <c r="L37" s="63"/>
      <c r="M37" s="63"/>
      <c r="N37" s="63"/>
    </row>
    <row r="38" ht="15" customHeight="1"/>
    <row r="39" ht="15" customHeight="1"/>
    <row r="40" spans="1:14" ht="15" customHeight="1">
      <c r="A40" s="13" t="s">
        <v>239</v>
      </c>
      <c r="B40" s="13" t="s">
        <v>229</v>
      </c>
      <c r="C40" s="13" t="s">
        <v>240</v>
      </c>
      <c r="D40" s="13" t="s">
        <v>231</v>
      </c>
      <c r="E40" s="13" t="s">
        <v>746</v>
      </c>
      <c r="F40" s="13" t="s">
        <v>727</v>
      </c>
      <c r="G40" s="13" t="s">
        <v>748</v>
      </c>
      <c r="H40" s="13" t="s">
        <v>729</v>
      </c>
      <c r="I40" s="13" t="s">
        <v>751</v>
      </c>
      <c r="J40" s="13" t="s">
        <v>731</v>
      </c>
      <c r="K40" s="13" t="s">
        <v>756</v>
      </c>
      <c r="L40" s="13" t="s">
        <v>733</v>
      </c>
      <c r="M40" s="13" t="s">
        <v>757</v>
      </c>
      <c r="N40" s="13" t="s">
        <v>734</v>
      </c>
    </row>
    <row r="41" spans="1:14" ht="15">
      <c r="A41" s="69" t="s">
        <v>278</v>
      </c>
      <c r="B41" s="69">
        <v>0</v>
      </c>
      <c r="C41" s="69" t="s">
        <v>1738</v>
      </c>
      <c r="D41" s="69">
        <v>21</v>
      </c>
      <c r="E41" s="69" t="s">
        <v>1738</v>
      </c>
      <c r="F41" s="69">
        <v>43</v>
      </c>
      <c r="G41" s="69" t="s">
        <v>1738</v>
      </c>
      <c r="H41" s="69">
        <v>11</v>
      </c>
      <c r="I41" s="69" t="s">
        <v>822</v>
      </c>
      <c r="J41" s="69">
        <v>3</v>
      </c>
      <c r="K41" s="69" t="s">
        <v>1738</v>
      </c>
      <c r="L41" s="69">
        <v>13</v>
      </c>
      <c r="M41" s="69" t="s">
        <v>1738</v>
      </c>
      <c r="N41" s="69">
        <v>6</v>
      </c>
    </row>
    <row r="42" spans="1:14" ht="15">
      <c r="A42" s="69" t="s">
        <v>279</v>
      </c>
      <c r="B42" s="69">
        <v>0</v>
      </c>
      <c r="C42" s="69" t="s">
        <v>908</v>
      </c>
      <c r="D42" s="69">
        <v>11</v>
      </c>
      <c r="E42" s="69" t="s">
        <v>431</v>
      </c>
      <c r="F42" s="69">
        <v>24</v>
      </c>
      <c r="G42" s="69" t="s">
        <v>1742</v>
      </c>
      <c r="H42" s="69">
        <v>4</v>
      </c>
      <c r="I42" s="69" t="s">
        <v>934</v>
      </c>
      <c r="J42" s="69">
        <v>3</v>
      </c>
      <c r="K42" s="69" t="s">
        <v>1751</v>
      </c>
      <c r="L42" s="69">
        <v>8</v>
      </c>
      <c r="M42" s="69" t="s">
        <v>1739</v>
      </c>
      <c r="N42" s="69">
        <v>3</v>
      </c>
    </row>
    <row r="43" spans="1:14" ht="15" customHeight="1">
      <c r="A43" s="69" t="s">
        <v>280</v>
      </c>
      <c r="B43" s="69">
        <v>0</v>
      </c>
      <c r="C43" s="69" t="s">
        <v>906</v>
      </c>
      <c r="D43" s="69">
        <v>10</v>
      </c>
      <c r="E43" s="69" t="s">
        <v>359</v>
      </c>
      <c r="F43" s="69">
        <v>17</v>
      </c>
      <c r="G43" s="69" t="s">
        <v>1743</v>
      </c>
      <c r="H43" s="69">
        <v>4</v>
      </c>
      <c r="I43" s="69" t="s">
        <v>1747</v>
      </c>
      <c r="J43" s="69">
        <v>3</v>
      </c>
      <c r="K43" s="69" t="s">
        <v>877</v>
      </c>
      <c r="L43" s="69">
        <v>7</v>
      </c>
      <c r="M43" s="69" t="s">
        <v>1753</v>
      </c>
      <c r="N43" s="69">
        <v>2</v>
      </c>
    </row>
    <row r="44" spans="1:14" ht="15">
      <c r="A44" s="69" t="s">
        <v>281</v>
      </c>
      <c r="B44" s="69">
        <v>2610</v>
      </c>
      <c r="C44" s="69" t="s">
        <v>933</v>
      </c>
      <c r="D44" s="69">
        <v>10</v>
      </c>
      <c r="E44" s="69" t="s">
        <v>801</v>
      </c>
      <c r="F44" s="69">
        <v>16</v>
      </c>
      <c r="G44" s="69" t="s">
        <v>1744</v>
      </c>
      <c r="H44" s="69">
        <v>4</v>
      </c>
      <c r="I44" s="69" t="s">
        <v>1748</v>
      </c>
      <c r="J44" s="69">
        <v>3</v>
      </c>
      <c r="K44" s="69" t="s">
        <v>799</v>
      </c>
      <c r="L44" s="69">
        <v>4</v>
      </c>
      <c r="M44" s="69" t="s">
        <v>822</v>
      </c>
      <c r="N44" s="69">
        <v>2</v>
      </c>
    </row>
    <row r="45" spans="1:14" ht="15" customHeight="1">
      <c r="A45" s="69" t="s">
        <v>282</v>
      </c>
      <c r="B45" s="69">
        <v>2610</v>
      </c>
      <c r="C45" s="69" t="s">
        <v>907</v>
      </c>
      <c r="D45" s="69">
        <v>8</v>
      </c>
      <c r="E45" s="69" t="s">
        <v>811</v>
      </c>
      <c r="F45" s="69">
        <v>14</v>
      </c>
      <c r="G45" s="69" t="s">
        <v>863</v>
      </c>
      <c r="H45" s="69">
        <v>4</v>
      </c>
      <c r="I45" s="69" t="s">
        <v>792</v>
      </c>
      <c r="J45" s="69">
        <v>3</v>
      </c>
      <c r="K45" s="69" t="s">
        <v>823</v>
      </c>
      <c r="L45" s="69">
        <v>3</v>
      </c>
      <c r="M45" s="69" t="s">
        <v>1752</v>
      </c>
      <c r="N45" s="69">
        <v>2</v>
      </c>
    </row>
    <row r="46" spans="1:14" ht="15" customHeight="1">
      <c r="A46" s="69" t="s">
        <v>1738</v>
      </c>
      <c r="B46" s="69">
        <v>97</v>
      </c>
      <c r="C46" s="69" t="s">
        <v>836</v>
      </c>
      <c r="D46" s="69">
        <v>8</v>
      </c>
      <c r="E46" s="69" t="s">
        <v>838</v>
      </c>
      <c r="F46" s="69">
        <v>14</v>
      </c>
      <c r="G46" s="69" t="s">
        <v>908</v>
      </c>
      <c r="H46" s="69">
        <v>4</v>
      </c>
      <c r="I46" s="69" t="s">
        <v>1749</v>
      </c>
      <c r="J46" s="69">
        <v>3</v>
      </c>
      <c r="K46" s="69" t="s">
        <v>826</v>
      </c>
      <c r="L46" s="69">
        <v>3</v>
      </c>
      <c r="M46" s="69"/>
      <c r="N46" s="69"/>
    </row>
    <row r="47" spans="1:14" ht="15" customHeight="1">
      <c r="A47" s="69" t="s">
        <v>431</v>
      </c>
      <c r="B47" s="69">
        <v>28</v>
      </c>
      <c r="C47" s="69" t="s">
        <v>755</v>
      </c>
      <c r="D47" s="69">
        <v>8</v>
      </c>
      <c r="E47" s="69" t="s">
        <v>795</v>
      </c>
      <c r="F47" s="69">
        <v>13</v>
      </c>
      <c r="G47" s="69" t="s">
        <v>801</v>
      </c>
      <c r="H47" s="69">
        <v>2</v>
      </c>
      <c r="I47" s="69" t="s">
        <v>1738</v>
      </c>
      <c r="J47" s="69">
        <v>3</v>
      </c>
      <c r="K47" s="69" t="s">
        <v>797</v>
      </c>
      <c r="L47" s="69">
        <v>3</v>
      </c>
      <c r="M47" s="69"/>
      <c r="N47" s="69"/>
    </row>
    <row r="48" spans="1:14" ht="15" customHeight="1">
      <c r="A48" s="69" t="s">
        <v>1739</v>
      </c>
      <c r="B48" s="69">
        <v>21</v>
      </c>
      <c r="C48" s="69" t="s">
        <v>1740</v>
      </c>
      <c r="D48" s="69">
        <v>6</v>
      </c>
      <c r="E48" s="69" t="s">
        <v>1741</v>
      </c>
      <c r="F48" s="69">
        <v>11</v>
      </c>
      <c r="G48" s="69" t="s">
        <v>1745</v>
      </c>
      <c r="H48" s="69">
        <v>2</v>
      </c>
      <c r="I48" s="69" t="s">
        <v>1750</v>
      </c>
      <c r="J48" s="69">
        <v>3</v>
      </c>
      <c r="K48" s="69" t="s">
        <v>822</v>
      </c>
      <c r="L48" s="69">
        <v>3</v>
      </c>
      <c r="M48" s="69"/>
      <c r="N48" s="69"/>
    </row>
    <row r="49" spans="1:14" ht="15" customHeight="1">
      <c r="A49" s="69" t="s">
        <v>822</v>
      </c>
      <c r="B49" s="69">
        <v>21</v>
      </c>
      <c r="C49" s="69" t="s">
        <v>433</v>
      </c>
      <c r="D49" s="69">
        <v>6</v>
      </c>
      <c r="E49" s="69" t="s">
        <v>1739</v>
      </c>
      <c r="F49" s="69">
        <v>11</v>
      </c>
      <c r="G49" s="69" t="s">
        <v>1746</v>
      </c>
      <c r="H49" s="69">
        <v>2</v>
      </c>
      <c r="I49" s="69"/>
      <c r="J49" s="69"/>
      <c r="K49" s="69" t="s">
        <v>1752</v>
      </c>
      <c r="L49" s="69">
        <v>3</v>
      </c>
      <c r="M49" s="69"/>
      <c r="N49" s="69"/>
    </row>
    <row r="50" spans="1:14" ht="15" customHeight="1">
      <c r="A50" s="69" t="s">
        <v>801</v>
      </c>
      <c r="B50" s="69">
        <v>19</v>
      </c>
      <c r="C50" s="69" t="s">
        <v>369</v>
      </c>
      <c r="D50" s="69">
        <v>6</v>
      </c>
      <c r="E50" s="69" t="s">
        <v>786</v>
      </c>
      <c r="F50" s="69">
        <v>10</v>
      </c>
      <c r="G50" s="69" t="s">
        <v>839</v>
      </c>
      <c r="H50" s="69">
        <v>2</v>
      </c>
      <c r="I50" s="69"/>
      <c r="J50" s="69"/>
      <c r="K50" s="69" t="s">
        <v>847</v>
      </c>
      <c r="L50" s="69">
        <v>3</v>
      </c>
      <c r="M50" s="69"/>
      <c r="N50" s="69"/>
    </row>
    <row r="51" ht="15" customHeight="1"/>
    <row r="52" ht="15" customHeight="1"/>
    <row r="53" spans="1:14" ht="15" customHeight="1">
      <c r="A53" s="13" t="s">
        <v>242</v>
      </c>
      <c r="B53" s="13" t="s">
        <v>229</v>
      </c>
      <c r="C53" s="13" t="s">
        <v>243</v>
      </c>
      <c r="D53" s="13" t="s">
        <v>231</v>
      </c>
      <c r="E53" s="13" t="s">
        <v>761</v>
      </c>
      <c r="F53" s="13" t="s">
        <v>727</v>
      </c>
      <c r="G53" s="13" t="s">
        <v>762</v>
      </c>
      <c r="H53" s="13" t="s">
        <v>729</v>
      </c>
      <c r="I53" s="13" t="s">
        <v>763</v>
      </c>
      <c r="J53" s="13" t="s">
        <v>731</v>
      </c>
      <c r="K53" s="13" t="s">
        <v>764</v>
      </c>
      <c r="L53" s="13" t="s">
        <v>733</v>
      </c>
      <c r="M53" s="13" t="s">
        <v>765</v>
      </c>
      <c r="N53" s="13" t="s">
        <v>734</v>
      </c>
    </row>
    <row r="54" spans="1:14" ht="15" customHeight="1">
      <c r="A54" s="69" t="s">
        <v>1760</v>
      </c>
      <c r="B54" s="69">
        <v>18</v>
      </c>
      <c r="C54" s="69" t="s">
        <v>1761</v>
      </c>
      <c r="D54" s="69">
        <v>8</v>
      </c>
      <c r="E54" s="69" t="s">
        <v>1760</v>
      </c>
      <c r="F54" s="69">
        <v>7</v>
      </c>
      <c r="G54" s="69" t="s">
        <v>1786</v>
      </c>
      <c r="H54" s="69">
        <v>4</v>
      </c>
      <c r="I54" s="69" t="s">
        <v>1796</v>
      </c>
      <c r="J54" s="69">
        <v>3</v>
      </c>
      <c r="K54" s="69" t="s">
        <v>1803</v>
      </c>
      <c r="L54" s="69">
        <v>5</v>
      </c>
      <c r="M54" s="69" t="s">
        <v>1760</v>
      </c>
      <c r="N54" s="69">
        <v>2</v>
      </c>
    </row>
    <row r="55" spans="1:14" ht="15">
      <c r="A55" s="69" t="s">
        <v>1761</v>
      </c>
      <c r="B55" s="69">
        <v>10</v>
      </c>
      <c r="C55" s="69" t="s">
        <v>1763</v>
      </c>
      <c r="D55" s="69">
        <v>6</v>
      </c>
      <c r="E55" s="69" t="s">
        <v>1777</v>
      </c>
      <c r="F55" s="69">
        <v>7</v>
      </c>
      <c r="G55" s="69" t="s">
        <v>1787</v>
      </c>
      <c r="H55" s="69">
        <v>2</v>
      </c>
      <c r="I55" s="69" t="s">
        <v>1797</v>
      </c>
      <c r="J55" s="69">
        <v>3</v>
      </c>
      <c r="K55" s="69" t="s">
        <v>1760</v>
      </c>
      <c r="L55" s="69">
        <v>3</v>
      </c>
      <c r="M55" s="69"/>
      <c r="N55" s="69"/>
    </row>
    <row r="56" spans="1:14" ht="15" customHeight="1">
      <c r="A56" s="69" t="s">
        <v>1762</v>
      </c>
      <c r="B56" s="69">
        <v>9</v>
      </c>
      <c r="C56" s="69" t="s">
        <v>1760</v>
      </c>
      <c r="D56" s="69">
        <v>5</v>
      </c>
      <c r="E56" s="69" t="s">
        <v>1778</v>
      </c>
      <c r="F56" s="69">
        <v>7</v>
      </c>
      <c r="G56" s="69" t="s">
        <v>1788</v>
      </c>
      <c r="H56" s="69">
        <v>2</v>
      </c>
      <c r="I56" s="69" t="s">
        <v>1798</v>
      </c>
      <c r="J56" s="69">
        <v>3</v>
      </c>
      <c r="K56" s="69" t="s">
        <v>1804</v>
      </c>
      <c r="L56" s="69">
        <v>2</v>
      </c>
      <c r="M56" s="69"/>
      <c r="N56" s="69"/>
    </row>
    <row r="57" spans="1:14" ht="15" customHeight="1">
      <c r="A57" s="69" t="s">
        <v>1763</v>
      </c>
      <c r="B57" s="69">
        <v>8</v>
      </c>
      <c r="C57" s="69" t="s">
        <v>1770</v>
      </c>
      <c r="D57" s="69">
        <v>4</v>
      </c>
      <c r="E57" s="69" t="s">
        <v>1779</v>
      </c>
      <c r="F57" s="69">
        <v>7</v>
      </c>
      <c r="G57" s="69" t="s">
        <v>1789</v>
      </c>
      <c r="H57" s="69">
        <v>2</v>
      </c>
      <c r="I57" s="69" t="s">
        <v>1799</v>
      </c>
      <c r="J57" s="69">
        <v>3</v>
      </c>
      <c r="K57" s="69" t="s">
        <v>1805</v>
      </c>
      <c r="L57" s="69">
        <v>2</v>
      </c>
      <c r="M57" s="69"/>
      <c r="N57" s="69"/>
    </row>
    <row r="58" spans="1:14" ht="15" customHeight="1">
      <c r="A58" s="69" t="s">
        <v>1764</v>
      </c>
      <c r="B58" s="69">
        <v>7</v>
      </c>
      <c r="C58" s="69" t="s">
        <v>1771</v>
      </c>
      <c r="D58" s="69">
        <v>4</v>
      </c>
      <c r="E58" s="69" t="s">
        <v>1780</v>
      </c>
      <c r="F58" s="69">
        <v>7</v>
      </c>
      <c r="G58" s="69" t="s">
        <v>1790</v>
      </c>
      <c r="H58" s="69">
        <v>2</v>
      </c>
      <c r="I58" s="69" t="s">
        <v>1800</v>
      </c>
      <c r="J58" s="69">
        <v>3</v>
      </c>
      <c r="K58" s="69" t="s">
        <v>1806</v>
      </c>
      <c r="L58" s="69">
        <v>2</v>
      </c>
      <c r="M58" s="69"/>
      <c r="N58" s="69"/>
    </row>
    <row r="59" spans="1:14" ht="15" customHeight="1">
      <c r="A59" s="69" t="s">
        <v>1765</v>
      </c>
      <c r="B59" s="69">
        <v>7</v>
      </c>
      <c r="C59" s="69" t="s">
        <v>1772</v>
      </c>
      <c r="D59" s="69">
        <v>4</v>
      </c>
      <c r="E59" s="69" t="s">
        <v>1781</v>
      </c>
      <c r="F59" s="69">
        <v>7</v>
      </c>
      <c r="G59" s="69" t="s">
        <v>1791</v>
      </c>
      <c r="H59" s="69">
        <v>2</v>
      </c>
      <c r="I59" s="69" t="s">
        <v>1801</v>
      </c>
      <c r="J59" s="69">
        <v>3</v>
      </c>
      <c r="K59" s="69" t="s">
        <v>1807</v>
      </c>
      <c r="L59" s="69">
        <v>2</v>
      </c>
      <c r="M59" s="69"/>
      <c r="N59" s="69"/>
    </row>
    <row r="60" spans="1:14" ht="15" customHeight="1">
      <c r="A60" s="69" t="s">
        <v>1766</v>
      </c>
      <c r="B60" s="69">
        <v>7</v>
      </c>
      <c r="C60" s="69" t="s">
        <v>1773</v>
      </c>
      <c r="D60" s="69">
        <v>4</v>
      </c>
      <c r="E60" s="69" t="s">
        <v>1782</v>
      </c>
      <c r="F60" s="69">
        <v>7</v>
      </c>
      <c r="G60" s="69" t="s">
        <v>1792</v>
      </c>
      <c r="H60" s="69">
        <v>2</v>
      </c>
      <c r="I60" s="69" t="s">
        <v>1802</v>
      </c>
      <c r="J60" s="69">
        <v>3</v>
      </c>
      <c r="K60" s="69"/>
      <c r="L60" s="69"/>
      <c r="M60" s="69"/>
      <c r="N60" s="69"/>
    </row>
    <row r="61" spans="1:14" ht="15" customHeight="1">
      <c r="A61" s="69" t="s">
        <v>1767</v>
      </c>
      <c r="B61" s="69">
        <v>7</v>
      </c>
      <c r="C61" s="69" t="s">
        <v>1774</v>
      </c>
      <c r="D61" s="69">
        <v>4</v>
      </c>
      <c r="E61" s="69" t="s">
        <v>1783</v>
      </c>
      <c r="F61" s="69">
        <v>7</v>
      </c>
      <c r="G61" s="69" t="s">
        <v>1793</v>
      </c>
      <c r="H61" s="69">
        <v>2</v>
      </c>
      <c r="I61" s="69"/>
      <c r="J61" s="69"/>
      <c r="K61" s="69"/>
      <c r="L61" s="69"/>
      <c r="M61" s="69"/>
      <c r="N61" s="69"/>
    </row>
    <row r="62" spans="1:14" ht="15">
      <c r="A62" s="69" t="s">
        <v>1768</v>
      </c>
      <c r="B62" s="69">
        <v>7</v>
      </c>
      <c r="C62" s="69" t="s">
        <v>1775</v>
      </c>
      <c r="D62" s="69">
        <v>4</v>
      </c>
      <c r="E62" s="69" t="s">
        <v>1784</v>
      </c>
      <c r="F62" s="69">
        <v>7</v>
      </c>
      <c r="G62" s="69" t="s">
        <v>1794</v>
      </c>
      <c r="H62" s="69">
        <v>2</v>
      </c>
      <c r="I62" s="69"/>
      <c r="J62" s="69"/>
      <c r="K62" s="69"/>
      <c r="L62" s="69"/>
      <c r="M62" s="69"/>
      <c r="N62" s="69"/>
    </row>
    <row r="63" spans="1:14" ht="15" customHeight="1">
      <c r="A63" s="69" t="s">
        <v>1769</v>
      </c>
      <c r="B63" s="69">
        <v>7</v>
      </c>
      <c r="C63" s="69" t="s">
        <v>1776</v>
      </c>
      <c r="D63" s="69">
        <v>4</v>
      </c>
      <c r="E63" s="69" t="s">
        <v>1785</v>
      </c>
      <c r="F63" s="69">
        <v>7</v>
      </c>
      <c r="G63" s="69" t="s">
        <v>1795</v>
      </c>
      <c r="H63" s="69">
        <v>2</v>
      </c>
      <c r="I63" s="69"/>
      <c r="J63" s="69"/>
      <c r="K63" s="69"/>
      <c r="L63" s="69"/>
      <c r="M63" s="69"/>
      <c r="N63" s="69"/>
    </row>
    <row r="64" ht="15" customHeight="1"/>
    <row r="65" ht="15" customHeight="1"/>
    <row r="66" spans="1:14" ht="15" customHeight="1">
      <c r="A66" s="13" t="s">
        <v>245</v>
      </c>
      <c r="B66" s="13" t="s">
        <v>229</v>
      </c>
      <c r="C66" s="13" t="s">
        <v>247</v>
      </c>
      <c r="D66" s="13" t="s">
        <v>231</v>
      </c>
      <c r="E66" s="63" t="s">
        <v>766</v>
      </c>
      <c r="F66" s="63" t="s">
        <v>727</v>
      </c>
      <c r="G66" s="63" t="s">
        <v>768</v>
      </c>
      <c r="H66" s="63" t="s">
        <v>729</v>
      </c>
      <c r="I66" s="63" t="s">
        <v>770</v>
      </c>
      <c r="J66" s="63" t="s">
        <v>731</v>
      </c>
      <c r="K66" s="63" t="s">
        <v>772</v>
      </c>
      <c r="L66" s="63" t="s">
        <v>733</v>
      </c>
      <c r="M66" s="63" t="s">
        <v>774</v>
      </c>
      <c r="N66" s="63" t="s">
        <v>734</v>
      </c>
    </row>
    <row r="67" spans="1:14" ht="15">
      <c r="A67" s="63" t="s">
        <v>908</v>
      </c>
      <c r="B67" s="63">
        <v>2</v>
      </c>
      <c r="C67" s="63" t="s">
        <v>908</v>
      </c>
      <c r="D67" s="63">
        <v>2</v>
      </c>
      <c r="E67" s="63"/>
      <c r="F67" s="63"/>
      <c r="G67" s="63"/>
      <c r="H67" s="63"/>
      <c r="I67" s="63"/>
      <c r="J67" s="63"/>
      <c r="K67" s="63"/>
      <c r="L67" s="63"/>
      <c r="M67" s="63"/>
      <c r="N67" s="63"/>
    </row>
    <row r="69" ht="15" customHeight="1"/>
    <row r="70" spans="1:14" ht="15" customHeight="1">
      <c r="A70" s="13" t="s">
        <v>246</v>
      </c>
      <c r="B70" s="13" t="s">
        <v>229</v>
      </c>
      <c r="C70" s="13" t="s">
        <v>248</v>
      </c>
      <c r="D70" s="13" t="s">
        <v>231</v>
      </c>
      <c r="E70" s="63" t="s">
        <v>767</v>
      </c>
      <c r="F70" s="63" t="s">
        <v>727</v>
      </c>
      <c r="G70" s="13" t="s">
        <v>769</v>
      </c>
      <c r="H70" s="13" t="s">
        <v>729</v>
      </c>
      <c r="I70" s="13" t="s">
        <v>771</v>
      </c>
      <c r="J70" s="13" t="s">
        <v>731</v>
      </c>
      <c r="K70" s="63" t="s">
        <v>773</v>
      </c>
      <c r="L70" s="63" t="s">
        <v>733</v>
      </c>
      <c r="M70" s="63" t="s">
        <v>775</v>
      </c>
      <c r="N70" s="63" t="s">
        <v>734</v>
      </c>
    </row>
    <row r="71" spans="1:14" ht="15" customHeight="1">
      <c r="A71" s="63" t="s">
        <v>933</v>
      </c>
      <c r="B71" s="63">
        <v>10</v>
      </c>
      <c r="C71" s="63" t="s">
        <v>933</v>
      </c>
      <c r="D71" s="63">
        <v>8</v>
      </c>
      <c r="E71" s="63"/>
      <c r="F71" s="63"/>
      <c r="G71" s="63" t="s">
        <v>908</v>
      </c>
      <c r="H71" s="63">
        <v>2</v>
      </c>
      <c r="I71" s="63" t="s">
        <v>934</v>
      </c>
      <c r="J71" s="63">
        <v>3</v>
      </c>
      <c r="K71" s="63"/>
      <c r="L71" s="63"/>
      <c r="M71" s="63"/>
      <c r="N71" s="63"/>
    </row>
    <row r="72" spans="1:14" ht="15">
      <c r="A72" s="63" t="s">
        <v>907</v>
      </c>
      <c r="B72" s="63">
        <v>10</v>
      </c>
      <c r="C72" s="63" t="s">
        <v>907</v>
      </c>
      <c r="D72" s="63">
        <v>8</v>
      </c>
      <c r="E72" s="63"/>
      <c r="F72" s="63"/>
      <c r="G72" s="63" t="s">
        <v>933</v>
      </c>
      <c r="H72" s="63">
        <v>2</v>
      </c>
      <c r="I72" s="63"/>
      <c r="J72" s="63"/>
      <c r="K72" s="63"/>
      <c r="L72" s="63"/>
      <c r="M72" s="63"/>
      <c r="N72" s="63"/>
    </row>
    <row r="73" spans="1:14" ht="15">
      <c r="A73" s="63" t="s">
        <v>908</v>
      </c>
      <c r="B73" s="63">
        <v>9</v>
      </c>
      <c r="C73" s="63" t="s">
        <v>908</v>
      </c>
      <c r="D73" s="63">
        <v>7</v>
      </c>
      <c r="E73" s="63"/>
      <c r="F73" s="63"/>
      <c r="G73" s="63" t="s">
        <v>369</v>
      </c>
      <c r="H73" s="63">
        <v>2</v>
      </c>
      <c r="I73" s="63"/>
      <c r="J73" s="63"/>
      <c r="K73" s="63"/>
      <c r="L73" s="63"/>
      <c r="M73" s="63"/>
      <c r="N73" s="63"/>
    </row>
    <row r="74" spans="1:14" ht="15" customHeight="1">
      <c r="A74" s="63" t="s">
        <v>906</v>
      </c>
      <c r="B74" s="63">
        <v>8</v>
      </c>
      <c r="C74" s="63" t="s">
        <v>906</v>
      </c>
      <c r="D74" s="63">
        <v>6</v>
      </c>
      <c r="E74" s="63"/>
      <c r="F74" s="63"/>
      <c r="G74" s="63" t="s">
        <v>907</v>
      </c>
      <c r="H74" s="63">
        <v>2</v>
      </c>
      <c r="I74" s="63"/>
      <c r="J74" s="63"/>
      <c r="K74" s="63"/>
      <c r="L74" s="63"/>
      <c r="M74" s="63"/>
      <c r="N74" s="63"/>
    </row>
    <row r="75" spans="1:14" ht="15" customHeight="1">
      <c r="A75" s="63" t="s">
        <v>369</v>
      </c>
      <c r="B75" s="63">
        <v>8</v>
      </c>
      <c r="C75" s="63" t="s">
        <v>369</v>
      </c>
      <c r="D75" s="63">
        <v>6</v>
      </c>
      <c r="E75" s="63"/>
      <c r="F75" s="63"/>
      <c r="G75" s="63" t="s">
        <v>928</v>
      </c>
      <c r="H75" s="63">
        <v>2</v>
      </c>
      <c r="I75" s="63"/>
      <c r="J75" s="63"/>
      <c r="K75" s="63"/>
      <c r="L75" s="63"/>
      <c r="M75" s="63"/>
      <c r="N75" s="63"/>
    </row>
    <row r="76" spans="1:14" ht="15" customHeight="1">
      <c r="A76" s="63" t="s">
        <v>949</v>
      </c>
      <c r="B76" s="63">
        <v>4</v>
      </c>
      <c r="C76" s="63" t="s">
        <v>949</v>
      </c>
      <c r="D76" s="63">
        <v>4</v>
      </c>
      <c r="E76" s="63"/>
      <c r="F76" s="63"/>
      <c r="G76" s="63" t="s">
        <v>927</v>
      </c>
      <c r="H76" s="63">
        <v>2</v>
      </c>
      <c r="I76" s="63"/>
      <c r="J76" s="63"/>
      <c r="K76" s="63"/>
      <c r="L76" s="63"/>
      <c r="M76" s="63"/>
      <c r="N76" s="63"/>
    </row>
    <row r="77" spans="1:14" ht="15" customHeight="1">
      <c r="A77" s="63" t="s">
        <v>948</v>
      </c>
      <c r="B77" s="63">
        <v>4</v>
      </c>
      <c r="C77" s="63" t="s">
        <v>948</v>
      </c>
      <c r="D77" s="63">
        <v>4</v>
      </c>
      <c r="E77" s="63"/>
      <c r="F77" s="63"/>
      <c r="G77" s="63" t="s">
        <v>932</v>
      </c>
      <c r="H77" s="63">
        <v>2</v>
      </c>
      <c r="I77" s="63"/>
      <c r="J77" s="63"/>
      <c r="K77" s="63"/>
      <c r="L77" s="63"/>
      <c r="M77" s="63"/>
      <c r="N77" s="63"/>
    </row>
    <row r="78" spans="1:14" ht="15">
      <c r="A78" s="63" t="s">
        <v>947</v>
      </c>
      <c r="B78" s="63">
        <v>4</v>
      </c>
      <c r="C78" s="63" t="s">
        <v>947</v>
      </c>
      <c r="D78" s="63">
        <v>4</v>
      </c>
      <c r="E78" s="63"/>
      <c r="F78" s="63"/>
      <c r="G78" s="63" t="s">
        <v>931</v>
      </c>
      <c r="H78" s="63">
        <v>2</v>
      </c>
      <c r="I78" s="63"/>
      <c r="J78" s="63"/>
      <c r="K78" s="63"/>
      <c r="L78" s="63"/>
      <c r="M78" s="63"/>
      <c r="N78" s="63"/>
    </row>
    <row r="79" spans="1:14" ht="15" customHeight="1">
      <c r="A79" s="63" t="s">
        <v>946</v>
      </c>
      <c r="B79" s="63">
        <v>4</v>
      </c>
      <c r="C79" s="63" t="s">
        <v>946</v>
      </c>
      <c r="D79" s="63">
        <v>4</v>
      </c>
      <c r="E79" s="63"/>
      <c r="F79" s="63"/>
      <c r="G79" s="63" t="s">
        <v>906</v>
      </c>
      <c r="H79" s="63">
        <v>2</v>
      </c>
      <c r="I79" s="63"/>
      <c r="J79" s="63"/>
      <c r="K79" s="63"/>
      <c r="L79" s="63"/>
      <c r="M79" s="63"/>
      <c r="N79" s="63"/>
    </row>
    <row r="80" spans="1:14" ht="15">
      <c r="A80" s="63" t="s">
        <v>945</v>
      </c>
      <c r="B80" s="63">
        <v>4</v>
      </c>
      <c r="C80" s="63" t="s">
        <v>945</v>
      </c>
      <c r="D80" s="63">
        <v>4</v>
      </c>
      <c r="E80" s="63"/>
      <c r="F80" s="63"/>
      <c r="G80" s="63" t="s">
        <v>930</v>
      </c>
      <c r="H80" s="63">
        <v>2</v>
      </c>
      <c r="I80" s="63"/>
      <c r="J80" s="63"/>
      <c r="K80" s="63"/>
      <c r="L80" s="63"/>
      <c r="M80" s="63"/>
      <c r="N80" s="63"/>
    </row>
    <row r="83" spans="1:14" ht="15" customHeight="1">
      <c r="A83" s="13" t="s">
        <v>251</v>
      </c>
      <c r="B83" s="13" t="s">
        <v>229</v>
      </c>
      <c r="C83" s="13" t="s">
        <v>252</v>
      </c>
      <c r="D83" s="13" t="s">
        <v>231</v>
      </c>
      <c r="E83" s="13" t="s">
        <v>776</v>
      </c>
      <c r="F83" s="13" t="s">
        <v>727</v>
      </c>
      <c r="G83" s="13" t="s">
        <v>777</v>
      </c>
      <c r="H83" s="13" t="s">
        <v>729</v>
      </c>
      <c r="I83" s="13" t="s">
        <v>778</v>
      </c>
      <c r="J83" s="13" t="s">
        <v>731</v>
      </c>
      <c r="K83" s="13" t="s">
        <v>779</v>
      </c>
      <c r="L83" s="13" t="s">
        <v>733</v>
      </c>
      <c r="M83" s="13" t="s">
        <v>780</v>
      </c>
      <c r="N83" s="13" t="s">
        <v>734</v>
      </c>
    </row>
    <row r="84" spans="1:14" ht="15" customHeight="1">
      <c r="A84" s="107" t="s">
        <v>952</v>
      </c>
      <c r="B84" s="63">
        <v>637503</v>
      </c>
      <c r="C84" s="107" t="s">
        <v>929</v>
      </c>
      <c r="D84" s="63">
        <v>204693</v>
      </c>
      <c r="E84" s="107" t="s">
        <v>924</v>
      </c>
      <c r="F84" s="63">
        <v>10426</v>
      </c>
      <c r="G84" s="107" t="s">
        <v>952</v>
      </c>
      <c r="H84" s="63">
        <v>637503</v>
      </c>
      <c r="I84" s="107" t="s">
        <v>904</v>
      </c>
      <c r="J84" s="63">
        <v>52986</v>
      </c>
      <c r="K84" s="107" t="s">
        <v>915</v>
      </c>
      <c r="L84" s="63">
        <v>103522</v>
      </c>
      <c r="M84" s="107" t="s">
        <v>914</v>
      </c>
      <c r="N84" s="63">
        <v>21868</v>
      </c>
    </row>
    <row r="85" spans="1:14" ht="15">
      <c r="A85" s="107" t="s">
        <v>929</v>
      </c>
      <c r="B85" s="63">
        <v>204693</v>
      </c>
      <c r="C85" s="107" t="s">
        <v>369</v>
      </c>
      <c r="D85" s="63">
        <v>162138</v>
      </c>
      <c r="E85" s="107" t="s">
        <v>928</v>
      </c>
      <c r="F85" s="63">
        <v>9791</v>
      </c>
      <c r="G85" s="107" t="s">
        <v>913</v>
      </c>
      <c r="H85" s="63">
        <v>38577</v>
      </c>
      <c r="I85" s="107" t="s">
        <v>906</v>
      </c>
      <c r="J85" s="63">
        <v>21961</v>
      </c>
      <c r="K85" s="107" t="s">
        <v>916</v>
      </c>
      <c r="L85" s="63">
        <v>5885</v>
      </c>
      <c r="M85" s="107"/>
      <c r="N85" s="63"/>
    </row>
    <row r="86" spans="1:14" ht="15">
      <c r="A86" s="107" t="s">
        <v>369</v>
      </c>
      <c r="B86" s="63">
        <v>162138</v>
      </c>
      <c r="C86" s="107" t="s">
        <v>909</v>
      </c>
      <c r="D86" s="63">
        <v>131484</v>
      </c>
      <c r="E86" s="107" t="s">
        <v>920</v>
      </c>
      <c r="F86" s="63">
        <v>9485</v>
      </c>
      <c r="G86" s="107" t="s">
        <v>953</v>
      </c>
      <c r="H86" s="63">
        <v>18758</v>
      </c>
      <c r="I86" s="107" t="s">
        <v>934</v>
      </c>
      <c r="J86" s="63">
        <v>11263</v>
      </c>
      <c r="K86" s="107"/>
      <c r="L86" s="63"/>
      <c r="M86" s="107"/>
      <c r="N86" s="63"/>
    </row>
    <row r="87" spans="1:14" ht="15" customHeight="1">
      <c r="A87" s="107" t="s">
        <v>909</v>
      </c>
      <c r="B87" s="63">
        <v>131484</v>
      </c>
      <c r="C87" s="107" t="s">
        <v>937</v>
      </c>
      <c r="D87" s="63">
        <v>83598</v>
      </c>
      <c r="E87" s="107" t="s">
        <v>926</v>
      </c>
      <c r="F87" s="63">
        <v>7791</v>
      </c>
      <c r="G87" s="107" t="s">
        <v>932</v>
      </c>
      <c r="H87" s="63">
        <v>10196</v>
      </c>
      <c r="I87" s="107" t="s">
        <v>905</v>
      </c>
      <c r="J87" s="63">
        <v>794</v>
      </c>
      <c r="K87" s="107"/>
      <c r="L87" s="63"/>
      <c r="M87" s="107"/>
      <c r="N87" s="63"/>
    </row>
    <row r="88" spans="1:14" ht="15" customHeight="1">
      <c r="A88" s="107" t="s">
        <v>915</v>
      </c>
      <c r="B88" s="63">
        <v>103522</v>
      </c>
      <c r="C88" s="107" t="s">
        <v>935</v>
      </c>
      <c r="D88" s="63">
        <v>34102</v>
      </c>
      <c r="E88" s="107" t="s">
        <v>900</v>
      </c>
      <c r="F88" s="63">
        <v>6455</v>
      </c>
      <c r="G88" s="107" t="s">
        <v>933</v>
      </c>
      <c r="H88" s="63">
        <v>8742</v>
      </c>
      <c r="I88" s="107"/>
      <c r="J88" s="63"/>
      <c r="K88" s="107"/>
      <c r="L88" s="63"/>
      <c r="M88" s="107"/>
      <c r="N88" s="63"/>
    </row>
    <row r="89" spans="1:14" ht="15" customHeight="1">
      <c r="A89" s="107" t="s">
        <v>937</v>
      </c>
      <c r="B89" s="63">
        <v>83598</v>
      </c>
      <c r="C89" s="107" t="s">
        <v>938</v>
      </c>
      <c r="D89" s="63">
        <v>33851</v>
      </c>
      <c r="E89" s="107" t="s">
        <v>921</v>
      </c>
      <c r="F89" s="63">
        <v>6337</v>
      </c>
      <c r="G89" s="107" t="s">
        <v>912</v>
      </c>
      <c r="H89" s="63">
        <v>4009</v>
      </c>
      <c r="I89" s="107"/>
      <c r="J89" s="63"/>
      <c r="K89" s="107"/>
      <c r="L89" s="63"/>
      <c r="M89" s="107"/>
      <c r="N89" s="63"/>
    </row>
    <row r="90" spans="1:14" ht="15" customHeight="1">
      <c r="A90" s="107" t="s">
        <v>904</v>
      </c>
      <c r="B90" s="63">
        <v>52986</v>
      </c>
      <c r="C90" s="107" t="s">
        <v>907</v>
      </c>
      <c r="D90" s="63">
        <v>29854</v>
      </c>
      <c r="E90" s="107" t="s">
        <v>927</v>
      </c>
      <c r="F90" s="63">
        <v>5302</v>
      </c>
      <c r="G90" s="107" t="s">
        <v>930</v>
      </c>
      <c r="H90" s="63">
        <v>3484</v>
      </c>
      <c r="I90" s="107"/>
      <c r="J90" s="63"/>
      <c r="K90" s="107"/>
      <c r="L90" s="63"/>
      <c r="M90" s="107"/>
      <c r="N90" s="63"/>
    </row>
    <row r="91" spans="1:14" ht="15">
      <c r="A91" s="107" t="s">
        <v>913</v>
      </c>
      <c r="B91" s="63">
        <v>38577</v>
      </c>
      <c r="C91" s="107" t="s">
        <v>951</v>
      </c>
      <c r="D91" s="63">
        <v>26866</v>
      </c>
      <c r="E91" s="107" t="s">
        <v>918</v>
      </c>
      <c r="F91" s="63">
        <v>3223</v>
      </c>
      <c r="G91" s="107" t="s">
        <v>902</v>
      </c>
      <c r="H91" s="63">
        <v>765</v>
      </c>
      <c r="I91" s="107"/>
      <c r="J91" s="63"/>
      <c r="K91" s="107"/>
      <c r="L91" s="63"/>
      <c r="M91" s="107"/>
      <c r="N91" s="63"/>
    </row>
    <row r="92" spans="1:14" ht="15" customHeight="1">
      <c r="A92" s="107" t="s">
        <v>935</v>
      </c>
      <c r="B92" s="63">
        <v>34102</v>
      </c>
      <c r="C92" s="107" t="s">
        <v>940</v>
      </c>
      <c r="D92" s="63">
        <v>17933</v>
      </c>
      <c r="E92" s="107" t="s">
        <v>922</v>
      </c>
      <c r="F92" s="63">
        <v>3204</v>
      </c>
      <c r="G92" s="107" t="s">
        <v>903</v>
      </c>
      <c r="H92" s="63">
        <v>320</v>
      </c>
      <c r="I92" s="107"/>
      <c r="J92" s="63"/>
      <c r="K92" s="107"/>
      <c r="L92" s="63"/>
      <c r="M92" s="107"/>
      <c r="N92" s="63"/>
    </row>
    <row r="93" spans="1:14" ht="15">
      <c r="A93" s="107" t="s">
        <v>938</v>
      </c>
      <c r="B93" s="63">
        <v>33851</v>
      </c>
      <c r="C93" s="107" t="s">
        <v>941</v>
      </c>
      <c r="D93" s="63">
        <v>13406</v>
      </c>
      <c r="E93" s="107" t="s">
        <v>911</v>
      </c>
      <c r="F93" s="63">
        <v>1061</v>
      </c>
      <c r="G93" s="107" t="s">
        <v>931</v>
      </c>
      <c r="H93" s="63">
        <v>18</v>
      </c>
      <c r="I93" s="107"/>
      <c r="J93" s="63"/>
      <c r="K93" s="107"/>
      <c r="L93" s="63"/>
      <c r="M93" s="107"/>
      <c r="N93" s="63"/>
    </row>
  </sheetData>
  <hyperlinks>
    <hyperlink ref="A2" r:id="rId1" display="https://nodexlgraphgallery.org/Pages/Graph.aspx?graphID=212163"/>
    <hyperlink ref="A3" r:id="rId2" display="https://nodexlgraphgallery.org/Pages/Graph.aspx?graphID=212226"/>
    <hyperlink ref="A4" r:id="rId3" display="https://twitter.com/thekamrinbaker/status/1183606421927141376"/>
    <hyperlink ref="A5" r:id="rId4" display="https://nodexlgraphgallery.org/Pages/Graph.aspx?graphID=212162"/>
    <hyperlink ref="A6" r:id="rId5" display="https://rsf.org/"/>
    <hyperlink ref="A7" r:id="rId6" display="https://www.nytimes.com/2018/06/30/us/politics/first-amendment-conservatives-supreme-court.html"/>
    <hyperlink ref="A8" r:id="rId7" display="https://www.huffpost.com/entry/fake-trump-meme-video-florida_n_5da3cc27e4b087efdbb09278?ncid=fcbklnkushpmg00000063&amp;utm_source=main_fb&amp;utm_campaign=hp_fb_pages&amp;utm_medium=facebook"/>
    <hyperlink ref="A9" r:id="rId8" display="https://twitter.com/Just_Jess_96/status/1181431163048665089"/>
    <hyperlink ref="A10" r:id="rId9" display="https://twitter.com/hmfaigen/status/1183920065499942912"/>
    <hyperlink ref="A11" r:id="rId10" display="https://www.businessinsider.com/ceo-writes-7400-employee-birthday-cards-each-year-2017-6"/>
    <hyperlink ref="C2" r:id="rId11" display="https://nodexlgraphgallery.org/Pages/Graph.aspx?graphID=212163"/>
    <hyperlink ref="C3" r:id="rId12" display="https://nodexlgraphgallery.org/Pages/Graph.aspx?graphID=212226"/>
    <hyperlink ref="C4" r:id="rId13" display="https://nodexlgraphgallery.org/Pages/Graph.aspx?graphID=212162"/>
    <hyperlink ref="C5" r:id="rId14" display="https://www.newseum.org/2019/10/01/were-on-deadline/"/>
    <hyperlink ref="C6" r:id="rId15" display="https://business.instagram.com/blog/a-step-by-step-guide-create-photos-and-videos-to-captivate-your-audience-on-instagram-"/>
    <hyperlink ref="C7" r:id="rId16" display="https://www.thegazette.com/subject/news/education/greta-thunberg-iowa-city-climate-strike-university-of-iowa-facebook-post-social-media-20191004"/>
    <hyperlink ref="C8" r:id="rId17" display="https://www.nytimes.com/2019/10/08/technology/facebook-trump-biden-ad.html"/>
    <hyperlink ref="C9" r:id="rId18" display="https://techcrunch.com/2019/10/09/facebook-sure-does-love-free-speech/"/>
    <hyperlink ref="E2" r:id="rId19" display="https://twitter.com/ethan_wolbach/status/1182726101014958083"/>
    <hyperlink ref="E3" r:id="rId20" display="https://www.nytimes.com/interactive/2019/10/15/us/elections/debate-speaking-time.html?smid=nytcore-ios-share"/>
    <hyperlink ref="E4" r:id="rId21" display="https://twitter.com/ethan_wolbach/status/1184132461590142977"/>
    <hyperlink ref="E5" r:id="rId22" display="https://twitter.com/Ethan_Wolbach/status/1181279204953878528"/>
    <hyperlink ref="G2" r:id="rId23" display="https://nodexlgraphgallery.org/Pages/Graph.aspx?graphID=212226"/>
    <hyperlink ref="G3" r:id="rId24" display="https://www.businessinsider.com/ceo-writes-7400-employee-birthday-cards-each-year-2017-6"/>
    <hyperlink ref="G4" r:id="rId25" display="https://twitter.com/kylie_squiers/status/1180915369696907264"/>
    <hyperlink ref="G5" r:id="rId26" display="https://twitter.com/kylie_squiers/status/1178387786535190536"/>
    <hyperlink ref="G6" r:id="rId27" display="https://twitter.com/thehill/status/1181906934158544897"/>
    <hyperlink ref="K2" r:id="rId28" display="https://twitter.com/thekamrinbaker/status/1183606421927141376"/>
    <hyperlink ref="K3" r:id="rId29" display="https://twitter.com/Just_Jess_96/status/1181431163048665089"/>
    <hyperlink ref="K4" r:id="rId30" display="https://www.huffpost.com/entry/fake-trump-meme-video-florida_n_5da3cc27e4b087efdbb09278?ncid=fcbklnkushpmg00000063&amp;utm_source=main_fb&amp;utm_campaign=hp_fb_pages&amp;utm_medium=facebook"/>
    <hyperlink ref="K5" r:id="rId31" display="https://www.nytimes.com/2018/06/30/us/politics/first-amendment-conservatives-supreme-court.html"/>
    <hyperlink ref="K6" r:id="rId32" display="https://rsf.org/"/>
    <hyperlink ref="M2" r:id="rId33" display="https://twitter.com/hmfaigen/status/1183920065499942912"/>
  </hyperlinks>
  <printOptions/>
  <pageMargins left="0.7" right="0.7" top="0.75" bottom="0.75" header="0.3" footer="0.3"/>
  <pageSetup orientation="portrait" paperSize="9"/>
  <tableParts>
    <tablePart r:id="rId36"/>
    <tablePart r:id="rId34"/>
    <tablePart r:id="rId37"/>
    <tablePart r:id="rId40"/>
    <tablePart r:id="rId38"/>
    <tablePart r:id="rId39"/>
    <tablePart r:id="rId41"/>
    <tablePart r:id="rId3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2610</v>
      </c>
      <c r="C5" s="105">
        <v>1</v>
      </c>
      <c r="D5" s="63" t="s">
        <v>267</v>
      </c>
      <c r="E5" s="63"/>
      <c r="F5" s="63"/>
      <c r="G5" s="63"/>
    </row>
    <row r="6" spans="1:7" ht="15">
      <c r="A6" s="63" t="s">
        <v>282</v>
      </c>
      <c r="B6" s="63">
        <v>2610</v>
      </c>
      <c r="C6" s="105">
        <v>1</v>
      </c>
      <c r="D6" s="63" t="s">
        <v>267</v>
      </c>
      <c r="E6" s="63"/>
      <c r="F6" s="63"/>
      <c r="G6" s="63"/>
    </row>
    <row r="7" spans="1:7" ht="15">
      <c r="A7" s="69" t="s">
        <v>1738</v>
      </c>
      <c r="B7" s="69">
        <v>97</v>
      </c>
      <c r="C7" s="87">
        <v>0</v>
      </c>
      <c r="D7" s="69" t="s">
        <v>267</v>
      </c>
      <c r="E7" s="69" t="b">
        <v>0</v>
      </c>
      <c r="F7" s="69" t="b">
        <v>0</v>
      </c>
      <c r="G7" s="69" t="b">
        <v>0</v>
      </c>
    </row>
    <row r="8" spans="1:7" ht="15">
      <c r="A8" s="69" t="s">
        <v>431</v>
      </c>
      <c r="B8" s="69">
        <v>28</v>
      </c>
      <c r="C8" s="87">
        <v>0.009267862523967989</v>
      </c>
      <c r="D8" s="69" t="s">
        <v>267</v>
      </c>
      <c r="E8" s="69" t="b">
        <v>0</v>
      </c>
      <c r="F8" s="69" t="b">
        <v>0</v>
      </c>
      <c r="G8" s="69" t="b">
        <v>0</v>
      </c>
    </row>
    <row r="9" spans="1:7" ht="15">
      <c r="A9" s="69" t="s">
        <v>1739</v>
      </c>
      <c r="B9" s="69">
        <v>21</v>
      </c>
      <c r="C9" s="87">
        <v>0.00925931271424048</v>
      </c>
      <c r="D9" s="69" t="s">
        <v>267</v>
      </c>
      <c r="E9" s="69" t="b">
        <v>0</v>
      </c>
      <c r="F9" s="69" t="b">
        <v>0</v>
      </c>
      <c r="G9" s="69" t="b">
        <v>0</v>
      </c>
    </row>
    <row r="10" spans="1:7" ht="15">
      <c r="A10" s="69" t="s">
        <v>822</v>
      </c>
      <c r="B10" s="69">
        <v>21</v>
      </c>
      <c r="C10" s="87">
        <v>0.008953957434257323</v>
      </c>
      <c r="D10" s="69" t="s">
        <v>267</v>
      </c>
      <c r="E10" s="69" t="b">
        <v>0</v>
      </c>
      <c r="F10" s="69" t="b">
        <v>0</v>
      </c>
      <c r="G10" s="69" t="b">
        <v>0</v>
      </c>
    </row>
    <row r="11" spans="1:7" ht="15">
      <c r="A11" s="69" t="s">
        <v>801</v>
      </c>
      <c r="B11" s="69">
        <v>19</v>
      </c>
      <c r="C11" s="87">
        <v>0.011321244557011029</v>
      </c>
      <c r="D11" s="69" t="s">
        <v>267</v>
      </c>
      <c r="E11" s="69" t="b">
        <v>0</v>
      </c>
      <c r="F11" s="69" t="b">
        <v>0</v>
      </c>
      <c r="G11" s="69" t="b">
        <v>0</v>
      </c>
    </row>
    <row r="12" spans="1:7" ht="15">
      <c r="A12" s="69" t="s">
        <v>1752</v>
      </c>
      <c r="B12" s="69">
        <v>18</v>
      </c>
      <c r="C12" s="87">
        <v>0.008504102209594593</v>
      </c>
      <c r="D12" s="69" t="s">
        <v>267</v>
      </c>
      <c r="E12" s="69" t="b">
        <v>0</v>
      </c>
      <c r="F12" s="69" t="b">
        <v>0</v>
      </c>
      <c r="G12" s="69" t="b">
        <v>0</v>
      </c>
    </row>
    <row r="13" spans="1:7" ht="15">
      <c r="A13" s="69" t="s">
        <v>359</v>
      </c>
      <c r="B13" s="69">
        <v>17</v>
      </c>
      <c r="C13" s="87">
        <v>0.008031652086839338</v>
      </c>
      <c r="D13" s="69" t="s">
        <v>267</v>
      </c>
      <c r="E13" s="69" t="b">
        <v>0</v>
      </c>
      <c r="F13" s="69" t="b">
        <v>0</v>
      </c>
      <c r="G13" s="69" t="b">
        <v>0</v>
      </c>
    </row>
    <row r="14" spans="1:7" ht="15">
      <c r="A14" s="69" t="s">
        <v>811</v>
      </c>
      <c r="B14" s="69">
        <v>15</v>
      </c>
      <c r="C14" s="87">
        <v>0.010291963339889503</v>
      </c>
      <c r="D14" s="69" t="s">
        <v>267</v>
      </c>
      <c r="E14" s="69" t="b">
        <v>0</v>
      </c>
      <c r="F14" s="69" t="b">
        <v>0</v>
      </c>
      <c r="G14" s="69" t="b">
        <v>0</v>
      </c>
    </row>
    <row r="15" spans="1:7" ht="15">
      <c r="A15" s="69" t="s">
        <v>908</v>
      </c>
      <c r="B15" s="69">
        <v>15</v>
      </c>
      <c r="C15" s="87">
        <v>0.008937824650271866</v>
      </c>
      <c r="D15" s="69" t="s">
        <v>267</v>
      </c>
      <c r="E15" s="69" t="b">
        <v>0</v>
      </c>
      <c r="F15" s="69" t="b">
        <v>0</v>
      </c>
      <c r="G15" s="69" t="b">
        <v>0</v>
      </c>
    </row>
    <row r="16" spans="1:7" ht="15">
      <c r="A16" s="69" t="s">
        <v>838</v>
      </c>
      <c r="B16" s="69">
        <v>14</v>
      </c>
      <c r="C16" s="87">
        <v>0.010135784968636393</v>
      </c>
      <c r="D16" s="69" t="s">
        <v>267</v>
      </c>
      <c r="E16" s="69" t="b">
        <v>0</v>
      </c>
      <c r="F16" s="69" t="b">
        <v>0</v>
      </c>
      <c r="G16" s="69" t="b">
        <v>0</v>
      </c>
    </row>
    <row r="17" spans="1:7" ht="15">
      <c r="A17" s="69" t="s">
        <v>847</v>
      </c>
      <c r="B17" s="69">
        <v>14</v>
      </c>
      <c r="C17" s="87">
        <v>0.007384858115310194</v>
      </c>
      <c r="D17" s="69" t="s">
        <v>267</v>
      </c>
      <c r="E17" s="69" t="b">
        <v>0</v>
      </c>
      <c r="F17" s="69" t="b">
        <v>0</v>
      </c>
      <c r="G17" s="69" t="b">
        <v>0</v>
      </c>
    </row>
    <row r="18" spans="1:7" ht="15">
      <c r="A18" s="69" t="s">
        <v>795</v>
      </c>
      <c r="B18" s="69">
        <v>13</v>
      </c>
      <c r="C18" s="87">
        <v>0.008097358108819338</v>
      </c>
      <c r="D18" s="69" t="s">
        <v>267</v>
      </c>
      <c r="E18" s="69" t="b">
        <v>0</v>
      </c>
      <c r="F18" s="69" t="b">
        <v>0</v>
      </c>
      <c r="G18" s="69" t="b">
        <v>0</v>
      </c>
    </row>
    <row r="19" spans="1:7" ht="15">
      <c r="A19" s="69" t="s">
        <v>1741</v>
      </c>
      <c r="B19" s="69">
        <v>12</v>
      </c>
      <c r="C19" s="87">
        <v>0.006854265770692167</v>
      </c>
      <c r="D19" s="69" t="s">
        <v>267</v>
      </c>
      <c r="E19" s="69" t="b">
        <v>0</v>
      </c>
      <c r="F19" s="69" t="b">
        <v>0</v>
      </c>
      <c r="G19" s="69" t="b">
        <v>0</v>
      </c>
    </row>
    <row r="20" spans="1:7" ht="15">
      <c r="A20" s="69" t="s">
        <v>433</v>
      </c>
      <c r="B20" s="69">
        <v>12</v>
      </c>
      <c r="C20" s="87">
        <v>0.006854265770692167</v>
      </c>
      <c r="D20" s="69" t="s">
        <v>267</v>
      </c>
      <c r="E20" s="69" t="b">
        <v>0</v>
      </c>
      <c r="F20" s="69" t="b">
        <v>0</v>
      </c>
      <c r="G20" s="69" t="b">
        <v>0</v>
      </c>
    </row>
    <row r="21" spans="1:7" ht="15">
      <c r="A21" s="69" t="s">
        <v>906</v>
      </c>
      <c r="B21" s="69">
        <v>12</v>
      </c>
      <c r="C21" s="87">
        <v>0.008233570671911602</v>
      </c>
      <c r="D21" s="69" t="s">
        <v>267</v>
      </c>
      <c r="E21" s="69" t="b">
        <v>0</v>
      </c>
      <c r="F21" s="69" t="b">
        <v>0</v>
      </c>
      <c r="G21" s="69" t="b">
        <v>0</v>
      </c>
    </row>
    <row r="22" spans="1:7" ht="15">
      <c r="A22" s="69" t="s">
        <v>933</v>
      </c>
      <c r="B22" s="69">
        <v>12</v>
      </c>
      <c r="C22" s="87">
        <v>0.0074744844081409256</v>
      </c>
      <c r="D22" s="69" t="s">
        <v>267</v>
      </c>
      <c r="E22" s="69" t="b">
        <v>0</v>
      </c>
      <c r="F22" s="69" t="b">
        <v>0</v>
      </c>
      <c r="G22" s="69" t="b">
        <v>0</v>
      </c>
    </row>
    <row r="23" spans="1:7" ht="15">
      <c r="A23" s="69" t="s">
        <v>786</v>
      </c>
      <c r="B23" s="69">
        <v>11</v>
      </c>
      <c r="C23" s="87">
        <v>0.006554404743532701</v>
      </c>
      <c r="D23" s="69" t="s">
        <v>267</v>
      </c>
      <c r="E23" s="69" t="b">
        <v>0</v>
      </c>
      <c r="F23" s="69" t="b">
        <v>0</v>
      </c>
      <c r="G23" s="69" t="b">
        <v>0</v>
      </c>
    </row>
    <row r="24" spans="1:7" ht="15">
      <c r="A24" s="69" t="s">
        <v>349</v>
      </c>
      <c r="B24" s="69">
        <v>10</v>
      </c>
      <c r="C24" s="87">
        <v>0.006228737006784104</v>
      </c>
      <c r="D24" s="69" t="s">
        <v>267</v>
      </c>
      <c r="E24" s="69" t="b">
        <v>0</v>
      </c>
      <c r="F24" s="69" t="b">
        <v>0</v>
      </c>
      <c r="G24" s="69" t="b">
        <v>0</v>
      </c>
    </row>
    <row r="25" spans="1:7" ht="15">
      <c r="A25" s="69" t="s">
        <v>843</v>
      </c>
      <c r="B25" s="69">
        <v>10</v>
      </c>
      <c r="C25" s="87">
        <v>0.00819368475915996</v>
      </c>
      <c r="D25" s="69" t="s">
        <v>267</v>
      </c>
      <c r="E25" s="69" t="b">
        <v>0</v>
      </c>
      <c r="F25" s="69" t="b">
        <v>0</v>
      </c>
      <c r="G25" s="69" t="b">
        <v>0</v>
      </c>
    </row>
    <row r="26" spans="1:7" ht="15">
      <c r="A26" s="69" t="s">
        <v>825</v>
      </c>
      <c r="B26" s="69">
        <v>10</v>
      </c>
      <c r="C26" s="87">
        <v>0.00767683589461933</v>
      </c>
      <c r="D26" s="69" t="s">
        <v>267</v>
      </c>
      <c r="E26" s="69" t="b">
        <v>0</v>
      </c>
      <c r="F26" s="69" t="b">
        <v>0</v>
      </c>
      <c r="G26" s="69" t="b">
        <v>0</v>
      </c>
    </row>
    <row r="27" spans="1:7" ht="15">
      <c r="A27" s="69" t="s">
        <v>907</v>
      </c>
      <c r="B27" s="69">
        <v>10</v>
      </c>
      <c r="C27" s="87">
        <v>0.006228737006784104</v>
      </c>
      <c r="D27" s="69" t="s">
        <v>267</v>
      </c>
      <c r="E27" s="69" t="b">
        <v>0</v>
      </c>
      <c r="F27" s="69" t="b">
        <v>0</v>
      </c>
      <c r="G27" s="69" t="b">
        <v>0</v>
      </c>
    </row>
    <row r="28" spans="1:7" ht="15">
      <c r="A28" s="69" t="s">
        <v>836</v>
      </c>
      <c r="B28" s="69">
        <v>10</v>
      </c>
      <c r="C28" s="87">
        <v>0.006228737006784104</v>
      </c>
      <c r="D28" s="69" t="s">
        <v>267</v>
      </c>
      <c r="E28" s="69" t="b">
        <v>0</v>
      </c>
      <c r="F28" s="69" t="b">
        <v>0</v>
      </c>
      <c r="G28" s="69" t="b">
        <v>0</v>
      </c>
    </row>
    <row r="29" spans="1:7" ht="15">
      <c r="A29" s="69" t="s">
        <v>755</v>
      </c>
      <c r="B29" s="69">
        <v>10</v>
      </c>
      <c r="C29" s="87">
        <v>0.006228737006784104</v>
      </c>
      <c r="D29" s="69" t="s">
        <v>267</v>
      </c>
      <c r="E29" s="69" t="b">
        <v>0</v>
      </c>
      <c r="F29" s="69" t="b">
        <v>0</v>
      </c>
      <c r="G29" s="69" t="b">
        <v>0</v>
      </c>
    </row>
    <row r="30" spans="1:7" ht="15">
      <c r="A30" s="69" t="s">
        <v>345</v>
      </c>
      <c r="B30" s="69">
        <v>9</v>
      </c>
      <c r="C30" s="87">
        <v>0.00587467362924282</v>
      </c>
      <c r="D30" s="69" t="s">
        <v>267</v>
      </c>
      <c r="E30" s="69" t="b">
        <v>0</v>
      </c>
      <c r="F30" s="69" t="b">
        <v>0</v>
      </c>
      <c r="G30" s="69" t="b">
        <v>0</v>
      </c>
    </row>
    <row r="31" spans="1:7" ht="15">
      <c r="A31" s="69" t="s">
        <v>749</v>
      </c>
      <c r="B31" s="69">
        <v>9</v>
      </c>
      <c r="C31" s="87">
        <v>0.00587467362924282</v>
      </c>
      <c r="D31" s="69" t="s">
        <v>267</v>
      </c>
      <c r="E31" s="69" t="b">
        <v>0</v>
      </c>
      <c r="F31" s="69" t="b">
        <v>0</v>
      </c>
      <c r="G31" s="69" t="b">
        <v>0</v>
      </c>
    </row>
    <row r="32" spans="1:7" ht="15">
      <c r="A32" s="69" t="s">
        <v>816</v>
      </c>
      <c r="B32" s="69">
        <v>9</v>
      </c>
      <c r="C32" s="87">
        <v>0.00587467362924282</v>
      </c>
      <c r="D32" s="69" t="s">
        <v>267</v>
      </c>
      <c r="E32" s="69" t="b">
        <v>0</v>
      </c>
      <c r="F32" s="69" t="b">
        <v>0</v>
      </c>
      <c r="G32" s="69" t="b">
        <v>0</v>
      </c>
    </row>
    <row r="33" spans="1:7" ht="15">
      <c r="A33" s="69" t="s">
        <v>1751</v>
      </c>
      <c r="B33" s="69">
        <v>9</v>
      </c>
      <c r="C33" s="87">
        <v>0.006515861765551966</v>
      </c>
      <c r="D33" s="69" t="s">
        <v>267</v>
      </c>
      <c r="E33" s="69" t="b">
        <v>0</v>
      </c>
      <c r="F33" s="69" t="b">
        <v>0</v>
      </c>
      <c r="G33" s="69" t="b">
        <v>0</v>
      </c>
    </row>
    <row r="34" spans="1:7" ht="15">
      <c r="A34" s="69" t="s">
        <v>877</v>
      </c>
      <c r="B34" s="69">
        <v>9</v>
      </c>
      <c r="C34" s="87">
        <v>0.006175178003933701</v>
      </c>
      <c r="D34" s="69" t="s">
        <v>267</v>
      </c>
      <c r="E34" s="69" t="b">
        <v>0</v>
      </c>
      <c r="F34" s="69" t="b">
        <v>0</v>
      </c>
      <c r="G34" s="69" t="b">
        <v>0</v>
      </c>
    </row>
    <row r="35" spans="1:7" ht="15">
      <c r="A35" s="69" t="s">
        <v>821</v>
      </c>
      <c r="B35" s="69">
        <v>8</v>
      </c>
      <c r="C35" s="87">
        <v>0.005489047114607735</v>
      </c>
      <c r="D35" s="69" t="s">
        <v>267</v>
      </c>
      <c r="E35" s="69" t="b">
        <v>0</v>
      </c>
      <c r="F35" s="69" t="b">
        <v>0</v>
      </c>
      <c r="G35" s="69" t="b">
        <v>0</v>
      </c>
    </row>
    <row r="36" spans="1:7" ht="15">
      <c r="A36" s="69" t="s">
        <v>861</v>
      </c>
      <c r="B36" s="69">
        <v>8</v>
      </c>
      <c r="C36" s="87">
        <v>0.005489047114607735</v>
      </c>
      <c r="D36" s="69" t="s">
        <v>267</v>
      </c>
      <c r="E36" s="69" t="b">
        <v>0</v>
      </c>
      <c r="F36" s="69" t="b">
        <v>0</v>
      </c>
      <c r="G36" s="69" t="b">
        <v>0</v>
      </c>
    </row>
    <row r="37" spans="1:7" ht="15">
      <c r="A37" s="69" t="s">
        <v>810</v>
      </c>
      <c r="B37" s="69">
        <v>8</v>
      </c>
      <c r="C37" s="87">
        <v>0.005489047114607735</v>
      </c>
      <c r="D37" s="69" t="s">
        <v>267</v>
      </c>
      <c r="E37" s="69" t="b">
        <v>0</v>
      </c>
      <c r="F37" s="69" t="b">
        <v>0</v>
      </c>
      <c r="G37" s="69" t="b">
        <v>0</v>
      </c>
    </row>
    <row r="38" spans="1:7" ht="15">
      <c r="A38" s="69" t="s">
        <v>1894</v>
      </c>
      <c r="B38" s="69">
        <v>8</v>
      </c>
      <c r="C38" s="87">
        <v>0.007061005316508421</v>
      </c>
      <c r="D38" s="69" t="s">
        <v>267</v>
      </c>
      <c r="E38" s="69" t="b">
        <v>0</v>
      </c>
      <c r="F38" s="69" t="b">
        <v>0</v>
      </c>
      <c r="G38" s="69" t="b">
        <v>0</v>
      </c>
    </row>
    <row r="39" spans="1:7" ht="15">
      <c r="A39" s="69" t="s">
        <v>827</v>
      </c>
      <c r="B39" s="69">
        <v>8</v>
      </c>
      <c r="C39" s="87">
        <v>0.005489047114607735</v>
      </c>
      <c r="D39" s="69" t="s">
        <v>267</v>
      </c>
      <c r="E39" s="69" t="b">
        <v>0</v>
      </c>
      <c r="F39" s="69" t="b">
        <v>0</v>
      </c>
      <c r="G39" s="69" t="b">
        <v>0</v>
      </c>
    </row>
    <row r="40" spans="1:7" ht="15">
      <c r="A40" s="69" t="s">
        <v>865</v>
      </c>
      <c r="B40" s="69">
        <v>8</v>
      </c>
      <c r="C40" s="87">
        <v>0.005489047114607735</v>
      </c>
      <c r="D40" s="69" t="s">
        <v>267</v>
      </c>
      <c r="E40" s="69" t="b">
        <v>0</v>
      </c>
      <c r="F40" s="69" t="b">
        <v>0</v>
      </c>
      <c r="G40" s="69" t="b">
        <v>0</v>
      </c>
    </row>
    <row r="41" spans="1:7" ht="15">
      <c r="A41" s="69" t="s">
        <v>850</v>
      </c>
      <c r="B41" s="69">
        <v>8</v>
      </c>
      <c r="C41" s="87">
        <v>0.005489047114607735</v>
      </c>
      <c r="D41" s="69" t="s">
        <v>267</v>
      </c>
      <c r="E41" s="69" t="b">
        <v>0</v>
      </c>
      <c r="F41" s="69" t="b">
        <v>0</v>
      </c>
      <c r="G41" s="69" t="b">
        <v>0</v>
      </c>
    </row>
    <row r="42" spans="1:7" ht="15">
      <c r="A42" s="69" t="s">
        <v>1740</v>
      </c>
      <c r="B42" s="69">
        <v>8</v>
      </c>
      <c r="C42" s="87">
        <v>0.005489047114607735</v>
      </c>
      <c r="D42" s="69" t="s">
        <v>267</v>
      </c>
      <c r="E42" s="69" t="b">
        <v>0</v>
      </c>
      <c r="F42" s="69" t="b">
        <v>0</v>
      </c>
      <c r="G42" s="69" t="b">
        <v>0</v>
      </c>
    </row>
    <row r="43" spans="1:7" ht="15">
      <c r="A43" s="69" t="s">
        <v>369</v>
      </c>
      <c r="B43" s="69">
        <v>8</v>
      </c>
      <c r="C43" s="87">
        <v>0.005489047114607735</v>
      </c>
      <c r="D43" s="69" t="s">
        <v>267</v>
      </c>
      <c r="E43" s="69" t="b">
        <v>0</v>
      </c>
      <c r="F43" s="69" t="b">
        <v>0</v>
      </c>
      <c r="G43" s="69" t="b">
        <v>0</v>
      </c>
    </row>
    <row r="44" spans="1:7" ht="15">
      <c r="A44" s="69" t="s">
        <v>886</v>
      </c>
      <c r="B44" s="69">
        <v>7</v>
      </c>
      <c r="C44" s="87">
        <v>0.005067892484318197</v>
      </c>
      <c r="D44" s="69" t="s">
        <v>267</v>
      </c>
      <c r="E44" s="69" t="b">
        <v>0</v>
      </c>
      <c r="F44" s="69" t="b">
        <v>0</v>
      </c>
      <c r="G44" s="69" t="b">
        <v>0</v>
      </c>
    </row>
    <row r="45" spans="1:7" ht="15">
      <c r="A45" s="69" t="s">
        <v>1895</v>
      </c>
      <c r="B45" s="69">
        <v>7</v>
      </c>
      <c r="C45" s="87">
        <v>0.005067892484318197</v>
      </c>
      <c r="D45" s="69" t="s">
        <v>267</v>
      </c>
      <c r="E45" s="69" t="b">
        <v>0</v>
      </c>
      <c r="F45" s="69" t="b">
        <v>0</v>
      </c>
      <c r="G45" s="69" t="b">
        <v>0</v>
      </c>
    </row>
    <row r="46" spans="1:7" ht="15">
      <c r="A46" s="69" t="s">
        <v>1896</v>
      </c>
      <c r="B46" s="69">
        <v>7</v>
      </c>
      <c r="C46" s="87">
        <v>0.005067892484318197</v>
      </c>
      <c r="D46" s="69" t="s">
        <v>267</v>
      </c>
      <c r="E46" s="69" t="b">
        <v>0</v>
      </c>
      <c r="F46" s="69" t="b">
        <v>0</v>
      </c>
      <c r="G46" s="69" t="b">
        <v>0</v>
      </c>
    </row>
    <row r="47" spans="1:7" ht="15">
      <c r="A47" s="69" t="s">
        <v>1897</v>
      </c>
      <c r="B47" s="69">
        <v>7</v>
      </c>
      <c r="C47" s="87">
        <v>0.005067892484318197</v>
      </c>
      <c r="D47" s="69" t="s">
        <v>267</v>
      </c>
      <c r="E47" s="69" t="b">
        <v>0</v>
      </c>
      <c r="F47" s="69" t="b">
        <v>0</v>
      </c>
      <c r="G47" s="69" t="b">
        <v>0</v>
      </c>
    </row>
    <row r="48" spans="1:7" ht="15">
      <c r="A48" s="69" t="s">
        <v>884</v>
      </c>
      <c r="B48" s="69">
        <v>7</v>
      </c>
      <c r="C48" s="87">
        <v>0.005067892484318197</v>
      </c>
      <c r="D48" s="69" t="s">
        <v>267</v>
      </c>
      <c r="E48" s="69" t="b">
        <v>0</v>
      </c>
      <c r="F48" s="69" t="b">
        <v>0</v>
      </c>
      <c r="G48" s="69" t="b">
        <v>0</v>
      </c>
    </row>
    <row r="49" spans="1:7" ht="15">
      <c r="A49" s="69" t="s">
        <v>1898</v>
      </c>
      <c r="B49" s="69">
        <v>7</v>
      </c>
      <c r="C49" s="87">
        <v>0.005067892484318197</v>
      </c>
      <c r="D49" s="69" t="s">
        <v>267</v>
      </c>
      <c r="E49" s="69" t="b">
        <v>0</v>
      </c>
      <c r="F49" s="69" t="b">
        <v>0</v>
      </c>
      <c r="G49" s="69" t="b">
        <v>0</v>
      </c>
    </row>
    <row r="50" spans="1:7" ht="15">
      <c r="A50" s="69" t="s">
        <v>1899</v>
      </c>
      <c r="B50" s="69">
        <v>7</v>
      </c>
      <c r="C50" s="87">
        <v>0.005067892484318197</v>
      </c>
      <c r="D50" s="69" t="s">
        <v>267</v>
      </c>
      <c r="E50" s="69" t="b">
        <v>0</v>
      </c>
      <c r="F50" s="69" t="b">
        <v>0</v>
      </c>
      <c r="G50" s="69" t="b">
        <v>0</v>
      </c>
    </row>
    <row r="51" spans="1:7" ht="15">
      <c r="A51" s="69" t="s">
        <v>1900</v>
      </c>
      <c r="B51" s="69">
        <v>7</v>
      </c>
      <c r="C51" s="87">
        <v>0.005067892484318197</v>
      </c>
      <c r="D51" s="69" t="s">
        <v>267</v>
      </c>
      <c r="E51" s="69" t="b">
        <v>0</v>
      </c>
      <c r="F51" s="69" t="b">
        <v>0</v>
      </c>
      <c r="G51" s="69" t="b">
        <v>0</v>
      </c>
    </row>
    <row r="52" spans="1:7" ht="15">
      <c r="A52" s="69" t="s">
        <v>1901</v>
      </c>
      <c r="B52" s="69">
        <v>7</v>
      </c>
      <c r="C52" s="87">
        <v>0.005067892484318197</v>
      </c>
      <c r="D52" s="69" t="s">
        <v>267</v>
      </c>
      <c r="E52" s="69" t="b">
        <v>0</v>
      </c>
      <c r="F52" s="69" t="b">
        <v>0</v>
      </c>
      <c r="G52" s="69" t="b">
        <v>0</v>
      </c>
    </row>
    <row r="53" spans="1:7" ht="15">
      <c r="A53" s="69" t="s">
        <v>879</v>
      </c>
      <c r="B53" s="69">
        <v>7</v>
      </c>
      <c r="C53" s="87">
        <v>0.005067892484318197</v>
      </c>
      <c r="D53" s="69" t="s">
        <v>267</v>
      </c>
      <c r="E53" s="69" t="b">
        <v>0</v>
      </c>
      <c r="F53" s="69" t="b">
        <v>0</v>
      </c>
      <c r="G53" s="69" t="b">
        <v>0</v>
      </c>
    </row>
    <row r="54" spans="1:7" ht="15">
      <c r="A54" s="69" t="s">
        <v>1902</v>
      </c>
      <c r="B54" s="69">
        <v>7</v>
      </c>
      <c r="C54" s="87">
        <v>0.005067892484318197</v>
      </c>
      <c r="D54" s="69" t="s">
        <v>267</v>
      </c>
      <c r="E54" s="69" t="b">
        <v>0</v>
      </c>
      <c r="F54" s="69" t="b">
        <v>0</v>
      </c>
      <c r="G54" s="69" t="b">
        <v>0</v>
      </c>
    </row>
    <row r="55" spans="1:7" ht="15">
      <c r="A55" s="69" t="s">
        <v>753</v>
      </c>
      <c r="B55" s="69">
        <v>7</v>
      </c>
      <c r="C55" s="87">
        <v>0.005067892484318197</v>
      </c>
      <c r="D55" s="69" t="s">
        <v>267</v>
      </c>
      <c r="E55" s="69" t="b">
        <v>0</v>
      </c>
      <c r="F55" s="69" t="b">
        <v>0</v>
      </c>
      <c r="G55" s="69" t="b">
        <v>0</v>
      </c>
    </row>
    <row r="56" spans="1:7" ht="15">
      <c r="A56" s="69" t="s">
        <v>752</v>
      </c>
      <c r="B56" s="69">
        <v>7</v>
      </c>
      <c r="C56" s="87">
        <v>0.005067892484318197</v>
      </c>
      <c r="D56" s="69" t="s">
        <v>267</v>
      </c>
      <c r="E56" s="69" t="b">
        <v>0</v>
      </c>
      <c r="F56" s="69" t="b">
        <v>0</v>
      </c>
      <c r="G56" s="69" t="b">
        <v>0</v>
      </c>
    </row>
    <row r="57" spans="1:7" ht="15">
      <c r="A57" s="69" t="s">
        <v>1903</v>
      </c>
      <c r="B57" s="69">
        <v>7</v>
      </c>
      <c r="C57" s="87">
        <v>0.005067892484318197</v>
      </c>
      <c r="D57" s="69" t="s">
        <v>267</v>
      </c>
      <c r="E57" s="69" t="b">
        <v>0</v>
      </c>
      <c r="F57" s="69" t="b">
        <v>0</v>
      </c>
      <c r="G57" s="69" t="b">
        <v>0</v>
      </c>
    </row>
    <row r="58" spans="1:7" ht="15">
      <c r="A58" s="69" t="s">
        <v>815</v>
      </c>
      <c r="B58" s="69">
        <v>6</v>
      </c>
      <c r="C58" s="87">
        <v>0.004606101536771597</v>
      </c>
      <c r="D58" s="69" t="s">
        <v>267</v>
      </c>
      <c r="E58" s="69" t="b">
        <v>0</v>
      </c>
      <c r="F58" s="69" t="b">
        <v>0</v>
      </c>
      <c r="G58" s="69" t="b">
        <v>0</v>
      </c>
    </row>
    <row r="59" spans="1:7" ht="15">
      <c r="A59" s="69" t="s">
        <v>803</v>
      </c>
      <c r="B59" s="69">
        <v>6</v>
      </c>
      <c r="C59" s="87">
        <v>0.004606101536771597</v>
      </c>
      <c r="D59" s="69" t="s">
        <v>267</v>
      </c>
      <c r="E59" s="69" t="b">
        <v>0</v>
      </c>
      <c r="F59" s="69" t="b">
        <v>0</v>
      </c>
      <c r="G59" s="69" t="b">
        <v>0</v>
      </c>
    </row>
    <row r="60" spans="1:7" ht="15">
      <c r="A60" s="69" t="s">
        <v>1904</v>
      </c>
      <c r="B60" s="69">
        <v>6</v>
      </c>
      <c r="C60" s="87">
        <v>0.004606101536771597</v>
      </c>
      <c r="D60" s="69" t="s">
        <v>267</v>
      </c>
      <c r="E60" s="69" t="b">
        <v>0</v>
      </c>
      <c r="F60" s="69" t="b">
        <v>0</v>
      </c>
      <c r="G60" s="69" t="b">
        <v>0</v>
      </c>
    </row>
    <row r="61" spans="1:7" ht="15">
      <c r="A61" s="69" t="s">
        <v>812</v>
      </c>
      <c r="B61" s="69">
        <v>6</v>
      </c>
      <c r="C61" s="87">
        <v>0.004606101536771597</v>
      </c>
      <c r="D61" s="69" t="s">
        <v>267</v>
      </c>
      <c r="E61" s="69" t="b">
        <v>0</v>
      </c>
      <c r="F61" s="69" t="b">
        <v>0</v>
      </c>
      <c r="G61" s="69" t="b">
        <v>0</v>
      </c>
    </row>
    <row r="62" spans="1:7" ht="15">
      <c r="A62" s="69" t="s">
        <v>858</v>
      </c>
      <c r="B62" s="69">
        <v>6</v>
      </c>
      <c r="C62" s="87">
        <v>0.004606101536771597</v>
      </c>
      <c r="D62" s="69" t="s">
        <v>267</v>
      </c>
      <c r="E62" s="69" t="b">
        <v>0</v>
      </c>
      <c r="F62" s="69" t="b">
        <v>0</v>
      </c>
      <c r="G62" s="69" t="b">
        <v>0</v>
      </c>
    </row>
    <row r="63" spans="1:7" ht="15">
      <c r="A63" s="69" t="s">
        <v>350</v>
      </c>
      <c r="B63" s="69">
        <v>6</v>
      </c>
      <c r="C63" s="87">
        <v>0.004606101536771597</v>
      </c>
      <c r="D63" s="69" t="s">
        <v>267</v>
      </c>
      <c r="E63" s="69" t="b">
        <v>0</v>
      </c>
      <c r="F63" s="69" t="b">
        <v>0</v>
      </c>
      <c r="G63" s="69" t="b">
        <v>0</v>
      </c>
    </row>
    <row r="64" spans="1:7" ht="15">
      <c r="A64" s="69" t="s">
        <v>1905</v>
      </c>
      <c r="B64" s="69">
        <v>6</v>
      </c>
      <c r="C64" s="87">
        <v>0.004606101536771597</v>
      </c>
      <c r="D64" s="69" t="s">
        <v>267</v>
      </c>
      <c r="E64" s="69" t="b">
        <v>0</v>
      </c>
      <c r="F64" s="69" t="b">
        <v>0</v>
      </c>
      <c r="G64" s="69" t="b">
        <v>0</v>
      </c>
    </row>
    <row r="65" spans="1:7" ht="15">
      <c r="A65" s="69" t="s">
        <v>1906</v>
      </c>
      <c r="B65" s="69">
        <v>6</v>
      </c>
      <c r="C65" s="87">
        <v>0.004606101536771597</v>
      </c>
      <c r="D65" s="69" t="s">
        <v>267</v>
      </c>
      <c r="E65" s="69" t="b">
        <v>0</v>
      </c>
      <c r="F65" s="69" t="b">
        <v>0</v>
      </c>
      <c r="G65" s="69" t="b">
        <v>0</v>
      </c>
    </row>
    <row r="66" spans="1:7" ht="15">
      <c r="A66" s="69" t="s">
        <v>1907</v>
      </c>
      <c r="B66" s="69">
        <v>5</v>
      </c>
      <c r="C66" s="87">
        <v>0.00409684237957998</v>
      </c>
      <c r="D66" s="69" t="s">
        <v>267</v>
      </c>
      <c r="E66" s="69" t="b">
        <v>0</v>
      </c>
      <c r="F66" s="69" t="b">
        <v>0</v>
      </c>
      <c r="G66" s="69" t="b">
        <v>0</v>
      </c>
    </row>
    <row r="67" spans="1:7" ht="15">
      <c r="A67" s="69" t="s">
        <v>830</v>
      </c>
      <c r="B67" s="69">
        <v>5</v>
      </c>
      <c r="C67" s="87">
        <v>0.00409684237957998</v>
      </c>
      <c r="D67" s="69" t="s">
        <v>267</v>
      </c>
      <c r="E67" s="69" t="b">
        <v>0</v>
      </c>
      <c r="F67" s="69" t="b">
        <v>0</v>
      </c>
      <c r="G67" s="69" t="b">
        <v>0</v>
      </c>
    </row>
    <row r="68" spans="1:7" ht="15">
      <c r="A68" s="69" t="s">
        <v>881</v>
      </c>
      <c r="B68" s="69">
        <v>5</v>
      </c>
      <c r="C68" s="87">
        <v>0.00409684237957998</v>
      </c>
      <c r="D68" s="69" t="s">
        <v>267</v>
      </c>
      <c r="E68" s="69" t="b">
        <v>0</v>
      </c>
      <c r="F68" s="69" t="b">
        <v>0</v>
      </c>
      <c r="G68" s="69" t="b">
        <v>0</v>
      </c>
    </row>
    <row r="69" spans="1:7" ht="15">
      <c r="A69" s="69" t="s">
        <v>1908</v>
      </c>
      <c r="B69" s="69">
        <v>5</v>
      </c>
      <c r="C69" s="87">
        <v>0.00409684237957998</v>
      </c>
      <c r="D69" s="69" t="s">
        <v>267</v>
      </c>
      <c r="E69" s="69" t="b">
        <v>0</v>
      </c>
      <c r="F69" s="69" t="b">
        <v>0</v>
      </c>
      <c r="G69" s="69" t="b">
        <v>0</v>
      </c>
    </row>
    <row r="70" spans="1:7" ht="15">
      <c r="A70" s="69" t="s">
        <v>1909</v>
      </c>
      <c r="B70" s="69">
        <v>5</v>
      </c>
      <c r="C70" s="87">
        <v>0.00409684237957998</v>
      </c>
      <c r="D70" s="69" t="s">
        <v>267</v>
      </c>
      <c r="E70" s="69" t="b">
        <v>0</v>
      </c>
      <c r="F70" s="69" t="b">
        <v>0</v>
      </c>
      <c r="G70" s="69" t="b">
        <v>0</v>
      </c>
    </row>
    <row r="71" spans="1:7" ht="15">
      <c r="A71" s="69" t="s">
        <v>1910</v>
      </c>
      <c r="B71" s="69">
        <v>5</v>
      </c>
      <c r="C71" s="87">
        <v>0.00409684237957998</v>
      </c>
      <c r="D71" s="69" t="s">
        <v>267</v>
      </c>
      <c r="E71" s="69" t="b">
        <v>0</v>
      </c>
      <c r="F71" s="69" t="b">
        <v>0</v>
      </c>
      <c r="G71" s="69" t="b">
        <v>0</v>
      </c>
    </row>
    <row r="72" spans="1:7" ht="15">
      <c r="A72" s="69" t="s">
        <v>873</v>
      </c>
      <c r="B72" s="69">
        <v>5</v>
      </c>
      <c r="C72" s="87">
        <v>0.00409684237957998</v>
      </c>
      <c r="D72" s="69" t="s">
        <v>267</v>
      </c>
      <c r="E72" s="69" t="b">
        <v>0</v>
      </c>
      <c r="F72" s="69" t="b">
        <v>0</v>
      </c>
      <c r="G72" s="69" t="b">
        <v>0</v>
      </c>
    </row>
    <row r="73" spans="1:7" ht="15">
      <c r="A73" s="69" t="s">
        <v>1911</v>
      </c>
      <c r="B73" s="69">
        <v>5</v>
      </c>
      <c r="C73" s="87">
        <v>0.00409684237957998</v>
      </c>
      <c r="D73" s="69" t="s">
        <v>267</v>
      </c>
      <c r="E73" s="69" t="b">
        <v>0</v>
      </c>
      <c r="F73" s="69" t="b">
        <v>0</v>
      </c>
      <c r="G73" s="69" t="b">
        <v>0</v>
      </c>
    </row>
    <row r="74" spans="1:7" ht="15">
      <c r="A74" s="69" t="s">
        <v>1912</v>
      </c>
      <c r="B74" s="69">
        <v>5</v>
      </c>
      <c r="C74" s="87">
        <v>0.00409684237957998</v>
      </c>
      <c r="D74" s="69" t="s">
        <v>267</v>
      </c>
      <c r="E74" s="69" t="b">
        <v>0</v>
      </c>
      <c r="F74" s="69" t="b">
        <v>0</v>
      </c>
      <c r="G74" s="69" t="b">
        <v>0</v>
      </c>
    </row>
    <row r="75" spans="1:7" ht="15">
      <c r="A75" s="69" t="s">
        <v>1913</v>
      </c>
      <c r="B75" s="69">
        <v>5</v>
      </c>
      <c r="C75" s="87">
        <v>0.00409684237957998</v>
      </c>
      <c r="D75" s="69" t="s">
        <v>267</v>
      </c>
      <c r="E75" s="69" t="b">
        <v>0</v>
      </c>
      <c r="F75" s="69" t="b">
        <v>0</v>
      </c>
      <c r="G75" s="69" t="b">
        <v>0</v>
      </c>
    </row>
    <row r="76" spans="1:7" ht="15">
      <c r="A76" s="69" t="s">
        <v>818</v>
      </c>
      <c r="B76" s="69">
        <v>5</v>
      </c>
      <c r="C76" s="87">
        <v>0.00409684237957998</v>
      </c>
      <c r="D76" s="69" t="s">
        <v>267</v>
      </c>
      <c r="E76" s="69" t="b">
        <v>0</v>
      </c>
      <c r="F76" s="69" t="b">
        <v>0</v>
      </c>
      <c r="G76" s="69" t="b">
        <v>0</v>
      </c>
    </row>
    <row r="77" spans="1:7" ht="15">
      <c r="A77" s="69" t="s">
        <v>1914</v>
      </c>
      <c r="B77" s="69">
        <v>5</v>
      </c>
      <c r="C77" s="87">
        <v>0.00409684237957998</v>
      </c>
      <c r="D77" s="69" t="s">
        <v>267</v>
      </c>
      <c r="E77" s="69" t="b">
        <v>0</v>
      </c>
      <c r="F77" s="69" t="b">
        <v>0</v>
      </c>
      <c r="G77" s="69" t="b">
        <v>0</v>
      </c>
    </row>
    <row r="78" spans="1:7" ht="15">
      <c r="A78" s="69" t="s">
        <v>1915</v>
      </c>
      <c r="B78" s="69">
        <v>5</v>
      </c>
      <c r="C78" s="87">
        <v>0.00409684237957998</v>
      </c>
      <c r="D78" s="69" t="s">
        <v>267</v>
      </c>
      <c r="E78" s="69" t="b">
        <v>0</v>
      </c>
      <c r="F78" s="69" t="b">
        <v>0</v>
      </c>
      <c r="G78" s="69" t="b">
        <v>0</v>
      </c>
    </row>
    <row r="79" spans="1:7" ht="15">
      <c r="A79" s="69" t="s">
        <v>885</v>
      </c>
      <c r="B79" s="69">
        <v>5</v>
      </c>
      <c r="C79" s="87">
        <v>0.00409684237957998</v>
      </c>
      <c r="D79" s="69" t="s">
        <v>267</v>
      </c>
      <c r="E79" s="69" t="b">
        <v>0</v>
      </c>
      <c r="F79" s="69" t="b">
        <v>0</v>
      </c>
      <c r="G79" s="69" t="b">
        <v>0</v>
      </c>
    </row>
    <row r="80" spans="1:7" ht="15">
      <c r="A80" s="69" t="s">
        <v>835</v>
      </c>
      <c r="B80" s="69">
        <v>5</v>
      </c>
      <c r="C80" s="87">
        <v>0.00409684237957998</v>
      </c>
      <c r="D80" s="69" t="s">
        <v>267</v>
      </c>
      <c r="E80" s="69" t="b">
        <v>0</v>
      </c>
      <c r="F80" s="69" t="b">
        <v>0</v>
      </c>
      <c r="G80" s="69" t="b">
        <v>0</v>
      </c>
    </row>
    <row r="81" spans="1:7" ht="15">
      <c r="A81" s="69" t="s">
        <v>846</v>
      </c>
      <c r="B81" s="69">
        <v>5</v>
      </c>
      <c r="C81" s="87">
        <v>0.00409684237957998</v>
      </c>
      <c r="D81" s="69" t="s">
        <v>267</v>
      </c>
      <c r="E81" s="69" t="b">
        <v>0</v>
      </c>
      <c r="F81" s="69" t="b">
        <v>0</v>
      </c>
      <c r="G81" s="69" t="b">
        <v>0</v>
      </c>
    </row>
    <row r="82" spans="1:7" ht="15">
      <c r="A82" s="69" t="s">
        <v>1916</v>
      </c>
      <c r="B82" s="69">
        <v>5</v>
      </c>
      <c r="C82" s="87">
        <v>0.00409684237957998</v>
      </c>
      <c r="D82" s="69" t="s">
        <v>267</v>
      </c>
      <c r="E82" s="69" t="b">
        <v>0</v>
      </c>
      <c r="F82" s="69" t="b">
        <v>0</v>
      </c>
      <c r="G82" s="69" t="b">
        <v>0</v>
      </c>
    </row>
    <row r="83" spans="1:7" ht="15">
      <c r="A83" s="69" t="s">
        <v>860</v>
      </c>
      <c r="B83" s="69">
        <v>5</v>
      </c>
      <c r="C83" s="87">
        <v>0.00409684237957998</v>
      </c>
      <c r="D83" s="69" t="s">
        <v>267</v>
      </c>
      <c r="E83" s="69" t="b">
        <v>0</v>
      </c>
      <c r="F83" s="69" t="b">
        <v>0</v>
      </c>
      <c r="G83" s="69" t="b">
        <v>0</v>
      </c>
    </row>
    <row r="84" spans="1:7" ht="15">
      <c r="A84" s="69" t="s">
        <v>1917</v>
      </c>
      <c r="B84" s="69">
        <v>5</v>
      </c>
      <c r="C84" s="87">
        <v>0.00409684237957998</v>
      </c>
      <c r="D84" s="69" t="s">
        <v>267</v>
      </c>
      <c r="E84" s="69" t="b">
        <v>0</v>
      </c>
      <c r="F84" s="69" t="b">
        <v>0</v>
      </c>
      <c r="G84" s="69" t="b">
        <v>0</v>
      </c>
    </row>
    <row r="85" spans="1:7" ht="15">
      <c r="A85" s="69" t="s">
        <v>1918</v>
      </c>
      <c r="B85" s="69">
        <v>5</v>
      </c>
      <c r="C85" s="87">
        <v>0.00409684237957998</v>
      </c>
      <c r="D85" s="69" t="s">
        <v>267</v>
      </c>
      <c r="E85" s="69" t="b">
        <v>0</v>
      </c>
      <c r="F85" s="69" t="b">
        <v>0</v>
      </c>
      <c r="G85" s="69" t="b">
        <v>0</v>
      </c>
    </row>
    <row r="86" spans="1:7" ht="15">
      <c r="A86" s="69" t="s">
        <v>849</v>
      </c>
      <c r="B86" s="69">
        <v>5</v>
      </c>
      <c r="C86" s="87">
        <v>0.00409684237957998</v>
      </c>
      <c r="D86" s="69" t="s">
        <v>267</v>
      </c>
      <c r="E86" s="69" t="b">
        <v>0</v>
      </c>
      <c r="F86" s="69" t="b">
        <v>0</v>
      </c>
      <c r="G86" s="69" t="b">
        <v>0</v>
      </c>
    </row>
    <row r="87" spans="1:7" ht="15">
      <c r="A87" s="69" t="s">
        <v>1919</v>
      </c>
      <c r="B87" s="69">
        <v>5</v>
      </c>
      <c r="C87" s="87">
        <v>0.00409684237957998</v>
      </c>
      <c r="D87" s="69" t="s">
        <v>267</v>
      </c>
      <c r="E87" s="69" t="b">
        <v>0</v>
      </c>
      <c r="F87" s="69" t="b">
        <v>0</v>
      </c>
      <c r="G87" s="69" t="b">
        <v>0</v>
      </c>
    </row>
    <row r="88" spans="1:7" ht="15">
      <c r="A88" s="69" t="s">
        <v>870</v>
      </c>
      <c r="B88" s="69">
        <v>5</v>
      </c>
      <c r="C88" s="87">
        <v>0.00409684237957998</v>
      </c>
      <c r="D88" s="69" t="s">
        <v>267</v>
      </c>
      <c r="E88" s="69" t="b">
        <v>0</v>
      </c>
      <c r="F88" s="69" t="b">
        <v>0</v>
      </c>
      <c r="G88" s="69" t="b">
        <v>0</v>
      </c>
    </row>
    <row r="89" spans="1:7" ht="15">
      <c r="A89" s="69" t="s">
        <v>1920</v>
      </c>
      <c r="B89" s="69">
        <v>5</v>
      </c>
      <c r="C89" s="87">
        <v>0.00409684237957998</v>
      </c>
      <c r="D89" s="69" t="s">
        <v>267</v>
      </c>
      <c r="E89" s="69" t="b">
        <v>0</v>
      </c>
      <c r="F89" s="69" t="b">
        <v>0</v>
      </c>
      <c r="G89" s="69" t="b">
        <v>0</v>
      </c>
    </row>
    <row r="90" spans="1:7" ht="15">
      <c r="A90" s="69" t="s">
        <v>866</v>
      </c>
      <c r="B90" s="69">
        <v>5</v>
      </c>
      <c r="C90" s="87">
        <v>0.00409684237957998</v>
      </c>
      <c r="D90" s="69" t="s">
        <v>267</v>
      </c>
      <c r="E90" s="69" t="b">
        <v>0</v>
      </c>
      <c r="F90" s="69" t="b">
        <v>0</v>
      </c>
      <c r="G90" s="69" t="b">
        <v>0</v>
      </c>
    </row>
    <row r="91" spans="1:7" ht="15">
      <c r="A91" s="69" t="s">
        <v>857</v>
      </c>
      <c r="B91" s="69">
        <v>5</v>
      </c>
      <c r="C91" s="87">
        <v>0.00409684237957998</v>
      </c>
      <c r="D91" s="69" t="s">
        <v>267</v>
      </c>
      <c r="E91" s="69" t="b">
        <v>0</v>
      </c>
      <c r="F91" s="69" t="b">
        <v>0</v>
      </c>
      <c r="G91" s="69" t="b">
        <v>0</v>
      </c>
    </row>
    <row r="92" spans="1:7" ht="15">
      <c r="A92" s="69" t="s">
        <v>799</v>
      </c>
      <c r="B92" s="69">
        <v>5</v>
      </c>
      <c r="C92" s="87">
        <v>0.004413128322817763</v>
      </c>
      <c r="D92" s="69" t="s">
        <v>267</v>
      </c>
      <c r="E92" s="69" t="b">
        <v>0</v>
      </c>
      <c r="F92" s="69" t="b">
        <v>0</v>
      </c>
      <c r="G92" s="69" t="b">
        <v>0</v>
      </c>
    </row>
    <row r="93" spans="1:7" ht="15">
      <c r="A93" s="69" t="s">
        <v>1742</v>
      </c>
      <c r="B93" s="69">
        <v>5</v>
      </c>
      <c r="C93" s="87">
        <v>0.004820891823497592</v>
      </c>
      <c r="D93" s="69" t="s">
        <v>267</v>
      </c>
      <c r="E93" s="69" t="b">
        <v>0</v>
      </c>
      <c r="F93" s="69" t="b">
        <v>0</v>
      </c>
      <c r="G93" s="69" t="b">
        <v>0</v>
      </c>
    </row>
    <row r="94" spans="1:7" ht="15">
      <c r="A94" s="69" t="s">
        <v>791</v>
      </c>
      <c r="B94" s="69">
        <v>5</v>
      </c>
      <c r="C94" s="87">
        <v>0.00409684237957998</v>
      </c>
      <c r="D94" s="69" t="s">
        <v>267</v>
      </c>
      <c r="E94" s="69" t="b">
        <v>0</v>
      </c>
      <c r="F94" s="69" t="b">
        <v>0</v>
      </c>
      <c r="G94" s="69" t="b">
        <v>0</v>
      </c>
    </row>
    <row r="95" spans="1:7" ht="15">
      <c r="A95" s="69" t="s">
        <v>1921</v>
      </c>
      <c r="B95" s="69">
        <v>4</v>
      </c>
      <c r="C95" s="87">
        <v>0.0035305026582542103</v>
      </c>
      <c r="D95" s="69" t="s">
        <v>267</v>
      </c>
      <c r="E95" s="69" t="b">
        <v>0</v>
      </c>
      <c r="F95" s="69" t="b">
        <v>0</v>
      </c>
      <c r="G95" s="69" t="b">
        <v>0</v>
      </c>
    </row>
    <row r="96" spans="1:7" ht="15">
      <c r="A96" s="69" t="s">
        <v>1922</v>
      </c>
      <c r="B96" s="69">
        <v>4</v>
      </c>
      <c r="C96" s="87">
        <v>0.0035305026582542103</v>
      </c>
      <c r="D96" s="69" t="s">
        <v>267</v>
      </c>
      <c r="E96" s="69" t="b">
        <v>0</v>
      </c>
      <c r="F96" s="69" t="b">
        <v>0</v>
      </c>
      <c r="G96" s="69" t="b">
        <v>0</v>
      </c>
    </row>
    <row r="97" spans="1:7" ht="15">
      <c r="A97" s="69" t="s">
        <v>1923</v>
      </c>
      <c r="B97" s="69">
        <v>4</v>
      </c>
      <c r="C97" s="87">
        <v>0.0035305026582542103</v>
      </c>
      <c r="D97" s="69" t="s">
        <v>267</v>
      </c>
      <c r="E97" s="69" t="b">
        <v>0</v>
      </c>
      <c r="F97" s="69" t="b">
        <v>0</v>
      </c>
      <c r="G97" s="69" t="b">
        <v>0</v>
      </c>
    </row>
    <row r="98" spans="1:7" ht="15">
      <c r="A98" s="69" t="s">
        <v>1924</v>
      </c>
      <c r="B98" s="69">
        <v>4</v>
      </c>
      <c r="C98" s="87">
        <v>0.0035305026582542103</v>
      </c>
      <c r="D98" s="69" t="s">
        <v>267</v>
      </c>
      <c r="E98" s="69" t="b">
        <v>0</v>
      </c>
      <c r="F98" s="69" t="b">
        <v>0</v>
      </c>
      <c r="G98" s="69" t="b">
        <v>0</v>
      </c>
    </row>
    <row r="99" spans="1:7" ht="15">
      <c r="A99" s="69" t="s">
        <v>1925</v>
      </c>
      <c r="B99" s="69">
        <v>4</v>
      </c>
      <c r="C99" s="87">
        <v>0.0035305026582542103</v>
      </c>
      <c r="D99" s="69" t="s">
        <v>267</v>
      </c>
      <c r="E99" s="69" t="b">
        <v>0</v>
      </c>
      <c r="F99" s="69" t="b">
        <v>0</v>
      </c>
      <c r="G99" s="69" t="b">
        <v>0</v>
      </c>
    </row>
    <row r="100" spans="1:7" ht="15">
      <c r="A100" s="69" t="s">
        <v>1926</v>
      </c>
      <c r="B100" s="69">
        <v>4</v>
      </c>
      <c r="C100" s="87">
        <v>0.0035305026582542103</v>
      </c>
      <c r="D100" s="69" t="s">
        <v>267</v>
      </c>
      <c r="E100" s="69" t="b">
        <v>0</v>
      </c>
      <c r="F100" s="69" t="b">
        <v>0</v>
      </c>
      <c r="G100" s="69" t="b">
        <v>0</v>
      </c>
    </row>
    <row r="101" spans="1:7" ht="15">
      <c r="A101" s="69" t="s">
        <v>1927</v>
      </c>
      <c r="B101" s="69">
        <v>4</v>
      </c>
      <c r="C101" s="87">
        <v>0.0035305026582542103</v>
      </c>
      <c r="D101" s="69" t="s">
        <v>267</v>
      </c>
      <c r="E101" s="69" t="b">
        <v>0</v>
      </c>
      <c r="F101" s="69" t="b">
        <v>0</v>
      </c>
      <c r="G101" s="69" t="b">
        <v>0</v>
      </c>
    </row>
    <row r="102" spans="1:7" ht="15">
      <c r="A102" s="69" t="s">
        <v>1928</v>
      </c>
      <c r="B102" s="69">
        <v>4</v>
      </c>
      <c r="C102" s="87">
        <v>0.0035305026582542103</v>
      </c>
      <c r="D102" s="69" t="s">
        <v>267</v>
      </c>
      <c r="E102" s="69" t="b">
        <v>0</v>
      </c>
      <c r="F102" s="69" t="b">
        <v>0</v>
      </c>
      <c r="G102" s="69" t="b">
        <v>0</v>
      </c>
    </row>
    <row r="103" spans="1:7" ht="15">
      <c r="A103" s="69" t="s">
        <v>1929</v>
      </c>
      <c r="B103" s="69">
        <v>4</v>
      </c>
      <c r="C103" s="87">
        <v>0.0035305026582542103</v>
      </c>
      <c r="D103" s="69" t="s">
        <v>267</v>
      </c>
      <c r="E103" s="69" t="b">
        <v>0</v>
      </c>
      <c r="F103" s="69" t="b">
        <v>0</v>
      </c>
      <c r="G103" s="69" t="b">
        <v>0</v>
      </c>
    </row>
    <row r="104" spans="1:7" ht="15">
      <c r="A104" s="69" t="s">
        <v>856</v>
      </c>
      <c r="B104" s="69">
        <v>4</v>
      </c>
      <c r="C104" s="87">
        <v>0.0035305026582542103</v>
      </c>
      <c r="D104" s="69" t="s">
        <v>267</v>
      </c>
      <c r="E104" s="69" t="b">
        <v>0</v>
      </c>
      <c r="F104" s="69" t="b">
        <v>0</v>
      </c>
      <c r="G104" s="69" t="b">
        <v>0</v>
      </c>
    </row>
    <row r="105" spans="1:7" ht="15">
      <c r="A105" s="69" t="s">
        <v>805</v>
      </c>
      <c r="B105" s="69">
        <v>4</v>
      </c>
      <c r="C105" s="87">
        <v>0.0035305026582542103</v>
      </c>
      <c r="D105" s="69" t="s">
        <v>267</v>
      </c>
      <c r="E105" s="69" t="b">
        <v>0</v>
      </c>
      <c r="F105" s="69" t="b">
        <v>0</v>
      </c>
      <c r="G105" s="69" t="b">
        <v>0</v>
      </c>
    </row>
    <row r="106" spans="1:7" ht="15">
      <c r="A106" s="69" t="s">
        <v>852</v>
      </c>
      <c r="B106" s="69">
        <v>4</v>
      </c>
      <c r="C106" s="87">
        <v>0.0035305026582542103</v>
      </c>
      <c r="D106" s="69" t="s">
        <v>267</v>
      </c>
      <c r="E106" s="69" t="b">
        <v>0</v>
      </c>
      <c r="F106" s="69" t="b">
        <v>0</v>
      </c>
      <c r="G106" s="69" t="b">
        <v>0</v>
      </c>
    </row>
    <row r="107" spans="1:7" ht="15">
      <c r="A107" s="69" t="s">
        <v>833</v>
      </c>
      <c r="B107" s="69">
        <v>4</v>
      </c>
      <c r="C107" s="87">
        <v>0.0035305026582542103</v>
      </c>
      <c r="D107" s="69" t="s">
        <v>267</v>
      </c>
      <c r="E107" s="69" t="b">
        <v>0</v>
      </c>
      <c r="F107" s="69" t="b">
        <v>0</v>
      </c>
      <c r="G107" s="69" t="b">
        <v>0</v>
      </c>
    </row>
    <row r="108" spans="1:7" ht="15">
      <c r="A108" s="69" t="s">
        <v>745</v>
      </c>
      <c r="B108" s="69">
        <v>4</v>
      </c>
      <c r="C108" s="87">
        <v>0.0035305026582542103</v>
      </c>
      <c r="D108" s="69" t="s">
        <v>267</v>
      </c>
      <c r="E108" s="69" t="b">
        <v>0</v>
      </c>
      <c r="F108" s="69" t="b">
        <v>0</v>
      </c>
      <c r="G108" s="69" t="b">
        <v>0</v>
      </c>
    </row>
    <row r="109" spans="1:7" ht="15">
      <c r="A109" s="69" t="s">
        <v>1753</v>
      </c>
      <c r="B109" s="69">
        <v>4</v>
      </c>
      <c r="C109" s="87">
        <v>0.0035305026582542103</v>
      </c>
      <c r="D109" s="69" t="s">
        <v>267</v>
      </c>
      <c r="E109" s="69" t="b">
        <v>0</v>
      </c>
      <c r="F109" s="69" t="b">
        <v>0</v>
      </c>
      <c r="G109" s="69" t="b">
        <v>0</v>
      </c>
    </row>
    <row r="110" spans="1:7" ht="15">
      <c r="A110" s="69" t="s">
        <v>1743</v>
      </c>
      <c r="B110" s="69">
        <v>4</v>
      </c>
      <c r="C110" s="87">
        <v>0.004316481759204553</v>
      </c>
      <c r="D110" s="69" t="s">
        <v>267</v>
      </c>
      <c r="E110" s="69" t="b">
        <v>0</v>
      </c>
      <c r="F110" s="69" t="b">
        <v>0</v>
      </c>
      <c r="G110" s="69" t="b">
        <v>0</v>
      </c>
    </row>
    <row r="111" spans="1:7" ht="15">
      <c r="A111" s="69" t="s">
        <v>1744</v>
      </c>
      <c r="B111" s="69">
        <v>4</v>
      </c>
      <c r="C111" s="87">
        <v>0.004316481759204553</v>
      </c>
      <c r="D111" s="69" t="s">
        <v>267</v>
      </c>
      <c r="E111" s="69" t="b">
        <v>0</v>
      </c>
      <c r="F111" s="69" t="b">
        <v>0</v>
      </c>
      <c r="G111" s="69" t="b">
        <v>0</v>
      </c>
    </row>
    <row r="112" spans="1:7" ht="15">
      <c r="A112" s="69" t="s">
        <v>845</v>
      </c>
      <c r="B112" s="69">
        <v>4</v>
      </c>
      <c r="C112" s="87">
        <v>0.0035305026582542103</v>
      </c>
      <c r="D112" s="69" t="s">
        <v>267</v>
      </c>
      <c r="E112" s="69" t="b">
        <v>0</v>
      </c>
      <c r="F112" s="69" t="b">
        <v>0</v>
      </c>
      <c r="G112" s="69" t="b">
        <v>0</v>
      </c>
    </row>
    <row r="113" spans="1:7" ht="15">
      <c r="A113" s="69" t="s">
        <v>949</v>
      </c>
      <c r="B113" s="69">
        <v>4</v>
      </c>
      <c r="C113" s="87">
        <v>0.0035305026582542103</v>
      </c>
      <c r="D113" s="69" t="s">
        <v>267</v>
      </c>
      <c r="E113" s="69" t="b">
        <v>0</v>
      </c>
      <c r="F113" s="69" t="b">
        <v>0</v>
      </c>
      <c r="G113" s="69" t="b">
        <v>0</v>
      </c>
    </row>
    <row r="114" spans="1:7" ht="15">
      <c r="A114" s="69" t="s">
        <v>948</v>
      </c>
      <c r="B114" s="69">
        <v>4</v>
      </c>
      <c r="C114" s="87">
        <v>0.0035305026582542103</v>
      </c>
      <c r="D114" s="69" t="s">
        <v>267</v>
      </c>
      <c r="E114" s="69" t="b">
        <v>0</v>
      </c>
      <c r="F114" s="69" t="b">
        <v>0</v>
      </c>
      <c r="G114" s="69" t="b">
        <v>0</v>
      </c>
    </row>
    <row r="115" spans="1:7" ht="15">
      <c r="A115" s="69" t="s">
        <v>947</v>
      </c>
      <c r="B115" s="69">
        <v>4</v>
      </c>
      <c r="C115" s="87">
        <v>0.0035305026582542103</v>
      </c>
      <c r="D115" s="69" t="s">
        <v>267</v>
      </c>
      <c r="E115" s="69" t="b">
        <v>0</v>
      </c>
      <c r="F115" s="69" t="b">
        <v>0</v>
      </c>
      <c r="G115" s="69" t="b">
        <v>0</v>
      </c>
    </row>
    <row r="116" spans="1:7" ht="15">
      <c r="A116" s="69" t="s">
        <v>946</v>
      </c>
      <c r="B116" s="69">
        <v>4</v>
      </c>
      <c r="C116" s="87">
        <v>0.0035305026582542103</v>
      </c>
      <c r="D116" s="69" t="s">
        <v>267</v>
      </c>
      <c r="E116" s="69" t="b">
        <v>0</v>
      </c>
      <c r="F116" s="69" t="b">
        <v>0</v>
      </c>
      <c r="G116" s="69" t="b">
        <v>0</v>
      </c>
    </row>
    <row r="117" spans="1:7" ht="15">
      <c r="A117" s="69" t="s">
        <v>945</v>
      </c>
      <c r="B117" s="69">
        <v>4</v>
      </c>
      <c r="C117" s="87">
        <v>0.0035305026582542103</v>
      </c>
      <c r="D117" s="69" t="s">
        <v>267</v>
      </c>
      <c r="E117" s="69" t="b">
        <v>0</v>
      </c>
      <c r="F117" s="69" t="b">
        <v>0</v>
      </c>
      <c r="G117" s="69" t="b">
        <v>0</v>
      </c>
    </row>
    <row r="118" spans="1:7" ht="15">
      <c r="A118" s="69" t="s">
        <v>944</v>
      </c>
      <c r="B118" s="69">
        <v>4</v>
      </c>
      <c r="C118" s="87">
        <v>0.0035305026582542103</v>
      </c>
      <c r="D118" s="69" t="s">
        <v>267</v>
      </c>
      <c r="E118" s="69" t="b">
        <v>0</v>
      </c>
      <c r="F118" s="69" t="b">
        <v>0</v>
      </c>
      <c r="G118" s="69" t="b">
        <v>0</v>
      </c>
    </row>
    <row r="119" spans="1:7" ht="15">
      <c r="A119" s="69" t="s">
        <v>943</v>
      </c>
      <c r="B119" s="69">
        <v>4</v>
      </c>
      <c r="C119" s="87">
        <v>0.0035305026582542103</v>
      </c>
      <c r="D119" s="69" t="s">
        <v>267</v>
      </c>
      <c r="E119" s="69" t="b">
        <v>0</v>
      </c>
      <c r="F119" s="69" t="b">
        <v>0</v>
      </c>
      <c r="G119" s="69" t="b">
        <v>0</v>
      </c>
    </row>
    <row r="120" spans="1:7" ht="15">
      <c r="A120" s="69" t="s">
        <v>942</v>
      </c>
      <c r="B120" s="69">
        <v>4</v>
      </c>
      <c r="C120" s="87">
        <v>0.0035305026582542103</v>
      </c>
      <c r="D120" s="69" t="s">
        <v>267</v>
      </c>
      <c r="E120" s="69" t="b">
        <v>0</v>
      </c>
      <c r="F120" s="69" t="b">
        <v>0</v>
      </c>
      <c r="G120" s="69" t="b">
        <v>0</v>
      </c>
    </row>
    <row r="121" spans="1:7" ht="15">
      <c r="A121" s="69" t="s">
        <v>1930</v>
      </c>
      <c r="B121" s="69">
        <v>4</v>
      </c>
      <c r="C121" s="87">
        <v>0.0035305026582542103</v>
      </c>
      <c r="D121" s="69" t="s">
        <v>267</v>
      </c>
      <c r="E121" s="69" t="b">
        <v>0</v>
      </c>
      <c r="F121" s="69" t="b">
        <v>0</v>
      </c>
      <c r="G121" s="69" t="b">
        <v>0</v>
      </c>
    </row>
    <row r="122" spans="1:7" ht="15">
      <c r="A122" s="69" t="s">
        <v>1931</v>
      </c>
      <c r="B122" s="69">
        <v>4</v>
      </c>
      <c r="C122" s="87">
        <v>0.0035305026582542103</v>
      </c>
      <c r="D122" s="69" t="s">
        <v>267</v>
      </c>
      <c r="E122" s="69" t="b">
        <v>0</v>
      </c>
      <c r="F122" s="69" t="b">
        <v>0</v>
      </c>
      <c r="G122" s="69" t="b">
        <v>0</v>
      </c>
    </row>
    <row r="123" spans="1:7" ht="15">
      <c r="A123" s="69" t="s">
        <v>1932</v>
      </c>
      <c r="B123" s="69">
        <v>4</v>
      </c>
      <c r="C123" s="87">
        <v>0.0035305026582542103</v>
      </c>
      <c r="D123" s="69" t="s">
        <v>267</v>
      </c>
      <c r="E123" s="69" t="b">
        <v>0</v>
      </c>
      <c r="F123" s="69" t="b">
        <v>0</v>
      </c>
      <c r="G123" s="69" t="b">
        <v>0</v>
      </c>
    </row>
    <row r="124" spans="1:7" ht="15">
      <c r="A124" s="69" t="s">
        <v>1933</v>
      </c>
      <c r="B124" s="69">
        <v>4</v>
      </c>
      <c r="C124" s="87">
        <v>0.0035305026582542103</v>
      </c>
      <c r="D124" s="69" t="s">
        <v>267</v>
      </c>
      <c r="E124" s="69" t="b">
        <v>0</v>
      </c>
      <c r="F124" s="69" t="b">
        <v>0</v>
      </c>
      <c r="G124" s="69" t="b">
        <v>0</v>
      </c>
    </row>
    <row r="125" spans="1:7" ht="15">
      <c r="A125" s="69" t="s">
        <v>1934</v>
      </c>
      <c r="B125" s="69">
        <v>4</v>
      </c>
      <c r="C125" s="87">
        <v>0.0035305026582542103</v>
      </c>
      <c r="D125" s="69" t="s">
        <v>267</v>
      </c>
      <c r="E125" s="69" t="b">
        <v>0</v>
      </c>
      <c r="F125" s="69" t="b">
        <v>0</v>
      </c>
      <c r="G125" s="69" t="b">
        <v>0</v>
      </c>
    </row>
    <row r="126" spans="1:7" ht="15">
      <c r="A126" s="69" t="s">
        <v>863</v>
      </c>
      <c r="B126" s="69">
        <v>4</v>
      </c>
      <c r="C126" s="87">
        <v>0.004316481759204553</v>
      </c>
      <c r="D126" s="69" t="s">
        <v>267</v>
      </c>
      <c r="E126" s="69" t="b">
        <v>0</v>
      </c>
      <c r="F126" s="69" t="b">
        <v>0</v>
      </c>
      <c r="G126" s="69" t="b">
        <v>0</v>
      </c>
    </row>
    <row r="127" spans="1:7" ht="15">
      <c r="A127" s="69" t="s">
        <v>928</v>
      </c>
      <c r="B127" s="69">
        <v>4</v>
      </c>
      <c r="C127" s="87">
        <v>0.0035305026582542103</v>
      </c>
      <c r="D127" s="69" t="s">
        <v>267</v>
      </c>
      <c r="E127" s="69" t="b">
        <v>0</v>
      </c>
      <c r="F127" s="69" t="b">
        <v>0</v>
      </c>
      <c r="G127" s="69" t="b">
        <v>0</v>
      </c>
    </row>
    <row r="128" spans="1:7" ht="15">
      <c r="A128" s="69" t="s">
        <v>927</v>
      </c>
      <c r="B128" s="69">
        <v>4</v>
      </c>
      <c r="C128" s="87">
        <v>0.0035305026582542103</v>
      </c>
      <c r="D128" s="69" t="s">
        <v>267</v>
      </c>
      <c r="E128" s="69" t="b">
        <v>0</v>
      </c>
      <c r="F128" s="69" t="b">
        <v>0</v>
      </c>
      <c r="G128" s="69" t="b">
        <v>0</v>
      </c>
    </row>
    <row r="129" spans="1:7" ht="15">
      <c r="A129" s="69" t="s">
        <v>932</v>
      </c>
      <c r="B129" s="69">
        <v>4</v>
      </c>
      <c r="C129" s="87">
        <v>0.0035305026582542103</v>
      </c>
      <c r="D129" s="69" t="s">
        <v>267</v>
      </c>
      <c r="E129" s="69" t="b">
        <v>0</v>
      </c>
      <c r="F129" s="69" t="b">
        <v>0</v>
      </c>
      <c r="G129" s="69" t="b">
        <v>0</v>
      </c>
    </row>
    <row r="130" spans="1:7" ht="15">
      <c r="A130" s="69" t="s">
        <v>931</v>
      </c>
      <c r="B130" s="69">
        <v>4</v>
      </c>
      <c r="C130" s="87">
        <v>0.0035305026582542103</v>
      </c>
      <c r="D130" s="69" t="s">
        <v>267</v>
      </c>
      <c r="E130" s="69" t="b">
        <v>0</v>
      </c>
      <c r="F130" s="69" t="b">
        <v>0</v>
      </c>
      <c r="G130" s="69" t="b">
        <v>0</v>
      </c>
    </row>
    <row r="131" spans="1:7" ht="15">
      <c r="A131" s="69" t="s">
        <v>930</v>
      </c>
      <c r="B131" s="69">
        <v>4</v>
      </c>
      <c r="C131" s="87">
        <v>0.0035305026582542103</v>
      </c>
      <c r="D131" s="69" t="s">
        <v>267</v>
      </c>
      <c r="E131" s="69" t="b">
        <v>0</v>
      </c>
      <c r="F131" s="69" t="b">
        <v>0</v>
      </c>
      <c r="G131" s="69" t="b">
        <v>0</v>
      </c>
    </row>
    <row r="132" spans="1:7" ht="15">
      <c r="A132" s="69" t="s">
        <v>912</v>
      </c>
      <c r="B132" s="69">
        <v>4</v>
      </c>
      <c r="C132" s="87">
        <v>0.0035305026582542103</v>
      </c>
      <c r="D132" s="69" t="s">
        <v>267</v>
      </c>
      <c r="E132" s="69" t="b">
        <v>0</v>
      </c>
      <c r="F132" s="69" t="b">
        <v>0</v>
      </c>
      <c r="G132" s="69" t="b">
        <v>0</v>
      </c>
    </row>
    <row r="133" spans="1:7" ht="15">
      <c r="A133" s="69" t="s">
        <v>1935</v>
      </c>
      <c r="B133" s="69">
        <v>4</v>
      </c>
      <c r="C133" s="87">
        <v>0.0035305026582542103</v>
      </c>
      <c r="D133" s="69" t="s">
        <v>267</v>
      </c>
      <c r="E133" s="69" t="b">
        <v>0</v>
      </c>
      <c r="F133" s="69" t="b">
        <v>0</v>
      </c>
      <c r="G133" s="69" t="b">
        <v>0</v>
      </c>
    </row>
    <row r="134" spans="1:7" ht="15">
      <c r="A134" s="69" t="s">
        <v>828</v>
      </c>
      <c r="B134" s="69">
        <v>3</v>
      </c>
      <c r="C134" s="87">
        <v>0.0028925350940985552</v>
      </c>
      <c r="D134" s="69" t="s">
        <v>267</v>
      </c>
      <c r="E134" s="69" t="b">
        <v>0</v>
      </c>
      <c r="F134" s="69" t="b">
        <v>0</v>
      </c>
      <c r="G134" s="69" t="b">
        <v>0</v>
      </c>
    </row>
    <row r="135" spans="1:7" ht="15">
      <c r="A135" s="69" t="s">
        <v>806</v>
      </c>
      <c r="B135" s="69">
        <v>3</v>
      </c>
      <c r="C135" s="87">
        <v>0.0028925350940985552</v>
      </c>
      <c r="D135" s="69" t="s">
        <v>267</v>
      </c>
      <c r="E135" s="69" t="b">
        <v>0</v>
      </c>
      <c r="F135" s="69" t="b">
        <v>0</v>
      </c>
      <c r="G135" s="69" t="b">
        <v>0</v>
      </c>
    </row>
    <row r="136" spans="1:7" ht="15">
      <c r="A136" s="69" t="s">
        <v>834</v>
      </c>
      <c r="B136" s="69">
        <v>3</v>
      </c>
      <c r="C136" s="87">
        <v>0.0028925350940985552</v>
      </c>
      <c r="D136" s="69" t="s">
        <v>267</v>
      </c>
      <c r="E136" s="69" t="b">
        <v>0</v>
      </c>
      <c r="F136" s="69" t="b">
        <v>0</v>
      </c>
      <c r="G136" s="69" t="b">
        <v>0</v>
      </c>
    </row>
    <row r="137" spans="1:7" ht="15">
      <c r="A137" s="69" t="s">
        <v>1936</v>
      </c>
      <c r="B137" s="69">
        <v>3</v>
      </c>
      <c r="C137" s="87">
        <v>0.0028925350940985552</v>
      </c>
      <c r="D137" s="69" t="s">
        <v>267</v>
      </c>
      <c r="E137" s="69" t="b">
        <v>0</v>
      </c>
      <c r="F137" s="69" t="b">
        <v>0</v>
      </c>
      <c r="G137" s="69" t="b">
        <v>0</v>
      </c>
    </row>
    <row r="138" spans="1:7" ht="15">
      <c r="A138" s="69" t="s">
        <v>1937</v>
      </c>
      <c r="B138" s="69">
        <v>3</v>
      </c>
      <c r="C138" s="87">
        <v>0.0028925350940985552</v>
      </c>
      <c r="D138" s="69" t="s">
        <v>267</v>
      </c>
      <c r="E138" s="69" t="b">
        <v>0</v>
      </c>
      <c r="F138" s="69" t="b">
        <v>0</v>
      </c>
      <c r="G138" s="69" t="b">
        <v>0</v>
      </c>
    </row>
    <row r="139" spans="1:7" ht="15">
      <c r="A139" s="69" t="s">
        <v>758</v>
      </c>
      <c r="B139" s="69">
        <v>3</v>
      </c>
      <c r="C139" s="87">
        <v>0.0028925350940985552</v>
      </c>
      <c r="D139" s="69" t="s">
        <v>267</v>
      </c>
      <c r="E139" s="69" t="b">
        <v>0</v>
      </c>
      <c r="F139" s="69" t="b">
        <v>0</v>
      </c>
      <c r="G139" s="69" t="b">
        <v>0</v>
      </c>
    </row>
    <row r="140" spans="1:7" ht="15">
      <c r="A140" s="69" t="s">
        <v>844</v>
      </c>
      <c r="B140" s="69">
        <v>3</v>
      </c>
      <c r="C140" s="87">
        <v>0.0028925350940985552</v>
      </c>
      <c r="D140" s="69" t="s">
        <v>267</v>
      </c>
      <c r="E140" s="69" t="b">
        <v>0</v>
      </c>
      <c r="F140" s="69" t="b">
        <v>0</v>
      </c>
      <c r="G140" s="69" t="b">
        <v>0</v>
      </c>
    </row>
    <row r="141" spans="1:7" ht="15">
      <c r="A141" s="69" t="s">
        <v>855</v>
      </c>
      <c r="B141" s="69">
        <v>3</v>
      </c>
      <c r="C141" s="87">
        <v>0.0028925350940985552</v>
      </c>
      <c r="D141" s="69" t="s">
        <v>267</v>
      </c>
      <c r="E141" s="69" t="b">
        <v>0</v>
      </c>
      <c r="F141" s="69" t="b">
        <v>0</v>
      </c>
      <c r="G141" s="69" t="b">
        <v>0</v>
      </c>
    </row>
    <row r="142" spans="1:7" ht="15">
      <c r="A142" s="69" t="s">
        <v>1938</v>
      </c>
      <c r="B142" s="69">
        <v>3</v>
      </c>
      <c r="C142" s="87">
        <v>0.0028925350940985552</v>
      </c>
      <c r="D142" s="69" t="s">
        <v>267</v>
      </c>
      <c r="E142" s="69" t="b">
        <v>0</v>
      </c>
      <c r="F142" s="69" t="b">
        <v>0</v>
      </c>
      <c r="G142" s="69" t="b">
        <v>0</v>
      </c>
    </row>
    <row r="143" spans="1:7" ht="15">
      <c r="A143" s="69" t="s">
        <v>813</v>
      </c>
      <c r="B143" s="69">
        <v>3</v>
      </c>
      <c r="C143" s="87">
        <v>0.0028925350940985552</v>
      </c>
      <c r="D143" s="69" t="s">
        <v>267</v>
      </c>
      <c r="E143" s="69" t="b">
        <v>0</v>
      </c>
      <c r="F143" s="69" t="b">
        <v>0</v>
      </c>
      <c r="G143" s="69" t="b">
        <v>0</v>
      </c>
    </row>
    <row r="144" spans="1:7" ht="15">
      <c r="A144" s="69" t="s">
        <v>874</v>
      </c>
      <c r="B144" s="69">
        <v>3</v>
      </c>
      <c r="C144" s="87">
        <v>0.0028925350940985552</v>
      </c>
      <c r="D144" s="69" t="s">
        <v>267</v>
      </c>
      <c r="E144" s="69" t="b">
        <v>0</v>
      </c>
      <c r="F144" s="69" t="b">
        <v>0</v>
      </c>
      <c r="G144" s="69" t="b">
        <v>0</v>
      </c>
    </row>
    <row r="145" spans="1:7" ht="15">
      <c r="A145" s="69" t="s">
        <v>1939</v>
      </c>
      <c r="B145" s="69">
        <v>3</v>
      </c>
      <c r="C145" s="87">
        <v>0.0028925350940985552</v>
      </c>
      <c r="D145" s="69" t="s">
        <v>267</v>
      </c>
      <c r="E145" s="69" t="b">
        <v>0</v>
      </c>
      <c r="F145" s="69" t="b">
        <v>0</v>
      </c>
      <c r="G145" s="69" t="b">
        <v>0</v>
      </c>
    </row>
    <row r="146" spans="1:7" ht="15">
      <c r="A146" s="69" t="s">
        <v>826</v>
      </c>
      <c r="B146" s="69">
        <v>3</v>
      </c>
      <c r="C146" s="87">
        <v>0.0028925350940985552</v>
      </c>
      <c r="D146" s="69" t="s">
        <v>267</v>
      </c>
      <c r="E146" s="69" t="b">
        <v>0</v>
      </c>
      <c r="F146" s="69" t="b">
        <v>0</v>
      </c>
      <c r="G146" s="69" t="b">
        <v>0</v>
      </c>
    </row>
    <row r="147" spans="1:7" ht="15">
      <c r="A147" s="69" t="s">
        <v>747</v>
      </c>
      <c r="B147" s="69">
        <v>3</v>
      </c>
      <c r="C147" s="87">
        <v>0.0028925350940985552</v>
      </c>
      <c r="D147" s="69" t="s">
        <v>267</v>
      </c>
      <c r="E147" s="69" t="b">
        <v>0</v>
      </c>
      <c r="F147" s="69" t="b">
        <v>0</v>
      </c>
      <c r="G147" s="69" t="b">
        <v>0</v>
      </c>
    </row>
    <row r="148" spans="1:7" ht="15">
      <c r="A148" s="69" t="s">
        <v>823</v>
      </c>
      <c r="B148" s="69">
        <v>3</v>
      </c>
      <c r="C148" s="87">
        <v>0.0028925350940985552</v>
      </c>
      <c r="D148" s="69" t="s">
        <v>267</v>
      </c>
      <c r="E148" s="69" t="b">
        <v>0</v>
      </c>
      <c r="F148" s="69" t="b">
        <v>0</v>
      </c>
      <c r="G148" s="69" t="b">
        <v>0</v>
      </c>
    </row>
    <row r="149" spans="1:7" ht="15">
      <c r="A149" s="69" t="s">
        <v>797</v>
      </c>
      <c r="B149" s="69">
        <v>3</v>
      </c>
      <c r="C149" s="87">
        <v>0.0028925350940985552</v>
      </c>
      <c r="D149" s="69" t="s">
        <v>267</v>
      </c>
      <c r="E149" s="69" t="b">
        <v>0</v>
      </c>
      <c r="F149" s="69" t="b">
        <v>0</v>
      </c>
      <c r="G149" s="69" t="b">
        <v>0</v>
      </c>
    </row>
    <row r="150" spans="1:7" ht="15">
      <c r="A150" s="69" t="s">
        <v>862</v>
      </c>
      <c r="B150" s="69">
        <v>3</v>
      </c>
      <c r="C150" s="87">
        <v>0.0028925350940985552</v>
      </c>
      <c r="D150" s="69" t="s">
        <v>267</v>
      </c>
      <c r="E150" s="69" t="b">
        <v>0</v>
      </c>
      <c r="F150" s="69" t="b">
        <v>0</v>
      </c>
      <c r="G150" s="69" t="b">
        <v>0</v>
      </c>
    </row>
    <row r="151" spans="1:7" ht="15">
      <c r="A151" s="69" t="s">
        <v>358</v>
      </c>
      <c r="B151" s="69">
        <v>3</v>
      </c>
      <c r="C151" s="87">
        <v>0.0028925350940985552</v>
      </c>
      <c r="D151" s="69" t="s">
        <v>267</v>
      </c>
      <c r="E151" s="69" t="b">
        <v>0</v>
      </c>
      <c r="F151" s="69" t="b">
        <v>0</v>
      </c>
      <c r="G151" s="69" t="b">
        <v>0</v>
      </c>
    </row>
    <row r="152" spans="1:7" ht="15">
      <c r="A152" s="69" t="s">
        <v>794</v>
      </c>
      <c r="B152" s="69">
        <v>3</v>
      </c>
      <c r="C152" s="87">
        <v>0.0028925350940985552</v>
      </c>
      <c r="D152" s="69" t="s">
        <v>267</v>
      </c>
      <c r="E152" s="69" t="b">
        <v>0</v>
      </c>
      <c r="F152" s="69" t="b">
        <v>0</v>
      </c>
      <c r="G152" s="69" t="b">
        <v>0</v>
      </c>
    </row>
    <row r="153" spans="1:7" ht="15">
      <c r="A153" s="69" t="s">
        <v>760</v>
      </c>
      <c r="B153" s="69">
        <v>3</v>
      </c>
      <c r="C153" s="87">
        <v>0.0028925350940985552</v>
      </c>
      <c r="D153" s="69" t="s">
        <v>267</v>
      </c>
      <c r="E153" s="69" t="b">
        <v>0</v>
      </c>
      <c r="F153" s="69" t="b">
        <v>0</v>
      </c>
      <c r="G153" s="69" t="b">
        <v>0</v>
      </c>
    </row>
    <row r="154" spans="1:7" ht="15">
      <c r="A154" s="69" t="s">
        <v>802</v>
      </c>
      <c r="B154" s="69">
        <v>3</v>
      </c>
      <c r="C154" s="87">
        <v>0.0028925350940985552</v>
      </c>
      <c r="D154" s="69" t="s">
        <v>267</v>
      </c>
      <c r="E154" s="69" t="b">
        <v>0</v>
      </c>
      <c r="F154" s="69" t="b">
        <v>0</v>
      </c>
      <c r="G154" s="69" t="b">
        <v>0</v>
      </c>
    </row>
    <row r="155" spans="1:7" ht="15">
      <c r="A155" s="69" t="s">
        <v>759</v>
      </c>
      <c r="B155" s="69">
        <v>3</v>
      </c>
      <c r="C155" s="87">
        <v>0.0028925350940985552</v>
      </c>
      <c r="D155" s="69" t="s">
        <v>267</v>
      </c>
      <c r="E155" s="69" t="b">
        <v>0</v>
      </c>
      <c r="F155" s="69" t="b">
        <v>0</v>
      </c>
      <c r="G155" s="69" t="b">
        <v>0</v>
      </c>
    </row>
    <row r="156" spans="1:7" ht="15">
      <c r="A156" s="69" t="s">
        <v>781</v>
      </c>
      <c r="B156" s="69">
        <v>3</v>
      </c>
      <c r="C156" s="87">
        <v>0.0028925350940985552</v>
      </c>
      <c r="D156" s="69" t="s">
        <v>267</v>
      </c>
      <c r="E156" s="69" t="b">
        <v>0</v>
      </c>
      <c r="F156" s="69" t="b">
        <v>0</v>
      </c>
      <c r="G156" s="69" t="b">
        <v>0</v>
      </c>
    </row>
    <row r="157" spans="1:7" ht="15">
      <c r="A157" s="69" t="s">
        <v>798</v>
      </c>
      <c r="B157" s="69">
        <v>3</v>
      </c>
      <c r="C157" s="87">
        <v>0.0028925350940985552</v>
      </c>
      <c r="D157" s="69" t="s">
        <v>267</v>
      </c>
      <c r="E157" s="69" t="b">
        <v>0</v>
      </c>
      <c r="F157" s="69" t="b">
        <v>0</v>
      </c>
      <c r="G157" s="69" t="b">
        <v>0</v>
      </c>
    </row>
    <row r="158" spans="1:7" ht="15">
      <c r="A158" s="69" t="s">
        <v>941</v>
      </c>
      <c r="B158" s="69">
        <v>3</v>
      </c>
      <c r="C158" s="87">
        <v>0.0028925350940985552</v>
      </c>
      <c r="D158" s="69" t="s">
        <v>267</v>
      </c>
      <c r="E158" s="69" t="b">
        <v>0</v>
      </c>
      <c r="F158" s="69" t="b">
        <v>0</v>
      </c>
      <c r="G158" s="69" t="b">
        <v>0</v>
      </c>
    </row>
    <row r="159" spans="1:7" ht="15">
      <c r="A159" s="69" t="s">
        <v>1940</v>
      </c>
      <c r="B159" s="69">
        <v>3</v>
      </c>
      <c r="C159" s="87">
        <v>0.0028925350940985552</v>
      </c>
      <c r="D159" s="69" t="s">
        <v>267</v>
      </c>
      <c r="E159" s="69" t="b">
        <v>0</v>
      </c>
      <c r="F159" s="69" t="b">
        <v>0</v>
      </c>
      <c r="G159" s="69" t="b">
        <v>0</v>
      </c>
    </row>
    <row r="160" spans="1:7" ht="15">
      <c r="A160" s="69" t="s">
        <v>882</v>
      </c>
      <c r="B160" s="69">
        <v>3</v>
      </c>
      <c r="C160" s="87">
        <v>0.0028925350940985552</v>
      </c>
      <c r="D160" s="69" t="s">
        <v>267</v>
      </c>
      <c r="E160" s="69" t="b">
        <v>0</v>
      </c>
      <c r="F160" s="69" t="b">
        <v>0</v>
      </c>
      <c r="G160" s="69" t="b">
        <v>0</v>
      </c>
    </row>
    <row r="161" spans="1:7" ht="15">
      <c r="A161" s="69" t="s">
        <v>1941</v>
      </c>
      <c r="B161" s="69">
        <v>3</v>
      </c>
      <c r="C161" s="87">
        <v>0.0028925350940985552</v>
      </c>
      <c r="D161" s="69" t="s">
        <v>267</v>
      </c>
      <c r="E161" s="69" t="b">
        <v>0</v>
      </c>
      <c r="F161" s="69" t="b">
        <v>0</v>
      </c>
      <c r="G161" s="69" t="b">
        <v>0</v>
      </c>
    </row>
    <row r="162" spans="1:7" ht="15">
      <c r="A162" s="69" t="s">
        <v>934</v>
      </c>
      <c r="B162" s="69">
        <v>3</v>
      </c>
      <c r="C162" s="87">
        <v>0.0028925350940985552</v>
      </c>
      <c r="D162" s="69" t="s">
        <v>267</v>
      </c>
      <c r="E162" s="69" t="b">
        <v>0</v>
      </c>
      <c r="F162" s="69" t="b">
        <v>0</v>
      </c>
      <c r="G162" s="69" t="b">
        <v>0</v>
      </c>
    </row>
    <row r="163" spans="1:7" ht="15">
      <c r="A163" s="69" t="s">
        <v>1747</v>
      </c>
      <c r="B163" s="69">
        <v>3</v>
      </c>
      <c r="C163" s="87">
        <v>0.0028925350940985552</v>
      </c>
      <c r="D163" s="69" t="s">
        <v>267</v>
      </c>
      <c r="E163" s="69" t="b">
        <v>0</v>
      </c>
      <c r="F163" s="69" t="b">
        <v>0</v>
      </c>
      <c r="G163" s="69" t="b">
        <v>0</v>
      </c>
    </row>
    <row r="164" spans="1:7" ht="15">
      <c r="A164" s="69" t="s">
        <v>1748</v>
      </c>
      <c r="B164" s="69">
        <v>3</v>
      </c>
      <c r="C164" s="87">
        <v>0.0028925350940985552</v>
      </c>
      <c r="D164" s="69" t="s">
        <v>267</v>
      </c>
      <c r="E164" s="69" t="b">
        <v>0</v>
      </c>
      <c r="F164" s="69" t="b">
        <v>0</v>
      </c>
      <c r="G164" s="69" t="b">
        <v>0</v>
      </c>
    </row>
    <row r="165" spans="1:7" ht="15">
      <c r="A165" s="69" t="s">
        <v>792</v>
      </c>
      <c r="B165" s="69">
        <v>3</v>
      </c>
      <c r="C165" s="87">
        <v>0.0028925350940985552</v>
      </c>
      <c r="D165" s="69" t="s">
        <v>267</v>
      </c>
      <c r="E165" s="69" t="b">
        <v>0</v>
      </c>
      <c r="F165" s="69" t="b">
        <v>0</v>
      </c>
      <c r="G165" s="69" t="b">
        <v>0</v>
      </c>
    </row>
    <row r="166" spans="1:7" ht="15">
      <c r="A166" s="69" t="s">
        <v>1749</v>
      </c>
      <c r="B166" s="69">
        <v>3</v>
      </c>
      <c r="C166" s="87">
        <v>0.0028925350940985552</v>
      </c>
      <c r="D166" s="69" t="s">
        <v>267</v>
      </c>
      <c r="E166" s="69" t="b">
        <v>0</v>
      </c>
      <c r="F166" s="69" t="b">
        <v>0</v>
      </c>
      <c r="G166" s="69" t="b">
        <v>0</v>
      </c>
    </row>
    <row r="167" spans="1:7" ht="15">
      <c r="A167" s="69" t="s">
        <v>1750</v>
      </c>
      <c r="B167" s="69">
        <v>3</v>
      </c>
      <c r="C167" s="87">
        <v>0.0028925350940985552</v>
      </c>
      <c r="D167" s="69" t="s">
        <v>267</v>
      </c>
      <c r="E167" s="69" t="b">
        <v>0</v>
      </c>
      <c r="F167" s="69" t="b">
        <v>0</v>
      </c>
      <c r="G167" s="69" t="b">
        <v>0</v>
      </c>
    </row>
    <row r="168" spans="1:7" ht="15">
      <c r="A168" s="69" t="s">
        <v>867</v>
      </c>
      <c r="B168" s="69">
        <v>3</v>
      </c>
      <c r="C168" s="87">
        <v>0.0028925350940985552</v>
      </c>
      <c r="D168" s="69" t="s">
        <v>267</v>
      </c>
      <c r="E168" s="69" t="b">
        <v>0</v>
      </c>
      <c r="F168" s="69" t="b">
        <v>0</v>
      </c>
      <c r="G168" s="69" t="b">
        <v>0</v>
      </c>
    </row>
    <row r="169" spans="1:7" ht="15">
      <c r="A169" s="69" t="s">
        <v>787</v>
      </c>
      <c r="B169" s="69">
        <v>3</v>
      </c>
      <c r="C169" s="87">
        <v>0.0028925350940985552</v>
      </c>
      <c r="D169" s="69" t="s">
        <v>267</v>
      </c>
      <c r="E169" s="69" t="b">
        <v>0</v>
      </c>
      <c r="F169" s="69" t="b">
        <v>0</v>
      </c>
      <c r="G169" s="69" t="b">
        <v>0</v>
      </c>
    </row>
    <row r="170" spans="1:7" ht="15">
      <c r="A170" s="69" t="s">
        <v>1942</v>
      </c>
      <c r="B170" s="69">
        <v>3</v>
      </c>
      <c r="C170" s="87">
        <v>0.0028925350940985552</v>
      </c>
      <c r="D170" s="69" t="s">
        <v>267</v>
      </c>
      <c r="E170" s="69" t="b">
        <v>0</v>
      </c>
      <c r="F170" s="69" t="b">
        <v>0</v>
      </c>
      <c r="G170" s="69" t="b">
        <v>0</v>
      </c>
    </row>
    <row r="171" spans="1:7" ht="15">
      <c r="A171" s="69" t="s">
        <v>854</v>
      </c>
      <c r="B171" s="69">
        <v>3</v>
      </c>
      <c r="C171" s="87">
        <v>0.0028925350940985552</v>
      </c>
      <c r="D171" s="69" t="s">
        <v>267</v>
      </c>
      <c r="E171" s="69" t="b">
        <v>0</v>
      </c>
      <c r="F171" s="69" t="b">
        <v>0</v>
      </c>
      <c r="G171" s="69" t="b">
        <v>0</v>
      </c>
    </row>
    <row r="172" spans="1:7" ht="15">
      <c r="A172" s="69" t="s">
        <v>1943</v>
      </c>
      <c r="B172" s="69">
        <v>3</v>
      </c>
      <c r="C172" s="87">
        <v>0.0028925350940985552</v>
      </c>
      <c r="D172" s="69" t="s">
        <v>267</v>
      </c>
      <c r="E172" s="69" t="b">
        <v>0</v>
      </c>
      <c r="F172" s="69" t="b">
        <v>0</v>
      </c>
      <c r="G172" s="69" t="b">
        <v>0</v>
      </c>
    </row>
    <row r="173" spans="1:7" ht="15">
      <c r="A173" s="69" t="s">
        <v>782</v>
      </c>
      <c r="B173" s="69">
        <v>3</v>
      </c>
      <c r="C173" s="87">
        <v>0.0028925350940985552</v>
      </c>
      <c r="D173" s="69" t="s">
        <v>267</v>
      </c>
      <c r="E173" s="69" t="b">
        <v>0</v>
      </c>
      <c r="F173" s="69" t="b">
        <v>0</v>
      </c>
      <c r="G173" s="69" t="b">
        <v>0</v>
      </c>
    </row>
    <row r="174" spans="1:7" ht="15">
      <c r="A174" s="69" t="s">
        <v>878</v>
      </c>
      <c r="B174" s="69">
        <v>3</v>
      </c>
      <c r="C174" s="87">
        <v>0.0028925350940985552</v>
      </c>
      <c r="D174" s="69" t="s">
        <v>267</v>
      </c>
      <c r="E174" s="69" t="b">
        <v>0</v>
      </c>
      <c r="F174" s="69" t="b">
        <v>0</v>
      </c>
      <c r="G174" s="69" t="b">
        <v>0</v>
      </c>
    </row>
    <row r="175" spans="1:7" ht="15">
      <c r="A175" s="69" t="s">
        <v>1944</v>
      </c>
      <c r="B175" s="69">
        <v>3</v>
      </c>
      <c r="C175" s="87">
        <v>0.0028925350940985552</v>
      </c>
      <c r="D175" s="69" t="s">
        <v>267</v>
      </c>
      <c r="E175" s="69" t="b">
        <v>0</v>
      </c>
      <c r="F175" s="69" t="b">
        <v>0</v>
      </c>
      <c r="G175" s="69" t="b">
        <v>0</v>
      </c>
    </row>
    <row r="176" spans="1:7" ht="15">
      <c r="A176" s="69" t="s">
        <v>853</v>
      </c>
      <c r="B176" s="69">
        <v>2</v>
      </c>
      <c r="C176" s="87">
        <v>0.0021582408796022765</v>
      </c>
      <c r="D176" s="69" t="s">
        <v>267</v>
      </c>
      <c r="E176" s="69" t="b">
        <v>0</v>
      </c>
      <c r="F176" s="69" t="b">
        <v>0</v>
      </c>
      <c r="G176" s="69" t="b">
        <v>0</v>
      </c>
    </row>
    <row r="177" spans="1:7" ht="15">
      <c r="A177" s="69" t="s">
        <v>820</v>
      </c>
      <c r="B177" s="69">
        <v>2</v>
      </c>
      <c r="C177" s="87">
        <v>0.0021582408796022765</v>
      </c>
      <c r="D177" s="69" t="s">
        <v>267</v>
      </c>
      <c r="E177" s="69" t="b">
        <v>0</v>
      </c>
      <c r="F177" s="69" t="b">
        <v>0</v>
      </c>
      <c r="G177" s="69" t="b">
        <v>0</v>
      </c>
    </row>
    <row r="178" spans="1:7" ht="15">
      <c r="A178" s="69" t="s">
        <v>1945</v>
      </c>
      <c r="B178" s="69">
        <v>2</v>
      </c>
      <c r="C178" s="87">
        <v>0.002551230430077448</v>
      </c>
      <c r="D178" s="69" t="s">
        <v>267</v>
      </c>
      <c r="E178" s="69" t="b">
        <v>0</v>
      </c>
      <c r="F178" s="69" t="b">
        <v>0</v>
      </c>
      <c r="G178" s="69" t="b">
        <v>0</v>
      </c>
    </row>
    <row r="179" spans="1:7" ht="15">
      <c r="A179" s="69" t="s">
        <v>807</v>
      </c>
      <c r="B179" s="69">
        <v>2</v>
      </c>
      <c r="C179" s="87">
        <v>0.002551230430077448</v>
      </c>
      <c r="D179" s="69" t="s">
        <v>267</v>
      </c>
      <c r="E179" s="69" t="b">
        <v>0</v>
      </c>
      <c r="F179" s="69" t="b">
        <v>0</v>
      </c>
      <c r="G179" s="69" t="b">
        <v>0</v>
      </c>
    </row>
    <row r="180" spans="1:7" ht="15">
      <c r="A180" s="69" t="s">
        <v>1946</v>
      </c>
      <c r="B180" s="69">
        <v>2</v>
      </c>
      <c r="C180" s="87">
        <v>0.002551230430077448</v>
      </c>
      <c r="D180" s="69" t="s">
        <v>267</v>
      </c>
      <c r="E180" s="69" t="b">
        <v>0</v>
      </c>
      <c r="F180" s="69" t="b">
        <v>0</v>
      </c>
      <c r="G180" s="69" t="b">
        <v>0</v>
      </c>
    </row>
    <row r="181" spans="1:7" ht="15">
      <c r="A181" s="69" t="s">
        <v>804</v>
      </c>
      <c r="B181" s="69">
        <v>2</v>
      </c>
      <c r="C181" s="87">
        <v>0.0021582408796022765</v>
      </c>
      <c r="D181" s="69" t="s">
        <v>267</v>
      </c>
      <c r="E181" s="69" t="b">
        <v>0</v>
      </c>
      <c r="F181" s="69" t="b">
        <v>0</v>
      </c>
      <c r="G181" s="69" t="b">
        <v>0</v>
      </c>
    </row>
    <row r="182" spans="1:7" ht="15">
      <c r="A182" s="69" t="s">
        <v>1947</v>
      </c>
      <c r="B182" s="69">
        <v>2</v>
      </c>
      <c r="C182" s="87">
        <v>0.0021582408796022765</v>
      </c>
      <c r="D182" s="69" t="s">
        <v>267</v>
      </c>
      <c r="E182" s="69" t="b">
        <v>0</v>
      </c>
      <c r="F182" s="69" t="b">
        <v>0</v>
      </c>
      <c r="G182" s="69" t="b">
        <v>0</v>
      </c>
    </row>
    <row r="183" spans="1:7" ht="15">
      <c r="A183" s="69" t="s">
        <v>1948</v>
      </c>
      <c r="B183" s="69">
        <v>2</v>
      </c>
      <c r="C183" s="87">
        <v>0.0021582408796022765</v>
      </c>
      <c r="D183" s="69" t="s">
        <v>267</v>
      </c>
      <c r="E183" s="69" t="b">
        <v>0</v>
      </c>
      <c r="F183" s="69" t="b">
        <v>0</v>
      </c>
      <c r="G183" s="69" t="b">
        <v>0</v>
      </c>
    </row>
    <row r="184" spans="1:7" ht="15">
      <c r="A184" s="69" t="s">
        <v>876</v>
      </c>
      <c r="B184" s="69">
        <v>2</v>
      </c>
      <c r="C184" s="87">
        <v>0.0021582408796022765</v>
      </c>
      <c r="D184" s="69" t="s">
        <v>267</v>
      </c>
      <c r="E184" s="69" t="b">
        <v>0</v>
      </c>
      <c r="F184" s="69" t="b">
        <v>0</v>
      </c>
      <c r="G184" s="69" t="b">
        <v>0</v>
      </c>
    </row>
    <row r="185" spans="1:7" ht="15">
      <c r="A185" s="69" t="s">
        <v>800</v>
      </c>
      <c r="B185" s="69">
        <v>2</v>
      </c>
      <c r="C185" s="87">
        <v>0.0021582408796022765</v>
      </c>
      <c r="D185" s="69" t="s">
        <v>267</v>
      </c>
      <c r="E185" s="69" t="b">
        <v>0</v>
      </c>
      <c r="F185" s="69" t="b">
        <v>0</v>
      </c>
      <c r="G185" s="69" t="b">
        <v>0</v>
      </c>
    </row>
    <row r="186" spans="1:7" ht="15">
      <c r="A186" s="69" t="s">
        <v>1949</v>
      </c>
      <c r="B186" s="69">
        <v>2</v>
      </c>
      <c r="C186" s="87">
        <v>0.0021582408796022765</v>
      </c>
      <c r="D186" s="69" t="s">
        <v>267</v>
      </c>
      <c r="E186" s="69" t="b">
        <v>0</v>
      </c>
      <c r="F186" s="69" t="b">
        <v>0</v>
      </c>
      <c r="G186" s="69" t="b">
        <v>0</v>
      </c>
    </row>
    <row r="187" spans="1:7" ht="15">
      <c r="A187" s="69" t="s">
        <v>880</v>
      </c>
      <c r="B187" s="69">
        <v>2</v>
      </c>
      <c r="C187" s="87">
        <v>0.0021582408796022765</v>
      </c>
      <c r="D187" s="69" t="s">
        <v>267</v>
      </c>
      <c r="E187" s="69" t="b">
        <v>0</v>
      </c>
      <c r="F187" s="69" t="b">
        <v>0</v>
      </c>
      <c r="G187" s="69" t="b">
        <v>0</v>
      </c>
    </row>
    <row r="188" spans="1:7" ht="15">
      <c r="A188" s="69" t="s">
        <v>872</v>
      </c>
      <c r="B188" s="69">
        <v>2</v>
      </c>
      <c r="C188" s="87">
        <v>0.0021582408796022765</v>
      </c>
      <c r="D188" s="69" t="s">
        <v>267</v>
      </c>
      <c r="E188" s="69" t="b">
        <v>0</v>
      </c>
      <c r="F188" s="69" t="b">
        <v>0</v>
      </c>
      <c r="G188" s="69" t="b">
        <v>0</v>
      </c>
    </row>
    <row r="189" spans="1:7" ht="15">
      <c r="A189" s="69" t="s">
        <v>783</v>
      </c>
      <c r="B189" s="69">
        <v>2</v>
      </c>
      <c r="C189" s="87">
        <v>0.0021582408796022765</v>
      </c>
      <c r="D189" s="69" t="s">
        <v>267</v>
      </c>
      <c r="E189" s="69" t="b">
        <v>0</v>
      </c>
      <c r="F189" s="69" t="b">
        <v>0</v>
      </c>
      <c r="G189" s="69" t="b">
        <v>0</v>
      </c>
    </row>
    <row r="190" spans="1:7" ht="15">
      <c r="A190" s="69" t="s">
        <v>829</v>
      </c>
      <c r="B190" s="69">
        <v>2</v>
      </c>
      <c r="C190" s="87">
        <v>0.0021582408796022765</v>
      </c>
      <c r="D190" s="69" t="s">
        <v>267</v>
      </c>
      <c r="E190" s="69" t="b">
        <v>0</v>
      </c>
      <c r="F190" s="69" t="b">
        <v>0</v>
      </c>
      <c r="G190" s="69" t="b">
        <v>0</v>
      </c>
    </row>
    <row r="191" spans="1:7" ht="15">
      <c r="A191" s="69" t="s">
        <v>1950</v>
      </c>
      <c r="B191" s="69">
        <v>2</v>
      </c>
      <c r="C191" s="87">
        <v>0.0021582408796022765</v>
      </c>
      <c r="D191" s="69" t="s">
        <v>267</v>
      </c>
      <c r="E191" s="69" t="b">
        <v>0</v>
      </c>
      <c r="F191" s="69" t="b">
        <v>0</v>
      </c>
      <c r="G191" s="69" t="b">
        <v>0</v>
      </c>
    </row>
    <row r="192" spans="1:7" ht="15">
      <c r="A192" s="69" t="s">
        <v>841</v>
      </c>
      <c r="B192" s="69">
        <v>2</v>
      </c>
      <c r="C192" s="87">
        <v>0.0021582408796022765</v>
      </c>
      <c r="D192" s="69" t="s">
        <v>267</v>
      </c>
      <c r="E192" s="69" t="b">
        <v>0</v>
      </c>
      <c r="F192" s="69" t="b">
        <v>0</v>
      </c>
      <c r="G192" s="69" t="b">
        <v>0</v>
      </c>
    </row>
    <row r="193" spans="1:7" ht="15">
      <c r="A193" s="69" t="s">
        <v>796</v>
      </c>
      <c r="B193" s="69">
        <v>2</v>
      </c>
      <c r="C193" s="87">
        <v>0.002551230430077448</v>
      </c>
      <c r="D193" s="69" t="s">
        <v>267</v>
      </c>
      <c r="E193" s="69" t="b">
        <v>0</v>
      </c>
      <c r="F193" s="69" t="b">
        <v>0</v>
      </c>
      <c r="G193" s="69" t="b">
        <v>0</v>
      </c>
    </row>
    <row r="194" spans="1:7" ht="15">
      <c r="A194" s="69" t="s">
        <v>1951</v>
      </c>
      <c r="B194" s="69">
        <v>2</v>
      </c>
      <c r="C194" s="87">
        <v>0.0021582408796022765</v>
      </c>
      <c r="D194" s="69" t="s">
        <v>267</v>
      </c>
      <c r="E194" s="69" t="b">
        <v>0</v>
      </c>
      <c r="F194" s="69" t="b">
        <v>0</v>
      </c>
      <c r="G194" s="69" t="b">
        <v>0</v>
      </c>
    </row>
    <row r="195" spans="1:7" ht="15">
      <c r="A195" s="69" t="s">
        <v>788</v>
      </c>
      <c r="B195" s="69">
        <v>2</v>
      </c>
      <c r="C195" s="87">
        <v>0.0021582408796022765</v>
      </c>
      <c r="D195" s="69" t="s">
        <v>267</v>
      </c>
      <c r="E195" s="69" t="b">
        <v>0</v>
      </c>
      <c r="F195" s="69" t="b">
        <v>0</v>
      </c>
      <c r="G195" s="69" t="b">
        <v>0</v>
      </c>
    </row>
    <row r="196" spans="1:7" ht="15">
      <c r="A196" s="69" t="s">
        <v>1952</v>
      </c>
      <c r="B196" s="69">
        <v>2</v>
      </c>
      <c r="C196" s="87">
        <v>0.0021582408796022765</v>
      </c>
      <c r="D196" s="69" t="s">
        <v>267</v>
      </c>
      <c r="E196" s="69" t="b">
        <v>0</v>
      </c>
      <c r="F196" s="69" t="b">
        <v>0</v>
      </c>
      <c r="G196" s="69" t="b">
        <v>0</v>
      </c>
    </row>
    <row r="197" spans="1:7" ht="15">
      <c r="A197" s="69" t="s">
        <v>1953</v>
      </c>
      <c r="B197" s="69">
        <v>2</v>
      </c>
      <c r="C197" s="87">
        <v>0.0021582408796022765</v>
      </c>
      <c r="D197" s="69" t="s">
        <v>267</v>
      </c>
      <c r="E197" s="69" t="b">
        <v>0</v>
      </c>
      <c r="F197" s="69" t="b">
        <v>0</v>
      </c>
      <c r="G197" s="69" t="b">
        <v>0</v>
      </c>
    </row>
    <row r="198" spans="1:7" ht="15">
      <c r="A198" s="69" t="s">
        <v>842</v>
      </c>
      <c r="B198" s="69">
        <v>2</v>
      </c>
      <c r="C198" s="87">
        <v>0.0021582408796022765</v>
      </c>
      <c r="D198" s="69" t="s">
        <v>267</v>
      </c>
      <c r="E198" s="69" t="b">
        <v>0</v>
      </c>
      <c r="F198" s="69" t="b">
        <v>0</v>
      </c>
      <c r="G198" s="69" t="b">
        <v>0</v>
      </c>
    </row>
    <row r="199" spans="1:7" ht="15">
      <c r="A199" s="69" t="s">
        <v>1745</v>
      </c>
      <c r="B199" s="69">
        <v>2</v>
      </c>
      <c r="C199" s="87">
        <v>0.0021582408796022765</v>
      </c>
      <c r="D199" s="69" t="s">
        <v>267</v>
      </c>
      <c r="E199" s="69" t="b">
        <v>0</v>
      </c>
      <c r="F199" s="69" t="b">
        <v>0</v>
      </c>
      <c r="G199" s="69" t="b">
        <v>0</v>
      </c>
    </row>
    <row r="200" spans="1:7" ht="15">
      <c r="A200" s="69" t="s">
        <v>1746</v>
      </c>
      <c r="B200" s="69">
        <v>2</v>
      </c>
      <c r="C200" s="87">
        <v>0.0021582408796022765</v>
      </c>
      <c r="D200" s="69" t="s">
        <v>267</v>
      </c>
      <c r="E200" s="69" t="b">
        <v>0</v>
      </c>
      <c r="F200" s="69" t="b">
        <v>0</v>
      </c>
      <c r="G200" s="69" t="b">
        <v>0</v>
      </c>
    </row>
    <row r="201" spans="1:7" ht="15">
      <c r="A201" s="69" t="s">
        <v>839</v>
      </c>
      <c r="B201" s="69">
        <v>2</v>
      </c>
      <c r="C201" s="87">
        <v>0.0021582408796022765</v>
      </c>
      <c r="D201" s="69" t="s">
        <v>267</v>
      </c>
      <c r="E201" s="69" t="b">
        <v>0</v>
      </c>
      <c r="F201" s="69" t="b">
        <v>0</v>
      </c>
      <c r="G201" s="69" t="b">
        <v>0</v>
      </c>
    </row>
    <row r="202" spans="1:7" ht="15">
      <c r="A202" s="69" t="s">
        <v>817</v>
      </c>
      <c r="B202" s="69">
        <v>2</v>
      </c>
      <c r="C202" s="87">
        <v>0.0021582408796022765</v>
      </c>
      <c r="D202" s="69" t="s">
        <v>267</v>
      </c>
      <c r="E202" s="69" t="b">
        <v>0</v>
      </c>
      <c r="F202" s="69" t="b">
        <v>0</v>
      </c>
      <c r="G202" s="69" t="b">
        <v>0</v>
      </c>
    </row>
    <row r="203" spans="1:7" ht="15">
      <c r="A203" s="69" t="s">
        <v>750</v>
      </c>
      <c r="B203" s="69">
        <v>2</v>
      </c>
      <c r="C203" s="87">
        <v>0.0021582408796022765</v>
      </c>
      <c r="D203" s="69" t="s">
        <v>267</v>
      </c>
      <c r="E203" s="69" t="b">
        <v>0</v>
      </c>
      <c r="F203" s="69" t="b">
        <v>0</v>
      </c>
      <c r="G203" s="69" t="b">
        <v>0</v>
      </c>
    </row>
    <row r="204" spans="1:7" ht="15">
      <c r="A204" s="69" t="s">
        <v>819</v>
      </c>
      <c r="B204" s="69">
        <v>2</v>
      </c>
      <c r="C204" s="87">
        <v>0.0021582408796022765</v>
      </c>
      <c r="D204" s="69" t="s">
        <v>267</v>
      </c>
      <c r="E204" s="69" t="b">
        <v>0</v>
      </c>
      <c r="F204" s="69" t="b">
        <v>0</v>
      </c>
      <c r="G204" s="69" t="b">
        <v>0</v>
      </c>
    </row>
    <row r="205" spans="1:7" ht="15">
      <c r="A205" s="69" t="s">
        <v>785</v>
      </c>
      <c r="B205" s="69">
        <v>2</v>
      </c>
      <c r="C205" s="87">
        <v>0.0021582408796022765</v>
      </c>
      <c r="D205" s="69" t="s">
        <v>267</v>
      </c>
      <c r="E205" s="69" t="b">
        <v>0</v>
      </c>
      <c r="F205" s="69" t="b">
        <v>0</v>
      </c>
      <c r="G205" s="69" t="b">
        <v>0</v>
      </c>
    </row>
    <row r="206" spans="1:7" ht="15">
      <c r="A206" s="69" t="s">
        <v>831</v>
      </c>
      <c r="B206" s="69">
        <v>2</v>
      </c>
      <c r="C206" s="87">
        <v>0.0021582408796022765</v>
      </c>
      <c r="D206" s="69" t="s">
        <v>267</v>
      </c>
      <c r="E206" s="69" t="b">
        <v>0</v>
      </c>
      <c r="F206" s="69" t="b">
        <v>0</v>
      </c>
      <c r="G206" s="69" t="b">
        <v>0</v>
      </c>
    </row>
    <row r="207" spans="1:7" ht="15">
      <c r="A207" s="69" t="s">
        <v>1954</v>
      </c>
      <c r="B207" s="69">
        <v>2</v>
      </c>
      <c r="C207" s="87">
        <v>0.0021582408796022765</v>
      </c>
      <c r="D207" s="69" t="s">
        <v>267</v>
      </c>
      <c r="E207" s="69" t="b">
        <v>0</v>
      </c>
      <c r="F207" s="69" t="b">
        <v>0</v>
      </c>
      <c r="G207" s="69" t="b">
        <v>0</v>
      </c>
    </row>
    <row r="208" spans="1:7" ht="15">
      <c r="A208" s="69" t="s">
        <v>1955</v>
      </c>
      <c r="B208" s="69">
        <v>2</v>
      </c>
      <c r="C208" s="87">
        <v>0.0021582408796022765</v>
      </c>
      <c r="D208" s="69" t="s">
        <v>267</v>
      </c>
      <c r="E208" s="69" t="b">
        <v>0</v>
      </c>
      <c r="F208" s="69" t="b">
        <v>0</v>
      </c>
      <c r="G208" s="69" t="b">
        <v>0</v>
      </c>
    </row>
    <row r="209" spans="1:7" ht="15">
      <c r="A209" s="69" t="s">
        <v>793</v>
      </c>
      <c r="B209" s="69">
        <v>2</v>
      </c>
      <c r="C209" s="87">
        <v>0.0021582408796022765</v>
      </c>
      <c r="D209" s="69" t="s">
        <v>267</v>
      </c>
      <c r="E209" s="69" t="b">
        <v>0</v>
      </c>
      <c r="F209" s="69" t="b">
        <v>0</v>
      </c>
      <c r="G209" s="69" t="b">
        <v>0</v>
      </c>
    </row>
    <row r="210" spans="1:7" ht="15">
      <c r="A210" s="69" t="s">
        <v>809</v>
      </c>
      <c r="B210" s="69">
        <v>2</v>
      </c>
      <c r="C210" s="87">
        <v>0.0021582408796022765</v>
      </c>
      <c r="D210" s="69" t="s">
        <v>267</v>
      </c>
      <c r="E210" s="69" t="b">
        <v>0</v>
      </c>
      <c r="F210" s="69" t="b">
        <v>0</v>
      </c>
      <c r="G210" s="69" t="b">
        <v>0</v>
      </c>
    </row>
    <row r="211" spans="1:7" ht="15">
      <c r="A211" s="69" t="s">
        <v>1956</v>
      </c>
      <c r="B211" s="69">
        <v>2</v>
      </c>
      <c r="C211" s="87">
        <v>0.0021582408796022765</v>
      </c>
      <c r="D211" s="69" t="s">
        <v>267</v>
      </c>
      <c r="E211" s="69" t="b">
        <v>0</v>
      </c>
      <c r="F211" s="69" t="b">
        <v>0</v>
      </c>
      <c r="G211" s="69" t="b">
        <v>0</v>
      </c>
    </row>
    <row r="212" spans="1:7" ht="15">
      <c r="A212" s="69" t="s">
        <v>824</v>
      </c>
      <c r="B212" s="69">
        <v>2</v>
      </c>
      <c r="C212" s="87">
        <v>0.0021582408796022765</v>
      </c>
      <c r="D212" s="69" t="s">
        <v>267</v>
      </c>
      <c r="E212" s="69" t="b">
        <v>0</v>
      </c>
      <c r="F212" s="69" t="b">
        <v>0</v>
      </c>
      <c r="G212" s="69" t="b">
        <v>0</v>
      </c>
    </row>
    <row r="213" spans="1:7" ht="15">
      <c r="A213" s="69" t="s">
        <v>1957</v>
      </c>
      <c r="B213" s="69">
        <v>2</v>
      </c>
      <c r="C213" s="87">
        <v>0.002551230430077448</v>
      </c>
      <c r="D213" s="69" t="s">
        <v>267</v>
      </c>
      <c r="E213" s="69" t="b">
        <v>0</v>
      </c>
      <c r="F213" s="69" t="b">
        <v>0</v>
      </c>
      <c r="G213" s="69" t="b">
        <v>0</v>
      </c>
    </row>
    <row r="214" spans="1:7" ht="15">
      <c r="A214" s="69" t="s">
        <v>951</v>
      </c>
      <c r="B214" s="69">
        <v>2</v>
      </c>
      <c r="C214" s="87">
        <v>0.002551230430077448</v>
      </c>
      <c r="D214" s="69" t="s">
        <v>267</v>
      </c>
      <c r="E214" s="69" t="b">
        <v>0</v>
      </c>
      <c r="F214" s="69" t="b">
        <v>0</v>
      </c>
      <c r="G214" s="69" t="b">
        <v>0</v>
      </c>
    </row>
    <row r="215" spans="1:7" ht="15">
      <c r="A215" s="69" t="s">
        <v>348</v>
      </c>
      <c r="B215" s="69">
        <v>2</v>
      </c>
      <c r="C215" s="87">
        <v>0.0021582408796022765</v>
      </c>
      <c r="D215" s="69" t="s">
        <v>267</v>
      </c>
      <c r="E215" s="69" t="b">
        <v>0</v>
      </c>
      <c r="F215" s="69" t="b">
        <v>0</v>
      </c>
      <c r="G215" s="69" t="b">
        <v>0</v>
      </c>
    </row>
    <row r="216" spans="1:7" ht="15">
      <c r="A216" s="69" t="s">
        <v>808</v>
      </c>
      <c r="B216" s="69">
        <v>2</v>
      </c>
      <c r="C216" s="87">
        <v>0.0021582408796022765</v>
      </c>
      <c r="D216" s="69" t="s">
        <v>267</v>
      </c>
      <c r="E216" s="69" t="b">
        <v>0</v>
      </c>
      <c r="F216" s="69" t="b">
        <v>0</v>
      </c>
      <c r="G216" s="69" t="b">
        <v>0</v>
      </c>
    </row>
    <row r="217" spans="1:7" ht="15">
      <c r="A217" s="69" t="s">
        <v>784</v>
      </c>
      <c r="B217" s="69">
        <v>2</v>
      </c>
      <c r="C217" s="87">
        <v>0.0021582408796022765</v>
      </c>
      <c r="D217" s="69" t="s">
        <v>267</v>
      </c>
      <c r="E217" s="69" t="b">
        <v>0</v>
      </c>
      <c r="F217" s="69" t="b">
        <v>0</v>
      </c>
      <c r="G217" s="69" t="b">
        <v>0</v>
      </c>
    </row>
    <row r="218" spans="1:7" ht="15">
      <c r="A218" s="69" t="s">
        <v>950</v>
      </c>
      <c r="B218" s="69">
        <v>2</v>
      </c>
      <c r="C218" s="87">
        <v>0.0021582408796022765</v>
      </c>
      <c r="D218" s="69" t="s">
        <v>267</v>
      </c>
      <c r="E218" s="69" t="b">
        <v>0</v>
      </c>
      <c r="F218" s="69" t="b">
        <v>0</v>
      </c>
      <c r="G218" s="69" t="b">
        <v>0</v>
      </c>
    </row>
    <row r="219" spans="1:7" ht="15">
      <c r="A219" s="69" t="s">
        <v>754</v>
      </c>
      <c r="B219" s="69">
        <v>2</v>
      </c>
      <c r="C219" s="87">
        <v>0.0021582408796022765</v>
      </c>
      <c r="D219" s="69" t="s">
        <v>267</v>
      </c>
      <c r="E219" s="69" t="b">
        <v>0</v>
      </c>
      <c r="F219" s="69" t="b">
        <v>0</v>
      </c>
      <c r="G219" s="69" t="b">
        <v>0</v>
      </c>
    </row>
    <row r="220" spans="1:7" ht="15">
      <c r="A220" s="69" t="s">
        <v>1958</v>
      </c>
      <c r="B220" s="69">
        <v>2</v>
      </c>
      <c r="C220" s="87">
        <v>0.0021582408796022765</v>
      </c>
      <c r="D220" s="69" t="s">
        <v>267</v>
      </c>
      <c r="E220" s="69" t="b">
        <v>0</v>
      </c>
      <c r="F220" s="69" t="b">
        <v>0</v>
      </c>
      <c r="G220" s="69" t="b">
        <v>0</v>
      </c>
    </row>
    <row r="221" spans="1:7" ht="15">
      <c r="A221" s="69" t="s">
        <v>355</v>
      </c>
      <c r="B221" s="69">
        <v>2</v>
      </c>
      <c r="C221" s="87">
        <v>0.0021582408796022765</v>
      </c>
      <c r="D221" s="69" t="s">
        <v>267</v>
      </c>
      <c r="E221" s="69" t="b">
        <v>0</v>
      </c>
      <c r="F221" s="69" t="b">
        <v>0</v>
      </c>
      <c r="G221" s="69" t="b">
        <v>0</v>
      </c>
    </row>
    <row r="222" spans="1:7" ht="15">
      <c r="A222" s="69" t="s">
        <v>864</v>
      </c>
      <c r="B222" s="69">
        <v>2</v>
      </c>
      <c r="C222" s="87">
        <v>0.0021582408796022765</v>
      </c>
      <c r="D222" s="69" t="s">
        <v>267</v>
      </c>
      <c r="E222" s="69" t="b">
        <v>0</v>
      </c>
      <c r="F222" s="69" t="b">
        <v>0</v>
      </c>
      <c r="G222" s="69" t="b">
        <v>0</v>
      </c>
    </row>
    <row r="223" spans="1:7" ht="15">
      <c r="A223" s="69" t="s">
        <v>1959</v>
      </c>
      <c r="B223" s="69">
        <v>2</v>
      </c>
      <c r="C223" s="87">
        <v>0.0021582408796022765</v>
      </c>
      <c r="D223" s="69" t="s">
        <v>267</v>
      </c>
      <c r="E223" s="69" t="b">
        <v>0</v>
      </c>
      <c r="F223" s="69" t="b">
        <v>0</v>
      </c>
      <c r="G223" s="69" t="b">
        <v>0</v>
      </c>
    </row>
    <row r="224" spans="1:7" ht="15">
      <c r="A224" s="69" t="s">
        <v>1960</v>
      </c>
      <c r="B224" s="69">
        <v>2</v>
      </c>
      <c r="C224" s="87">
        <v>0.0021582408796022765</v>
      </c>
      <c r="D224" s="69" t="s">
        <v>267</v>
      </c>
      <c r="E224" s="69" t="b">
        <v>0</v>
      </c>
      <c r="F224" s="69" t="b">
        <v>0</v>
      </c>
      <c r="G224" s="69" t="b">
        <v>0</v>
      </c>
    </row>
    <row r="225" spans="1:7" ht="15">
      <c r="A225" s="69" t="s">
        <v>848</v>
      </c>
      <c r="B225" s="69">
        <v>2</v>
      </c>
      <c r="C225" s="87">
        <v>0.0021582408796022765</v>
      </c>
      <c r="D225" s="69" t="s">
        <v>267</v>
      </c>
      <c r="E225" s="69" t="b">
        <v>0</v>
      </c>
      <c r="F225" s="69" t="b">
        <v>0</v>
      </c>
      <c r="G225" s="69" t="b">
        <v>0</v>
      </c>
    </row>
    <row r="226" spans="1:7" ht="15">
      <c r="A226" s="69" t="s">
        <v>1961</v>
      </c>
      <c r="B226" s="69">
        <v>2</v>
      </c>
      <c r="C226" s="87">
        <v>0.0021582408796022765</v>
      </c>
      <c r="D226" s="69" t="s">
        <v>267</v>
      </c>
      <c r="E226" s="69" t="b">
        <v>0</v>
      </c>
      <c r="F226" s="69" t="b">
        <v>0</v>
      </c>
      <c r="G226" s="69" t="b">
        <v>0</v>
      </c>
    </row>
    <row r="227" spans="1:7" ht="15">
      <c r="A227" s="69" t="s">
        <v>875</v>
      </c>
      <c r="B227" s="69">
        <v>2</v>
      </c>
      <c r="C227" s="87">
        <v>0.0021582408796022765</v>
      </c>
      <c r="D227" s="69" t="s">
        <v>267</v>
      </c>
      <c r="E227" s="69" t="b">
        <v>0</v>
      </c>
      <c r="F227" s="69" t="b">
        <v>0</v>
      </c>
      <c r="G227" s="69" t="b">
        <v>0</v>
      </c>
    </row>
    <row r="228" spans="1:7" ht="15">
      <c r="A228" s="69" t="s">
        <v>837</v>
      </c>
      <c r="B228" s="69">
        <v>2</v>
      </c>
      <c r="C228" s="87">
        <v>0.0021582408796022765</v>
      </c>
      <c r="D228" s="69" t="s">
        <v>267</v>
      </c>
      <c r="E228" s="69" t="b">
        <v>0</v>
      </c>
      <c r="F228" s="69" t="b">
        <v>0</v>
      </c>
      <c r="G228" s="69" t="b">
        <v>0</v>
      </c>
    </row>
    <row r="229" spans="1:7" ht="15">
      <c r="A229" s="69" t="s">
        <v>1962</v>
      </c>
      <c r="B229" s="69">
        <v>2</v>
      </c>
      <c r="C229" s="87">
        <v>0.0021582408796022765</v>
      </c>
      <c r="D229" s="69" t="s">
        <v>267</v>
      </c>
      <c r="E229" s="69" t="b">
        <v>0</v>
      </c>
      <c r="F229" s="69" t="b">
        <v>0</v>
      </c>
      <c r="G229" s="69" t="b">
        <v>0</v>
      </c>
    </row>
    <row r="230" spans="1:7" ht="15">
      <c r="A230" s="69" t="s">
        <v>1963</v>
      </c>
      <c r="B230" s="69">
        <v>2</v>
      </c>
      <c r="C230" s="87">
        <v>0.0021582408796022765</v>
      </c>
      <c r="D230" s="69" t="s">
        <v>267</v>
      </c>
      <c r="E230" s="69" t="b">
        <v>0</v>
      </c>
      <c r="F230" s="69" t="b">
        <v>0</v>
      </c>
      <c r="G230" s="69" t="b">
        <v>0</v>
      </c>
    </row>
    <row r="231" spans="1:7" ht="15">
      <c r="A231" s="69" t="s">
        <v>940</v>
      </c>
      <c r="B231" s="69">
        <v>2</v>
      </c>
      <c r="C231" s="87">
        <v>0.0021582408796022765</v>
      </c>
      <c r="D231" s="69" t="s">
        <v>267</v>
      </c>
      <c r="E231" s="69" t="b">
        <v>0</v>
      </c>
      <c r="F231" s="69" t="b">
        <v>0</v>
      </c>
      <c r="G231" s="69" t="b">
        <v>0</v>
      </c>
    </row>
    <row r="232" spans="1:7" ht="15">
      <c r="A232" s="69" t="s">
        <v>840</v>
      </c>
      <c r="B232" s="69">
        <v>2</v>
      </c>
      <c r="C232" s="87">
        <v>0.0021582408796022765</v>
      </c>
      <c r="D232" s="69" t="s">
        <v>267</v>
      </c>
      <c r="E232" s="69" t="b">
        <v>0</v>
      </c>
      <c r="F232" s="69" t="b">
        <v>0</v>
      </c>
      <c r="G232" s="69" t="b">
        <v>0</v>
      </c>
    </row>
    <row r="233" spans="1:7" ht="15">
      <c r="A233" s="69" t="s">
        <v>1964</v>
      </c>
      <c r="B233" s="69">
        <v>2</v>
      </c>
      <c r="C233" s="87">
        <v>0.0021582408796022765</v>
      </c>
      <c r="D233" s="69" t="s">
        <v>267</v>
      </c>
      <c r="E233" s="69" t="b">
        <v>0</v>
      </c>
      <c r="F233" s="69" t="b">
        <v>0</v>
      </c>
      <c r="G233" s="69" t="b">
        <v>0</v>
      </c>
    </row>
    <row r="234" spans="1:7" ht="15">
      <c r="A234" s="69" t="s">
        <v>790</v>
      </c>
      <c r="B234" s="69">
        <v>2</v>
      </c>
      <c r="C234" s="87">
        <v>0.0021582408796022765</v>
      </c>
      <c r="D234" s="69" t="s">
        <v>267</v>
      </c>
      <c r="E234" s="69" t="b">
        <v>0</v>
      </c>
      <c r="F234" s="69" t="b">
        <v>0</v>
      </c>
      <c r="G234" s="69" t="b">
        <v>0</v>
      </c>
    </row>
    <row r="235" spans="1:7" ht="15">
      <c r="A235" s="69" t="s">
        <v>1965</v>
      </c>
      <c r="B235" s="69">
        <v>2</v>
      </c>
      <c r="C235" s="87">
        <v>0.0021582408796022765</v>
      </c>
      <c r="D235" s="69" t="s">
        <v>267</v>
      </c>
      <c r="E235" s="69" t="b">
        <v>0</v>
      </c>
      <c r="F235" s="69" t="b">
        <v>0</v>
      </c>
      <c r="G235" s="69" t="b">
        <v>0</v>
      </c>
    </row>
    <row r="236" spans="1:7" ht="15">
      <c r="A236" s="69" t="s">
        <v>1966</v>
      </c>
      <c r="B236" s="69">
        <v>2</v>
      </c>
      <c r="C236" s="87">
        <v>0.0021582408796022765</v>
      </c>
      <c r="D236" s="69" t="s">
        <v>267</v>
      </c>
      <c r="E236" s="69" t="b">
        <v>0</v>
      </c>
      <c r="F236" s="69" t="b">
        <v>0</v>
      </c>
      <c r="G236" s="69" t="b">
        <v>0</v>
      </c>
    </row>
    <row r="237" spans="1:7" ht="15">
      <c r="A237" s="69" t="s">
        <v>346</v>
      </c>
      <c r="B237" s="69">
        <v>2</v>
      </c>
      <c r="C237" s="87">
        <v>0.0021582408796022765</v>
      </c>
      <c r="D237" s="69" t="s">
        <v>267</v>
      </c>
      <c r="E237" s="69" t="b">
        <v>0</v>
      </c>
      <c r="F237" s="69" t="b">
        <v>0</v>
      </c>
      <c r="G237" s="69" t="b">
        <v>0</v>
      </c>
    </row>
    <row r="238" spans="1:7" ht="15">
      <c r="A238" s="69" t="s">
        <v>1967</v>
      </c>
      <c r="B238" s="69">
        <v>2</v>
      </c>
      <c r="C238" s="87">
        <v>0.0021582408796022765</v>
      </c>
      <c r="D238" s="69" t="s">
        <v>267</v>
      </c>
      <c r="E238" s="69" t="b">
        <v>0</v>
      </c>
      <c r="F238" s="69" t="b">
        <v>0</v>
      </c>
      <c r="G238" s="69" t="b">
        <v>0</v>
      </c>
    </row>
    <row r="239" spans="1:7" ht="15">
      <c r="A239" s="69" t="s">
        <v>1968</v>
      </c>
      <c r="B239" s="69">
        <v>2</v>
      </c>
      <c r="C239" s="87">
        <v>0.0021582408796022765</v>
      </c>
      <c r="D239" s="69" t="s">
        <v>267</v>
      </c>
      <c r="E239" s="69" t="b">
        <v>0</v>
      </c>
      <c r="F239" s="69" t="b">
        <v>0</v>
      </c>
      <c r="G239" s="69" t="b">
        <v>0</v>
      </c>
    </row>
    <row r="240" spans="1:7" ht="15">
      <c r="A240" s="69" t="s">
        <v>859</v>
      </c>
      <c r="B240" s="69">
        <v>2</v>
      </c>
      <c r="C240" s="87">
        <v>0.0021582408796022765</v>
      </c>
      <c r="D240" s="69" t="s">
        <v>267</v>
      </c>
      <c r="E240" s="69" t="b">
        <v>0</v>
      </c>
      <c r="F240" s="69" t="b">
        <v>0</v>
      </c>
      <c r="G240" s="69" t="b">
        <v>0</v>
      </c>
    </row>
    <row r="241" spans="1:7" ht="15">
      <c r="A241" s="69" t="s">
        <v>909</v>
      </c>
      <c r="B241" s="69">
        <v>2</v>
      </c>
      <c r="C241" s="87">
        <v>0.0021582408796022765</v>
      </c>
      <c r="D241" s="69" t="s">
        <v>267</v>
      </c>
      <c r="E241" s="69" t="b">
        <v>0</v>
      </c>
      <c r="F241" s="69" t="b">
        <v>0</v>
      </c>
      <c r="G241" s="69" t="b">
        <v>0</v>
      </c>
    </row>
    <row r="242" spans="1:7" ht="15">
      <c r="A242" s="69" t="s">
        <v>939</v>
      </c>
      <c r="B242" s="69">
        <v>2</v>
      </c>
      <c r="C242" s="87">
        <v>0.0021582408796022765</v>
      </c>
      <c r="D242" s="69" t="s">
        <v>267</v>
      </c>
      <c r="E242" s="69" t="b">
        <v>0</v>
      </c>
      <c r="F242" s="69" t="b">
        <v>0</v>
      </c>
      <c r="G242" s="69" t="b">
        <v>0</v>
      </c>
    </row>
    <row r="243" spans="1:7" ht="15">
      <c r="A243" s="69" t="s">
        <v>938</v>
      </c>
      <c r="B243" s="69">
        <v>2</v>
      </c>
      <c r="C243" s="87">
        <v>0.0021582408796022765</v>
      </c>
      <c r="D243" s="69" t="s">
        <v>267</v>
      </c>
      <c r="E243" s="69" t="b">
        <v>0</v>
      </c>
      <c r="F243" s="69" t="b">
        <v>0</v>
      </c>
      <c r="G243" s="69" t="b">
        <v>0</v>
      </c>
    </row>
    <row r="244" spans="1:7" ht="15">
      <c r="A244" s="69" t="s">
        <v>937</v>
      </c>
      <c r="B244" s="69">
        <v>2</v>
      </c>
      <c r="C244" s="87">
        <v>0.0021582408796022765</v>
      </c>
      <c r="D244" s="69" t="s">
        <v>267</v>
      </c>
      <c r="E244" s="69" t="b">
        <v>0</v>
      </c>
      <c r="F244" s="69" t="b">
        <v>0</v>
      </c>
      <c r="G244" s="69" t="b">
        <v>0</v>
      </c>
    </row>
    <row r="245" spans="1:7" ht="15">
      <c r="A245" s="69" t="s">
        <v>936</v>
      </c>
      <c r="B245" s="69">
        <v>2</v>
      </c>
      <c r="C245" s="87">
        <v>0.0021582408796022765</v>
      </c>
      <c r="D245" s="69" t="s">
        <v>267</v>
      </c>
      <c r="E245" s="69" t="b">
        <v>0</v>
      </c>
      <c r="F245" s="69" t="b">
        <v>0</v>
      </c>
      <c r="G245" s="69" t="b">
        <v>0</v>
      </c>
    </row>
    <row r="246" spans="1:7" ht="15">
      <c r="A246" s="69" t="s">
        <v>935</v>
      </c>
      <c r="B246" s="69">
        <v>2</v>
      </c>
      <c r="C246" s="87">
        <v>0.0021582408796022765</v>
      </c>
      <c r="D246" s="69" t="s">
        <v>267</v>
      </c>
      <c r="E246" s="69" t="b">
        <v>0</v>
      </c>
      <c r="F246" s="69" t="b">
        <v>0</v>
      </c>
      <c r="G246" s="69" t="b">
        <v>0</v>
      </c>
    </row>
    <row r="247" spans="1:7" ht="15">
      <c r="A247" s="69" t="s">
        <v>1969</v>
      </c>
      <c r="B247" s="69">
        <v>2</v>
      </c>
      <c r="C247" s="87">
        <v>0.0021582408796022765</v>
      </c>
      <c r="D247" s="69" t="s">
        <v>267</v>
      </c>
      <c r="E247" s="69" t="b">
        <v>0</v>
      </c>
      <c r="F247" s="69" t="b">
        <v>0</v>
      </c>
      <c r="G247" s="69" t="b">
        <v>0</v>
      </c>
    </row>
    <row r="248" spans="1:7" ht="15">
      <c r="A248" s="69" t="s">
        <v>1970</v>
      </c>
      <c r="B248" s="69">
        <v>2</v>
      </c>
      <c r="C248" s="87">
        <v>0.0021582408796022765</v>
      </c>
      <c r="D248" s="69" t="s">
        <v>267</v>
      </c>
      <c r="E248" s="69" t="b">
        <v>0</v>
      </c>
      <c r="F248" s="69" t="b">
        <v>0</v>
      </c>
      <c r="G248" s="69" t="b">
        <v>0</v>
      </c>
    </row>
    <row r="249" spans="1:7" ht="15">
      <c r="A249" s="69" t="s">
        <v>1971</v>
      </c>
      <c r="B249" s="69">
        <v>2</v>
      </c>
      <c r="C249" s="87">
        <v>0.0021582408796022765</v>
      </c>
      <c r="D249" s="69" t="s">
        <v>267</v>
      </c>
      <c r="E249" s="69" t="b">
        <v>0</v>
      </c>
      <c r="F249" s="69" t="b">
        <v>0</v>
      </c>
      <c r="G249" s="69" t="b">
        <v>0</v>
      </c>
    </row>
    <row r="250" spans="1:7" ht="15">
      <c r="A250" s="69" t="s">
        <v>1972</v>
      </c>
      <c r="B250" s="69">
        <v>2</v>
      </c>
      <c r="C250" s="87">
        <v>0.0021582408796022765</v>
      </c>
      <c r="D250" s="69" t="s">
        <v>267</v>
      </c>
      <c r="E250" s="69" t="b">
        <v>0</v>
      </c>
      <c r="F250" s="69" t="b">
        <v>0</v>
      </c>
      <c r="G250" s="69" t="b">
        <v>0</v>
      </c>
    </row>
    <row r="251" spans="1:7" ht="15">
      <c r="A251" s="69" t="s">
        <v>1973</v>
      </c>
      <c r="B251" s="69">
        <v>2</v>
      </c>
      <c r="C251" s="87">
        <v>0.0021582408796022765</v>
      </c>
      <c r="D251" s="69" t="s">
        <v>267</v>
      </c>
      <c r="E251" s="69" t="b">
        <v>0</v>
      </c>
      <c r="F251" s="69" t="b">
        <v>0</v>
      </c>
      <c r="G251" s="69" t="b">
        <v>0</v>
      </c>
    </row>
    <row r="252" spans="1:7" ht="15">
      <c r="A252" s="69" t="s">
        <v>1974</v>
      </c>
      <c r="B252" s="69">
        <v>2</v>
      </c>
      <c r="C252" s="87">
        <v>0.0021582408796022765</v>
      </c>
      <c r="D252" s="69" t="s">
        <v>267</v>
      </c>
      <c r="E252" s="69" t="b">
        <v>0</v>
      </c>
      <c r="F252" s="69" t="b">
        <v>0</v>
      </c>
      <c r="G252" s="69" t="b">
        <v>0</v>
      </c>
    </row>
    <row r="253" spans="1:7" ht="15">
      <c r="A253" s="69" t="s">
        <v>868</v>
      </c>
      <c r="B253" s="69">
        <v>2</v>
      </c>
      <c r="C253" s="87">
        <v>0.0021582408796022765</v>
      </c>
      <c r="D253" s="69" t="s">
        <v>267</v>
      </c>
      <c r="E253" s="69" t="b">
        <v>0</v>
      </c>
      <c r="F253" s="69" t="b">
        <v>0</v>
      </c>
      <c r="G253" s="69" t="b">
        <v>0</v>
      </c>
    </row>
    <row r="254" spans="1:7" ht="15">
      <c r="A254" s="69" t="s">
        <v>1975</v>
      </c>
      <c r="B254" s="69">
        <v>2</v>
      </c>
      <c r="C254" s="87">
        <v>0.0021582408796022765</v>
      </c>
      <c r="D254" s="69" t="s">
        <v>267</v>
      </c>
      <c r="E254" s="69" t="b">
        <v>0</v>
      </c>
      <c r="F254" s="69" t="b">
        <v>0</v>
      </c>
      <c r="G254" s="69" t="b">
        <v>0</v>
      </c>
    </row>
    <row r="255" spans="1:7" ht="15">
      <c r="A255" s="69" t="s">
        <v>883</v>
      </c>
      <c r="B255" s="69">
        <v>2</v>
      </c>
      <c r="C255" s="87">
        <v>0.0021582408796022765</v>
      </c>
      <c r="D255" s="69" t="s">
        <v>267</v>
      </c>
      <c r="E255" s="69" t="b">
        <v>0</v>
      </c>
      <c r="F255" s="69" t="b">
        <v>0</v>
      </c>
      <c r="G255" s="69" t="b">
        <v>0</v>
      </c>
    </row>
    <row r="256" spans="1:7" ht="15">
      <c r="A256" s="69" t="s">
        <v>871</v>
      </c>
      <c r="B256" s="69">
        <v>2</v>
      </c>
      <c r="C256" s="87">
        <v>0.0021582408796022765</v>
      </c>
      <c r="D256" s="69" t="s">
        <v>267</v>
      </c>
      <c r="E256" s="69" t="b">
        <v>0</v>
      </c>
      <c r="F256" s="69" t="b">
        <v>0</v>
      </c>
      <c r="G256" s="69" t="b">
        <v>0</v>
      </c>
    </row>
    <row r="257" spans="1:7" ht="15">
      <c r="A257" s="69" t="s">
        <v>1976</v>
      </c>
      <c r="B257" s="69">
        <v>2</v>
      </c>
      <c r="C257" s="87">
        <v>0.0021582408796022765</v>
      </c>
      <c r="D257" s="69" t="s">
        <v>267</v>
      </c>
      <c r="E257" s="69" t="b">
        <v>0</v>
      </c>
      <c r="F257" s="69" t="b">
        <v>0</v>
      </c>
      <c r="G257" s="69" t="b">
        <v>0</v>
      </c>
    </row>
    <row r="258" spans="1:7" ht="15">
      <c r="A258" s="69" t="s">
        <v>1977</v>
      </c>
      <c r="B258" s="69">
        <v>2</v>
      </c>
      <c r="C258" s="87">
        <v>0.0021582408796022765</v>
      </c>
      <c r="D258" s="69" t="s">
        <v>267</v>
      </c>
      <c r="E258" s="69" t="b">
        <v>0</v>
      </c>
      <c r="F258" s="69" t="b">
        <v>0</v>
      </c>
      <c r="G258" s="69" t="b">
        <v>0</v>
      </c>
    </row>
    <row r="259" spans="1:7" ht="15">
      <c r="A259" s="69" t="s">
        <v>1978</v>
      </c>
      <c r="B259" s="69">
        <v>2</v>
      </c>
      <c r="C259" s="87">
        <v>0.0021582408796022765</v>
      </c>
      <c r="D259" s="69" t="s">
        <v>267</v>
      </c>
      <c r="E259" s="69" t="b">
        <v>0</v>
      </c>
      <c r="F259" s="69" t="b">
        <v>0</v>
      </c>
      <c r="G259" s="69" t="b">
        <v>0</v>
      </c>
    </row>
    <row r="260" spans="1:7" ht="15">
      <c r="A260" s="69" t="s">
        <v>1979</v>
      </c>
      <c r="B260" s="69">
        <v>2</v>
      </c>
      <c r="C260" s="87">
        <v>0.0021582408796022765</v>
      </c>
      <c r="D260" s="69" t="s">
        <v>267</v>
      </c>
      <c r="E260" s="69" t="b">
        <v>0</v>
      </c>
      <c r="F260" s="69" t="b">
        <v>0</v>
      </c>
      <c r="G260" s="69" t="b">
        <v>0</v>
      </c>
    </row>
    <row r="261" spans="1:7" ht="15">
      <c r="A261" s="69" t="s">
        <v>1980</v>
      </c>
      <c r="B261" s="69">
        <v>2</v>
      </c>
      <c r="C261" s="87">
        <v>0.0021582408796022765</v>
      </c>
      <c r="D261" s="69" t="s">
        <v>267</v>
      </c>
      <c r="E261" s="69" t="b">
        <v>0</v>
      </c>
      <c r="F261" s="69" t="b">
        <v>0</v>
      </c>
      <c r="G261" s="69" t="b">
        <v>0</v>
      </c>
    </row>
    <row r="262" spans="1:7" ht="15">
      <c r="A262" s="69" t="s">
        <v>1981</v>
      </c>
      <c r="B262" s="69">
        <v>2</v>
      </c>
      <c r="C262" s="87">
        <v>0.0021582408796022765</v>
      </c>
      <c r="D262" s="69" t="s">
        <v>267</v>
      </c>
      <c r="E262" s="69" t="b">
        <v>0</v>
      </c>
      <c r="F262" s="69" t="b">
        <v>0</v>
      </c>
      <c r="G262" s="69" t="b">
        <v>0</v>
      </c>
    </row>
    <row r="263" spans="1:7" ht="15">
      <c r="A263" s="69" t="s">
        <v>851</v>
      </c>
      <c r="B263" s="69">
        <v>2</v>
      </c>
      <c r="C263" s="87">
        <v>0.0021582408796022765</v>
      </c>
      <c r="D263" s="69" t="s">
        <v>267</v>
      </c>
      <c r="E263" s="69" t="b">
        <v>0</v>
      </c>
      <c r="F263" s="69" t="b">
        <v>0</v>
      </c>
      <c r="G263" s="69" t="b">
        <v>0</v>
      </c>
    </row>
    <row r="264" spans="1:7" ht="15">
      <c r="A264" s="69" t="s">
        <v>1982</v>
      </c>
      <c r="B264" s="69">
        <v>2</v>
      </c>
      <c r="C264" s="87">
        <v>0.0021582408796022765</v>
      </c>
      <c r="D264" s="69" t="s">
        <v>267</v>
      </c>
      <c r="E264" s="69" t="b">
        <v>0</v>
      </c>
      <c r="F264" s="69" t="b">
        <v>0</v>
      </c>
      <c r="G264" s="69" t="b">
        <v>0</v>
      </c>
    </row>
    <row r="265" spans="1:7" ht="15">
      <c r="A265" s="69" t="s">
        <v>789</v>
      </c>
      <c r="B265" s="69">
        <v>2</v>
      </c>
      <c r="C265" s="87">
        <v>0.0021582408796022765</v>
      </c>
      <c r="D265" s="69" t="s">
        <v>267</v>
      </c>
      <c r="E265" s="69" t="b">
        <v>0</v>
      </c>
      <c r="F265" s="69" t="b">
        <v>0</v>
      </c>
      <c r="G265" s="69" t="b">
        <v>0</v>
      </c>
    </row>
    <row r="266" spans="1:7" ht="15">
      <c r="A266" s="69" t="s">
        <v>1983</v>
      </c>
      <c r="B266" s="69">
        <v>2</v>
      </c>
      <c r="C266" s="87">
        <v>0.0021582408796022765</v>
      </c>
      <c r="D266" s="69" t="s">
        <v>267</v>
      </c>
      <c r="E266" s="69" t="b">
        <v>0</v>
      </c>
      <c r="F266" s="69" t="b">
        <v>0</v>
      </c>
      <c r="G266" s="69" t="b">
        <v>0</v>
      </c>
    </row>
    <row r="267" spans="1:7" ht="15">
      <c r="A267" s="69" t="s">
        <v>832</v>
      </c>
      <c r="B267" s="69">
        <v>2</v>
      </c>
      <c r="C267" s="87">
        <v>0.002551230430077448</v>
      </c>
      <c r="D267" s="69" t="s">
        <v>267</v>
      </c>
      <c r="E267" s="69" t="b">
        <v>0</v>
      </c>
      <c r="F267" s="69" t="b">
        <v>0</v>
      </c>
      <c r="G267" s="69" t="b">
        <v>0</v>
      </c>
    </row>
    <row r="268" spans="1:7" ht="15">
      <c r="A268" s="69" t="s">
        <v>1984</v>
      </c>
      <c r="B268" s="69">
        <v>2</v>
      </c>
      <c r="C268" s="87">
        <v>0.002551230430077448</v>
      </c>
      <c r="D268" s="69" t="s">
        <v>267</v>
      </c>
      <c r="E268" s="69" t="b">
        <v>0</v>
      </c>
      <c r="F268" s="69" t="b">
        <v>0</v>
      </c>
      <c r="G268" s="69" t="b">
        <v>0</v>
      </c>
    </row>
    <row r="269" spans="1:7" ht="15">
      <c r="A269" s="69" t="s">
        <v>869</v>
      </c>
      <c r="B269" s="69">
        <v>2</v>
      </c>
      <c r="C269" s="87">
        <v>0.0021582408796022765</v>
      </c>
      <c r="D269" s="69" t="s">
        <v>267</v>
      </c>
      <c r="E269" s="69" t="b">
        <v>0</v>
      </c>
      <c r="F269" s="69" t="b">
        <v>0</v>
      </c>
      <c r="G269" s="69" t="b">
        <v>0</v>
      </c>
    </row>
    <row r="270" spans="1:7" ht="15">
      <c r="A270" s="69" t="s">
        <v>1985</v>
      </c>
      <c r="B270" s="69">
        <v>2</v>
      </c>
      <c r="C270" s="87">
        <v>0.0021582408796022765</v>
      </c>
      <c r="D270" s="69" t="s">
        <v>267</v>
      </c>
      <c r="E270" s="69" t="b">
        <v>0</v>
      </c>
      <c r="F270" s="69" t="b">
        <v>0</v>
      </c>
      <c r="G270" s="69" t="b">
        <v>0</v>
      </c>
    </row>
    <row r="271" spans="1:7" ht="15">
      <c r="A271" s="69" t="s">
        <v>1738</v>
      </c>
      <c r="B271" s="69">
        <v>21</v>
      </c>
      <c r="C271" s="87">
        <v>0</v>
      </c>
      <c r="D271" s="69" t="s">
        <v>220</v>
      </c>
      <c r="E271" s="69" t="b">
        <v>0</v>
      </c>
      <c r="F271" s="69" t="b">
        <v>0</v>
      </c>
      <c r="G271" s="69" t="b">
        <v>0</v>
      </c>
    </row>
    <row r="272" spans="1:7" ht="15">
      <c r="A272" s="69" t="s">
        <v>908</v>
      </c>
      <c r="B272" s="69">
        <v>11</v>
      </c>
      <c r="C272" s="87">
        <v>0.010198920018995843</v>
      </c>
      <c r="D272" s="69" t="s">
        <v>220</v>
      </c>
      <c r="E272" s="69" t="b">
        <v>0</v>
      </c>
      <c r="F272" s="69" t="b">
        <v>0</v>
      </c>
      <c r="G272" s="69" t="b">
        <v>0</v>
      </c>
    </row>
    <row r="273" spans="1:7" ht="15">
      <c r="A273" s="69" t="s">
        <v>906</v>
      </c>
      <c r="B273" s="69">
        <v>10</v>
      </c>
      <c r="C273" s="87">
        <v>0.014302924301976723</v>
      </c>
      <c r="D273" s="69" t="s">
        <v>220</v>
      </c>
      <c r="E273" s="69" t="b">
        <v>0</v>
      </c>
      <c r="F273" s="69" t="b">
        <v>0</v>
      </c>
      <c r="G273" s="69" t="b">
        <v>0</v>
      </c>
    </row>
    <row r="274" spans="1:7" ht="15">
      <c r="A274" s="69" t="s">
        <v>933</v>
      </c>
      <c r="B274" s="69">
        <v>10</v>
      </c>
      <c r="C274" s="87">
        <v>0.010733246113168154</v>
      </c>
      <c r="D274" s="69" t="s">
        <v>220</v>
      </c>
      <c r="E274" s="69" t="b">
        <v>0</v>
      </c>
      <c r="F274" s="69" t="b">
        <v>0</v>
      </c>
      <c r="G274" s="69" t="b">
        <v>0</v>
      </c>
    </row>
    <row r="275" spans="1:7" ht="15">
      <c r="A275" s="69" t="s">
        <v>907</v>
      </c>
      <c r="B275" s="69">
        <v>8</v>
      </c>
      <c r="C275" s="87">
        <v>0.008586596890534523</v>
      </c>
      <c r="D275" s="69" t="s">
        <v>220</v>
      </c>
      <c r="E275" s="69" t="b">
        <v>0</v>
      </c>
      <c r="F275" s="69" t="b">
        <v>0</v>
      </c>
      <c r="G275" s="69" t="b">
        <v>0</v>
      </c>
    </row>
    <row r="276" spans="1:7" ht="15">
      <c r="A276" s="69" t="s">
        <v>836</v>
      </c>
      <c r="B276" s="69">
        <v>8</v>
      </c>
      <c r="C276" s="87">
        <v>0.008586596890534523</v>
      </c>
      <c r="D276" s="69" t="s">
        <v>220</v>
      </c>
      <c r="E276" s="69" t="b">
        <v>0</v>
      </c>
      <c r="F276" s="69" t="b">
        <v>0</v>
      </c>
      <c r="G276" s="69" t="b">
        <v>0</v>
      </c>
    </row>
    <row r="277" spans="1:7" ht="15">
      <c r="A277" s="69" t="s">
        <v>755</v>
      </c>
      <c r="B277" s="69">
        <v>8</v>
      </c>
      <c r="C277" s="87">
        <v>0.008586596890534523</v>
      </c>
      <c r="D277" s="69" t="s">
        <v>220</v>
      </c>
      <c r="E277" s="69" t="b">
        <v>0</v>
      </c>
      <c r="F277" s="69" t="b">
        <v>0</v>
      </c>
      <c r="G277" s="69" t="b">
        <v>0</v>
      </c>
    </row>
    <row r="278" spans="1:7" ht="15">
      <c r="A278" s="69" t="s">
        <v>1740</v>
      </c>
      <c r="B278" s="69">
        <v>6</v>
      </c>
      <c r="C278" s="87">
        <v>0.008581754581186036</v>
      </c>
      <c r="D278" s="69" t="s">
        <v>220</v>
      </c>
      <c r="E278" s="69" t="b">
        <v>0</v>
      </c>
      <c r="F278" s="69" t="b">
        <v>0</v>
      </c>
      <c r="G278" s="69" t="b">
        <v>0</v>
      </c>
    </row>
    <row r="279" spans="1:7" ht="15">
      <c r="A279" s="69" t="s">
        <v>433</v>
      </c>
      <c r="B279" s="69">
        <v>6</v>
      </c>
      <c r="C279" s="87">
        <v>0.008581754581186036</v>
      </c>
      <c r="D279" s="69" t="s">
        <v>220</v>
      </c>
      <c r="E279" s="69" t="b">
        <v>0</v>
      </c>
      <c r="F279" s="69" t="b">
        <v>0</v>
      </c>
      <c r="G279" s="69" t="b">
        <v>0</v>
      </c>
    </row>
    <row r="280" spans="1:7" ht="15">
      <c r="A280" s="69" t="s">
        <v>369</v>
      </c>
      <c r="B280" s="69">
        <v>6</v>
      </c>
      <c r="C280" s="87">
        <v>0.008581754581186036</v>
      </c>
      <c r="D280" s="69" t="s">
        <v>220</v>
      </c>
      <c r="E280" s="69" t="b">
        <v>0</v>
      </c>
      <c r="F280" s="69" t="b">
        <v>0</v>
      </c>
      <c r="G280" s="69" t="b">
        <v>0</v>
      </c>
    </row>
    <row r="281" spans="1:7" ht="15">
      <c r="A281" s="69" t="s">
        <v>822</v>
      </c>
      <c r="B281" s="69">
        <v>5</v>
      </c>
      <c r="C281" s="87">
        <v>0.008282622808811573</v>
      </c>
      <c r="D281" s="69" t="s">
        <v>220</v>
      </c>
      <c r="E281" s="69" t="b">
        <v>0</v>
      </c>
      <c r="F281" s="69" t="b">
        <v>0</v>
      </c>
      <c r="G281" s="69" t="b">
        <v>0</v>
      </c>
    </row>
    <row r="282" spans="1:7" ht="15">
      <c r="A282" s="69" t="s">
        <v>1752</v>
      </c>
      <c r="B282" s="69">
        <v>5</v>
      </c>
      <c r="C282" s="87">
        <v>0.008282622808811573</v>
      </c>
      <c r="D282" s="69" t="s">
        <v>220</v>
      </c>
      <c r="E282" s="69" t="b">
        <v>0</v>
      </c>
      <c r="F282" s="69" t="b">
        <v>0</v>
      </c>
      <c r="G282" s="69" t="b">
        <v>0</v>
      </c>
    </row>
    <row r="283" spans="1:7" ht="15">
      <c r="A283" s="69" t="s">
        <v>1903</v>
      </c>
      <c r="B283" s="69">
        <v>5</v>
      </c>
      <c r="C283" s="87">
        <v>0.008282622808811573</v>
      </c>
      <c r="D283" s="69" t="s">
        <v>220</v>
      </c>
      <c r="E283" s="69" t="b">
        <v>0</v>
      </c>
      <c r="F283" s="69" t="b">
        <v>0</v>
      </c>
      <c r="G283" s="69" t="b">
        <v>0</v>
      </c>
    </row>
    <row r="284" spans="1:7" ht="15">
      <c r="A284" s="69" t="s">
        <v>1739</v>
      </c>
      <c r="B284" s="69">
        <v>5</v>
      </c>
      <c r="C284" s="87">
        <v>0.011451890660473807</v>
      </c>
      <c r="D284" s="69" t="s">
        <v>220</v>
      </c>
      <c r="E284" s="69" t="b">
        <v>0</v>
      </c>
      <c r="F284" s="69" t="b">
        <v>0</v>
      </c>
      <c r="G284" s="69" t="b">
        <v>0</v>
      </c>
    </row>
    <row r="285" spans="1:7" ht="15">
      <c r="A285" s="69" t="s">
        <v>949</v>
      </c>
      <c r="B285" s="69">
        <v>4</v>
      </c>
      <c r="C285" s="87">
        <v>0.007733641252855618</v>
      </c>
      <c r="D285" s="69" t="s">
        <v>220</v>
      </c>
      <c r="E285" s="69" t="b">
        <v>0</v>
      </c>
      <c r="F285" s="69" t="b">
        <v>0</v>
      </c>
      <c r="G285" s="69" t="b">
        <v>0</v>
      </c>
    </row>
    <row r="286" spans="1:7" ht="15">
      <c r="A286" s="69" t="s">
        <v>948</v>
      </c>
      <c r="B286" s="69">
        <v>4</v>
      </c>
      <c r="C286" s="87">
        <v>0.007733641252855618</v>
      </c>
      <c r="D286" s="69" t="s">
        <v>220</v>
      </c>
      <c r="E286" s="69" t="b">
        <v>0</v>
      </c>
      <c r="F286" s="69" t="b">
        <v>0</v>
      </c>
      <c r="G286" s="69" t="b">
        <v>0</v>
      </c>
    </row>
    <row r="287" spans="1:7" ht="15">
      <c r="A287" s="69" t="s">
        <v>947</v>
      </c>
      <c r="B287" s="69">
        <v>4</v>
      </c>
      <c r="C287" s="87">
        <v>0.007733641252855618</v>
      </c>
      <c r="D287" s="69" t="s">
        <v>220</v>
      </c>
      <c r="E287" s="69" t="b">
        <v>0</v>
      </c>
      <c r="F287" s="69" t="b">
        <v>0</v>
      </c>
      <c r="G287" s="69" t="b">
        <v>0</v>
      </c>
    </row>
    <row r="288" spans="1:7" ht="15">
      <c r="A288" s="69" t="s">
        <v>946</v>
      </c>
      <c r="B288" s="69">
        <v>4</v>
      </c>
      <c r="C288" s="87">
        <v>0.007733641252855618</v>
      </c>
      <c r="D288" s="69" t="s">
        <v>220</v>
      </c>
      <c r="E288" s="69" t="b">
        <v>0</v>
      </c>
      <c r="F288" s="69" t="b">
        <v>0</v>
      </c>
      <c r="G288" s="69" t="b">
        <v>0</v>
      </c>
    </row>
    <row r="289" spans="1:7" ht="15">
      <c r="A289" s="69" t="s">
        <v>945</v>
      </c>
      <c r="B289" s="69">
        <v>4</v>
      </c>
      <c r="C289" s="87">
        <v>0.007733641252855618</v>
      </c>
      <c r="D289" s="69" t="s">
        <v>220</v>
      </c>
      <c r="E289" s="69" t="b">
        <v>0</v>
      </c>
      <c r="F289" s="69" t="b">
        <v>0</v>
      </c>
      <c r="G289" s="69" t="b">
        <v>0</v>
      </c>
    </row>
    <row r="290" spans="1:7" ht="15">
      <c r="A290" s="69" t="s">
        <v>944</v>
      </c>
      <c r="B290" s="69">
        <v>4</v>
      </c>
      <c r="C290" s="87">
        <v>0.007733641252855618</v>
      </c>
      <c r="D290" s="69" t="s">
        <v>220</v>
      </c>
      <c r="E290" s="69" t="b">
        <v>0</v>
      </c>
      <c r="F290" s="69" t="b">
        <v>0</v>
      </c>
      <c r="G290" s="69" t="b">
        <v>0</v>
      </c>
    </row>
    <row r="291" spans="1:7" ht="15">
      <c r="A291" s="69" t="s">
        <v>943</v>
      </c>
      <c r="B291" s="69">
        <v>4</v>
      </c>
      <c r="C291" s="87">
        <v>0.007733641252855618</v>
      </c>
      <c r="D291" s="69" t="s">
        <v>220</v>
      </c>
      <c r="E291" s="69" t="b">
        <v>0</v>
      </c>
      <c r="F291" s="69" t="b">
        <v>0</v>
      </c>
      <c r="G291" s="69" t="b">
        <v>0</v>
      </c>
    </row>
    <row r="292" spans="1:7" ht="15">
      <c r="A292" s="69" t="s">
        <v>942</v>
      </c>
      <c r="B292" s="69">
        <v>4</v>
      </c>
      <c r="C292" s="87">
        <v>0.007733641252855618</v>
      </c>
      <c r="D292" s="69" t="s">
        <v>220</v>
      </c>
      <c r="E292" s="69" t="b">
        <v>0</v>
      </c>
      <c r="F292" s="69" t="b">
        <v>0</v>
      </c>
      <c r="G292" s="69" t="b">
        <v>0</v>
      </c>
    </row>
    <row r="293" spans="1:7" ht="15">
      <c r="A293" s="69" t="s">
        <v>1930</v>
      </c>
      <c r="B293" s="69">
        <v>4</v>
      </c>
      <c r="C293" s="87">
        <v>0.007733641252855618</v>
      </c>
      <c r="D293" s="69" t="s">
        <v>220</v>
      </c>
      <c r="E293" s="69" t="b">
        <v>0</v>
      </c>
      <c r="F293" s="69" t="b">
        <v>0</v>
      </c>
      <c r="G293" s="69" t="b">
        <v>0</v>
      </c>
    </row>
    <row r="294" spans="1:7" ht="15">
      <c r="A294" s="69" t="s">
        <v>1931</v>
      </c>
      <c r="B294" s="69">
        <v>4</v>
      </c>
      <c r="C294" s="87">
        <v>0.007733641252855618</v>
      </c>
      <c r="D294" s="69" t="s">
        <v>220</v>
      </c>
      <c r="E294" s="69" t="b">
        <v>0</v>
      </c>
      <c r="F294" s="69" t="b">
        <v>0</v>
      </c>
      <c r="G294" s="69" t="b">
        <v>0</v>
      </c>
    </row>
    <row r="295" spans="1:7" ht="15">
      <c r="A295" s="69" t="s">
        <v>1932</v>
      </c>
      <c r="B295" s="69">
        <v>4</v>
      </c>
      <c r="C295" s="87">
        <v>0.007733641252855618</v>
      </c>
      <c r="D295" s="69" t="s">
        <v>220</v>
      </c>
      <c r="E295" s="69" t="b">
        <v>0</v>
      </c>
      <c r="F295" s="69" t="b">
        <v>0</v>
      </c>
      <c r="G295" s="69" t="b">
        <v>0</v>
      </c>
    </row>
    <row r="296" spans="1:7" ht="15">
      <c r="A296" s="69" t="s">
        <v>1933</v>
      </c>
      <c r="B296" s="69">
        <v>4</v>
      </c>
      <c r="C296" s="87">
        <v>0.007733641252855618</v>
      </c>
      <c r="D296" s="69" t="s">
        <v>220</v>
      </c>
      <c r="E296" s="69" t="b">
        <v>0</v>
      </c>
      <c r="F296" s="69" t="b">
        <v>0</v>
      </c>
      <c r="G296" s="69" t="b">
        <v>0</v>
      </c>
    </row>
    <row r="297" spans="1:7" ht="15">
      <c r="A297" s="69" t="s">
        <v>1934</v>
      </c>
      <c r="B297" s="69">
        <v>4</v>
      </c>
      <c r="C297" s="87">
        <v>0.007733641252855618</v>
      </c>
      <c r="D297" s="69" t="s">
        <v>220</v>
      </c>
      <c r="E297" s="69" t="b">
        <v>0</v>
      </c>
      <c r="F297" s="69" t="b">
        <v>0</v>
      </c>
      <c r="G297" s="69" t="b">
        <v>0</v>
      </c>
    </row>
    <row r="298" spans="1:7" ht="15">
      <c r="A298" s="69" t="s">
        <v>1905</v>
      </c>
      <c r="B298" s="69">
        <v>4</v>
      </c>
      <c r="C298" s="87">
        <v>0.007733641252855618</v>
      </c>
      <c r="D298" s="69" t="s">
        <v>220</v>
      </c>
      <c r="E298" s="69" t="b">
        <v>0</v>
      </c>
      <c r="F298" s="69" t="b">
        <v>0</v>
      </c>
      <c r="G298" s="69" t="b">
        <v>0</v>
      </c>
    </row>
    <row r="299" spans="1:7" ht="15">
      <c r="A299" s="69" t="s">
        <v>1906</v>
      </c>
      <c r="B299" s="69">
        <v>4</v>
      </c>
      <c r="C299" s="87">
        <v>0.007733641252855618</v>
      </c>
      <c r="D299" s="69" t="s">
        <v>220</v>
      </c>
      <c r="E299" s="69" t="b">
        <v>0</v>
      </c>
      <c r="F299" s="69" t="b">
        <v>0</v>
      </c>
      <c r="G299" s="69" t="b">
        <v>0</v>
      </c>
    </row>
    <row r="300" spans="1:7" ht="15">
      <c r="A300" s="69" t="s">
        <v>798</v>
      </c>
      <c r="B300" s="69">
        <v>3</v>
      </c>
      <c r="C300" s="87">
        <v>0.006871134396284284</v>
      </c>
      <c r="D300" s="69" t="s">
        <v>220</v>
      </c>
      <c r="E300" s="69" t="b">
        <v>0</v>
      </c>
      <c r="F300" s="69" t="b">
        <v>0</v>
      </c>
      <c r="G300" s="69" t="b">
        <v>0</v>
      </c>
    </row>
    <row r="301" spans="1:7" ht="15">
      <c r="A301" s="69" t="s">
        <v>882</v>
      </c>
      <c r="B301" s="69">
        <v>3</v>
      </c>
      <c r="C301" s="87">
        <v>0.006871134396284284</v>
      </c>
      <c r="D301" s="69" t="s">
        <v>220</v>
      </c>
      <c r="E301" s="69" t="b">
        <v>0</v>
      </c>
      <c r="F301" s="69" t="b">
        <v>0</v>
      </c>
      <c r="G301" s="69" t="b">
        <v>0</v>
      </c>
    </row>
    <row r="302" spans="1:7" ht="15">
      <c r="A302" s="69" t="s">
        <v>791</v>
      </c>
      <c r="B302" s="69">
        <v>3</v>
      </c>
      <c r="C302" s="87">
        <v>0.006871134396284284</v>
      </c>
      <c r="D302" s="69" t="s">
        <v>220</v>
      </c>
      <c r="E302" s="69" t="b">
        <v>0</v>
      </c>
      <c r="F302" s="69" t="b">
        <v>0</v>
      </c>
      <c r="G302" s="69" t="b">
        <v>0</v>
      </c>
    </row>
    <row r="303" spans="1:7" ht="15">
      <c r="A303" s="69" t="s">
        <v>941</v>
      </c>
      <c r="B303" s="69">
        <v>3</v>
      </c>
      <c r="C303" s="87">
        <v>0.006871134396284284</v>
      </c>
      <c r="D303" s="69" t="s">
        <v>220</v>
      </c>
      <c r="E303" s="69" t="b">
        <v>0</v>
      </c>
      <c r="F303" s="69" t="b">
        <v>0</v>
      </c>
      <c r="G303" s="69" t="b">
        <v>0</v>
      </c>
    </row>
    <row r="304" spans="1:7" ht="15">
      <c r="A304" s="69" t="s">
        <v>1940</v>
      </c>
      <c r="B304" s="69">
        <v>3</v>
      </c>
      <c r="C304" s="87">
        <v>0.006871134396284284</v>
      </c>
      <c r="D304" s="69" t="s">
        <v>220</v>
      </c>
      <c r="E304" s="69" t="b">
        <v>0</v>
      </c>
      <c r="F304" s="69" t="b">
        <v>0</v>
      </c>
      <c r="G304" s="69" t="b">
        <v>0</v>
      </c>
    </row>
    <row r="305" spans="1:7" ht="15">
      <c r="A305" s="69" t="s">
        <v>951</v>
      </c>
      <c r="B305" s="69">
        <v>2</v>
      </c>
      <c r="C305" s="87">
        <v>0.007307163434016165</v>
      </c>
      <c r="D305" s="69" t="s">
        <v>220</v>
      </c>
      <c r="E305" s="69" t="b">
        <v>0</v>
      </c>
      <c r="F305" s="69" t="b">
        <v>0</v>
      </c>
      <c r="G305" s="69" t="b">
        <v>0</v>
      </c>
    </row>
    <row r="306" spans="1:7" ht="15">
      <c r="A306" s="69" t="s">
        <v>832</v>
      </c>
      <c r="B306" s="69">
        <v>2</v>
      </c>
      <c r="C306" s="87">
        <v>0.007307163434016165</v>
      </c>
      <c r="D306" s="69" t="s">
        <v>220</v>
      </c>
      <c r="E306" s="69" t="b">
        <v>0</v>
      </c>
      <c r="F306" s="69" t="b">
        <v>0</v>
      </c>
      <c r="G306" s="69" t="b">
        <v>0</v>
      </c>
    </row>
    <row r="307" spans="1:7" ht="15">
      <c r="A307" s="69" t="s">
        <v>940</v>
      </c>
      <c r="B307" s="69">
        <v>2</v>
      </c>
      <c r="C307" s="87">
        <v>0.005586992030221987</v>
      </c>
      <c r="D307" s="69" t="s">
        <v>220</v>
      </c>
      <c r="E307" s="69" t="b">
        <v>0</v>
      </c>
      <c r="F307" s="69" t="b">
        <v>0</v>
      </c>
      <c r="G307" s="69" t="b">
        <v>0</v>
      </c>
    </row>
    <row r="308" spans="1:7" ht="15">
      <c r="A308" s="69" t="s">
        <v>840</v>
      </c>
      <c r="B308" s="69">
        <v>2</v>
      </c>
      <c r="C308" s="87">
        <v>0.005586992030221987</v>
      </c>
      <c r="D308" s="69" t="s">
        <v>220</v>
      </c>
      <c r="E308" s="69" t="b">
        <v>0</v>
      </c>
      <c r="F308" s="69" t="b">
        <v>0</v>
      </c>
      <c r="G308" s="69" t="b">
        <v>0</v>
      </c>
    </row>
    <row r="309" spans="1:7" ht="15">
      <c r="A309" s="69" t="s">
        <v>1964</v>
      </c>
      <c r="B309" s="69">
        <v>2</v>
      </c>
      <c r="C309" s="87">
        <v>0.005586992030221987</v>
      </c>
      <c r="D309" s="69" t="s">
        <v>220</v>
      </c>
      <c r="E309" s="69" t="b">
        <v>0</v>
      </c>
      <c r="F309" s="69" t="b">
        <v>0</v>
      </c>
      <c r="G309" s="69" t="b">
        <v>0</v>
      </c>
    </row>
    <row r="310" spans="1:7" ht="15">
      <c r="A310" s="69" t="s">
        <v>1941</v>
      </c>
      <c r="B310" s="69">
        <v>2</v>
      </c>
      <c r="C310" s="87">
        <v>0.005586992030221987</v>
      </c>
      <c r="D310" s="69" t="s">
        <v>220</v>
      </c>
      <c r="E310" s="69" t="b">
        <v>0</v>
      </c>
      <c r="F310" s="69" t="b">
        <v>0</v>
      </c>
      <c r="G310" s="69" t="b">
        <v>0</v>
      </c>
    </row>
    <row r="311" spans="1:7" ht="15">
      <c r="A311" s="69" t="s">
        <v>825</v>
      </c>
      <c r="B311" s="69">
        <v>2</v>
      </c>
      <c r="C311" s="87">
        <v>0.005586992030221987</v>
      </c>
      <c r="D311" s="69" t="s">
        <v>220</v>
      </c>
      <c r="E311" s="69" t="b">
        <v>0</v>
      </c>
      <c r="F311" s="69" t="b">
        <v>0</v>
      </c>
      <c r="G311" s="69" t="b">
        <v>0</v>
      </c>
    </row>
    <row r="312" spans="1:7" ht="15">
      <c r="A312" s="69" t="s">
        <v>858</v>
      </c>
      <c r="B312" s="69">
        <v>2</v>
      </c>
      <c r="C312" s="87">
        <v>0.005586992030221987</v>
      </c>
      <c r="D312" s="69" t="s">
        <v>220</v>
      </c>
      <c r="E312" s="69" t="b">
        <v>0</v>
      </c>
      <c r="F312" s="69" t="b">
        <v>0</v>
      </c>
      <c r="G312" s="69" t="b">
        <v>0</v>
      </c>
    </row>
    <row r="313" spans="1:7" ht="15">
      <c r="A313" s="69" t="s">
        <v>827</v>
      </c>
      <c r="B313" s="69">
        <v>2</v>
      </c>
      <c r="C313" s="87">
        <v>0.005586992030221987</v>
      </c>
      <c r="D313" s="69" t="s">
        <v>220</v>
      </c>
      <c r="E313" s="69" t="b">
        <v>0</v>
      </c>
      <c r="F313" s="69" t="b">
        <v>0</v>
      </c>
      <c r="G313" s="69" t="b">
        <v>0</v>
      </c>
    </row>
    <row r="314" spans="1:7" ht="15">
      <c r="A314" s="69" t="s">
        <v>790</v>
      </c>
      <c r="B314" s="69">
        <v>2</v>
      </c>
      <c r="C314" s="87">
        <v>0.005586992030221987</v>
      </c>
      <c r="D314" s="69" t="s">
        <v>220</v>
      </c>
      <c r="E314" s="69" t="b">
        <v>0</v>
      </c>
      <c r="F314" s="69" t="b">
        <v>0</v>
      </c>
      <c r="G314" s="69" t="b">
        <v>0</v>
      </c>
    </row>
    <row r="315" spans="1:7" ht="15">
      <c r="A315" s="69" t="s">
        <v>1965</v>
      </c>
      <c r="B315" s="69">
        <v>2</v>
      </c>
      <c r="C315" s="87">
        <v>0.005586992030221987</v>
      </c>
      <c r="D315" s="69" t="s">
        <v>220</v>
      </c>
      <c r="E315" s="69" t="b">
        <v>0</v>
      </c>
      <c r="F315" s="69" t="b">
        <v>0</v>
      </c>
      <c r="G315" s="69" t="b">
        <v>0</v>
      </c>
    </row>
    <row r="316" spans="1:7" ht="15">
      <c r="A316" s="69" t="s">
        <v>1966</v>
      </c>
      <c r="B316" s="69">
        <v>2</v>
      </c>
      <c r="C316" s="87">
        <v>0.005586992030221987</v>
      </c>
      <c r="D316" s="69" t="s">
        <v>220</v>
      </c>
      <c r="E316" s="69" t="b">
        <v>0</v>
      </c>
      <c r="F316" s="69" t="b">
        <v>0</v>
      </c>
      <c r="G316" s="69" t="b">
        <v>0</v>
      </c>
    </row>
    <row r="317" spans="1:7" ht="15">
      <c r="A317" s="69" t="s">
        <v>346</v>
      </c>
      <c r="B317" s="69">
        <v>2</v>
      </c>
      <c r="C317" s="87">
        <v>0.005586992030221987</v>
      </c>
      <c r="D317" s="69" t="s">
        <v>220</v>
      </c>
      <c r="E317" s="69" t="b">
        <v>0</v>
      </c>
      <c r="F317" s="69" t="b">
        <v>0</v>
      </c>
      <c r="G317" s="69" t="b">
        <v>0</v>
      </c>
    </row>
    <row r="318" spans="1:7" ht="15">
      <c r="A318" s="69" t="s">
        <v>1967</v>
      </c>
      <c r="B318" s="69">
        <v>2</v>
      </c>
      <c r="C318" s="87">
        <v>0.005586992030221987</v>
      </c>
      <c r="D318" s="69" t="s">
        <v>220</v>
      </c>
      <c r="E318" s="69" t="b">
        <v>0</v>
      </c>
      <c r="F318" s="69" t="b">
        <v>0</v>
      </c>
      <c r="G318" s="69" t="b">
        <v>0</v>
      </c>
    </row>
    <row r="319" spans="1:7" ht="15">
      <c r="A319" s="69" t="s">
        <v>1968</v>
      </c>
      <c r="B319" s="69">
        <v>2</v>
      </c>
      <c r="C319" s="87">
        <v>0.005586992030221987</v>
      </c>
      <c r="D319" s="69" t="s">
        <v>220</v>
      </c>
      <c r="E319" s="69" t="b">
        <v>0</v>
      </c>
      <c r="F319" s="69" t="b">
        <v>0</v>
      </c>
      <c r="G319" s="69" t="b">
        <v>0</v>
      </c>
    </row>
    <row r="320" spans="1:7" ht="15">
      <c r="A320" s="69" t="s">
        <v>859</v>
      </c>
      <c r="B320" s="69">
        <v>2</v>
      </c>
      <c r="C320" s="87">
        <v>0.005586992030221987</v>
      </c>
      <c r="D320" s="69" t="s">
        <v>220</v>
      </c>
      <c r="E320" s="69" t="b">
        <v>0</v>
      </c>
      <c r="F320" s="69" t="b">
        <v>0</v>
      </c>
      <c r="G320" s="69" t="b">
        <v>0</v>
      </c>
    </row>
    <row r="321" spans="1:7" ht="15">
      <c r="A321" s="69" t="s">
        <v>754</v>
      </c>
      <c r="B321" s="69">
        <v>2</v>
      </c>
      <c r="C321" s="87">
        <v>0.005586992030221987</v>
      </c>
      <c r="D321" s="69" t="s">
        <v>220</v>
      </c>
      <c r="E321" s="69" t="b">
        <v>0</v>
      </c>
      <c r="F321" s="69" t="b">
        <v>0</v>
      </c>
      <c r="G321" s="69" t="b">
        <v>0</v>
      </c>
    </row>
    <row r="322" spans="1:7" ht="15">
      <c r="A322" s="69" t="s">
        <v>1958</v>
      </c>
      <c r="B322" s="69">
        <v>2</v>
      </c>
      <c r="C322" s="87">
        <v>0.005586992030221987</v>
      </c>
      <c r="D322" s="69" t="s">
        <v>220</v>
      </c>
      <c r="E322" s="69" t="b">
        <v>0</v>
      </c>
      <c r="F322" s="69" t="b">
        <v>0</v>
      </c>
      <c r="G322" s="69" t="b">
        <v>0</v>
      </c>
    </row>
    <row r="323" spans="1:7" ht="15">
      <c r="A323" s="69" t="s">
        <v>348</v>
      </c>
      <c r="B323" s="69">
        <v>2</v>
      </c>
      <c r="C323" s="87">
        <v>0.005586992030221987</v>
      </c>
      <c r="D323" s="69" t="s">
        <v>220</v>
      </c>
      <c r="E323" s="69" t="b">
        <v>0</v>
      </c>
      <c r="F323" s="69" t="b">
        <v>0</v>
      </c>
      <c r="G323" s="69" t="b">
        <v>0</v>
      </c>
    </row>
    <row r="324" spans="1:7" ht="15">
      <c r="A324" s="69" t="s">
        <v>431</v>
      </c>
      <c r="B324" s="69">
        <v>2</v>
      </c>
      <c r="C324" s="87">
        <v>0.005586992030221987</v>
      </c>
      <c r="D324" s="69" t="s">
        <v>220</v>
      </c>
      <c r="E324" s="69" t="b">
        <v>0</v>
      </c>
      <c r="F324" s="69" t="b">
        <v>0</v>
      </c>
      <c r="G324" s="69" t="b">
        <v>0</v>
      </c>
    </row>
    <row r="325" spans="1:7" ht="15">
      <c r="A325" s="69" t="s">
        <v>752</v>
      </c>
      <c r="B325" s="69">
        <v>2</v>
      </c>
      <c r="C325" s="87">
        <v>0.005586992030221987</v>
      </c>
      <c r="D325" s="69" t="s">
        <v>220</v>
      </c>
      <c r="E325" s="69" t="b">
        <v>0</v>
      </c>
      <c r="F325" s="69" t="b">
        <v>0</v>
      </c>
      <c r="G325" s="69" t="b">
        <v>0</v>
      </c>
    </row>
    <row r="326" spans="1:7" ht="15">
      <c r="A326" s="69" t="s">
        <v>808</v>
      </c>
      <c r="B326" s="69">
        <v>2</v>
      </c>
      <c r="C326" s="87">
        <v>0.005586992030221987</v>
      </c>
      <c r="D326" s="69" t="s">
        <v>220</v>
      </c>
      <c r="E326" s="69" t="b">
        <v>0</v>
      </c>
      <c r="F326" s="69" t="b">
        <v>0</v>
      </c>
      <c r="G326" s="69" t="b">
        <v>0</v>
      </c>
    </row>
    <row r="327" spans="1:7" ht="15">
      <c r="A327" s="69" t="s">
        <v>784</v>
      </c>
      <c r="B327" s="69">
        <v>2</v>
      </c>
      <c r="C327" s="87">
        <v>0.005586992030221987</v>
      </c>
      <c r="D327" s="69" t="s">
        <v>220</v>
      </c>
      <c r="E327" s="69" t="b">
        <v>0</v>
      </c>
      <c r="F327" s="69" t="b">
        <v>0</v>
      </c>
      <c r="G327" s="69" t="b">
        <v>0</v>
      </c>
    </row>
    <row r="328" spans="1:7" ht="15">
      <c r="A328" s="69" t="s">
        <v>950</v>
      </c>
      <c r="B328" s="69">
        <v>2</v>
      </c>
      <c r="C328" s="87">
        <v>0.005586992030221987</v>
      </c>
      <c r="D328" s="69" t="s">
        <v>220</v>
      </c>
      <c r="E328" s="69" t="b">
        <v>0</v>
      </c>
      <c r="F328" s="69" t="b">
        <v>0</v>
      </c>
      <c r="G328" s="69" t="b">
        <v>0</v>
      </c>
    </row>
    <row r="329" spans="1:7" ht="15">
      <c r="A329" s="69" t="s">
        <v>928</v>
      </c>
      <c r="B329" s="69">
        <v>2</v>
      </c>
      <c r="C329" s="87">
        <v>0.005586992030221987</v>
      </c>
      <c r="D329" s="69" t="s">
        <v>220</v>
      </c>
      <c r="E329" s="69" t="b">
        <v>0</v>
      </c>
      <c r="F329" s="69" t="b">
        <v>0</v>
      </c>
      <c r="G329" s="69" t="b">
        <v>0</v>
      </c>
    </row>
    <row r="330" spans="1:7" ht="15">
      <c r="A330" s="69" t="s">
        <v>927</v>
      </c>
      <c r="B330" s="69">
        <v>2</v>
      </c>
      <c r="C330" s="87">
        <v>0.005586992030221987</v>
      </c>
      <c r="D330" s="69" t="s">
        <v>220</v>
      </c>
      <c r="E330" s="69" t="b">
        <v>0</v>
      </c>
      <c r="F330" s="69" t="b">
        <v>0</v>
      </c>
      <c r="G330" s="69" t="b">
        <v>0</v>
      </c>
    </row>
    <row r="331" spans="1:7" ht="15">
      <c r="A331" s="69" t="s">
        <v>932</v>
      </c>
      <c r="B331" s="69">
        <v>2</v>
      </c>
      <c r="C331" s="87">
        <v>0.005586992030221987</v>
      </c>
      <c r="D331" s="69" t="s">
        <v>220</v>
      </c>
      <c r="E331" s="69" t="b">
        <v>0</v>
      </c>
      <c r="F331" s="69" t="b">
        <v>0</v>
      </c>
      <c r="G331" s="69" t="b">
        <v>0</v>
      </c>
    </row>
    <row r="332" spans="1:7" ht="15">
      <c r="A332" s="69" t="s">
        <v>931</v>
      </c>
      <c r="B332" s="69">
        <v>2</v>
      </c>
      <c r="C332" s="87">
        <v>0.005586992030221987</v>
      </c>
      <c r="D332" s="69" t="s">
        <v>220</v>
      </c>
      <c r="E332" s="69" t="b">
        <v>0</v>
      </c>
      <c r="F332" s="69" t="b">
        <v>0</v>
      </c>
      <c r="G332" s="69" t="b">
        <v>0</v>
      </c>
    </row>
    <row r="333" spans="1:7" ht="15">
      <c r="A333" s="69" t="s">
        <v>930</v>
      </c>
      <c r="B333" s="69">
        <v>2</v>
      </c>
      <c r="C333" s="87">
        <v>0.005586992030221987</v>
      </c>
      <c r="D333" s="69" t="s">
        <v>220</v>
      </c>
      <c r="E333" s="69" t="b">
        <v>0</v>
      </c>
      <c r="F333" s="69" t="b">
        <v>0</v>
      </c>
      <c r="G333" s="69" t="b">
        <v>0</v>
      </c>
    </row>
    <row r="334" spans="1:7" ht="15">
      <c r="A334" s="69" t="s">
        <v>912</v>
      </c>
      <c r="B334" s="69">
        <v>2</v>
      </c>
      <c r="C334" s="87">
        <v>0.005586992030221987</v>
      </c>
      <c r="D334" s="69" t="s">
        <v>220</v>
      </c>
      <c r="E334" s="69" t="b">
        <v>0</v>
      </c>
      <c r="F334" s="69" t="b">
        <v>0</v>
      </c>
      <c r="G334" s="69" t="b">
        <v>0</v>
      </c>
    </row>
    <row r="335" spans="1:7" ht="15">
      <c r="A335" s="69" t="s">
        <v>1935</v>
      </c>
      <c r="B335" s="69">
        <v>2</v>
      </c>
      <c r="C335" s="87">
        <v>0.005586992030221987</v>
      </c>
      <c r="D335" s="69" t="s">
        <v>220</v>
      </c>
      <c r="E335" s="69" t="b">
        <v>0</v>
      </c>
      <c r="F335" s="69" t="b">
        <v>0</v>
      </c>
      <c r="G335" s="69" t="b">
        <v>0</v>
      </c>
    </row>
    <row r="336" spans="1:7" ht="15">
      <c r="A336" s="69" t="s">
        <v>909</v>
      </c>
      <c r="B336" s="69">
        <v>2</v>
      </c>
      <c r="C336" s="87">
        <v>0.005586992030221987</v>
      </c>
      <c r="D336" s="69" t="s">
        <v>220</v>
      </c>
      <c r="E336" s="69" t="b">
        <v>0</v>
      </c>
      <c r="F336" s="69" t="b">
        <v>0</v>
      </c>
      <c r="G336" s="69" t="b">
        <v>0</v>
      </c>
    </row>
    <row r="337" spans="1:7" ht="15">
      <c r="A337" s="69" t="s">
        <v>939</v>
      </c>
      <c r="B337" s="69">
        <v>2</v>
      </c>
      <c r="C337" s="87">
        <v>0.005586992030221987</v>
      </c>
      <c r="D337" s="69" t="s">
        <v>220</v>
      </c>
      <c r="E337" s="69" t="b">
        <v>0</v>
      </c>
      <c r="F337" s="69" t="b">
        <v>0</v>
      </c>
      <c r="G337" s="69" t="b">
        <v>0</v>
      </c>
    </row>
    <row r="338" spans="1:7" ht="15">
      <c r="A338" s="69" t="s">
        <v>938</v>
      </c>
      <c r="B338" s="69">
        <v>2</v>
      </c>
      <c r="C338" s="87">
        <v>0.005586992030221987</v>
      </c>
      <c r="D338" s="69" t="s">
        <v>220</v>
      </c>
      <c r="E338" s="69" t="b">
        <v>0</v>
      </c>
      <c r="F338" s="69" t="b">
        <v>0</v>
      </c>
      <c r="G338" s="69" t="b">
        <v>0</v>
      </c>
    </row>
    <row r="339" spans="1:7" ht="15">
      <c r="A339" s="69" t="s">
        <v>937</v>
      </c>
      <c r="B339" s="69">
        <v>2</v>
      </c>
      <c r="C339" s="87">
        <v>0.005586992030221987</v>
      </c>
      <c r="D339" s="69" t="s">
        <v>220</v>
      </c>
      <c r="E339" s="69" t="b">
        <v>0</v>
      </c>
      <c r="F339" s="69" t="b">
        <v>0</v>
      </c>
      <c r="G339" s="69" t="b">
        <v>0</v>
      </c>
    </row>
    <row r="340" spans="1:7" ht="15">
      <c r="A340" s="69" t="s">
        <v>936</v>
      </c>
      <c r="B340" s="69">
        <v>2</v>
      </c>
      <c r="C340" s="87">
        <v>0.005586992030221987</v>
      </c>
      <c r="D340" s="69" t="s">
        <v>220</v>
      </c>
      <c r="E340" s="69" t="b">
        <v>0</v>
      </c>
      <c r="F340" s="69" t="b">
        <v>0</v>
      </c>
      <c r="G340" s="69" t="b">
        <v>0</v>
      </c>
    </row>
    <row r="341" spans="1:7" ht="15">
      <c r="A341" s="69" t="s">
        <v>935</v>
      </c>
      <c r="B341" s="69">
        <v>2</v>
      </c>
      <c r="C341" s="87">
        <v>0.005586992030221987</v>
      </c>
      <c r="D341" s="69" t="s">
        <v>220</v>
      </c>
      <c r="E341" s="69" t="b">
        <v>0</v>
      </c>
      <c r="F341" s="69" t="b">
        <v>0</v>
      </c>
      <c r="G341" s="69" t="b">
        <v>0</v>
      </c>
    </row>
    <row r="342" spans="1:7" ht="15">
      <c r="A342" s="69" t="s">
        <v>1969</v>
      </c>
      <c r="B342" s="69">
        <v>2</v>
      </c>
      <c r="C342" s="87">
        <v>0.005586992030221987</v>
      </c>
      <c r="D342" s="69" t="s">
        <v>220</v>
      </c>
      <c r="E342" s="69" t="b">
        <v>0</v>
      </c>
      <c r="F342" s="69" t="b">
        <v>0</v>
      </c>
      <c r="G342" s="69" t="b">
        <v>0</v>
      </c>
    </row>
    <row r="343" spans="1:7" ht="15">
      <c r="A343" s="69" t="s">
        <v>1970</v>
      </c>
      <c r="B343" s="69">
        <v>2</v>
      </c>
      <c r="C343" s="87">
        <v>0.005586992030221987</v>
      </c>
      <c r="D343" s="69" t="s">
        <v>220</v>
      </c>
      <c r="E343" s="69" t="b">
        <v>0</v>
      </c>
      <c r="F343" s="69" t="b">
        <v>0</v>
      </c>
      <c r="G343" s="69" t="b">
        <v>0</v>
      </c>
    </row>
    <row r="344" spans="1:7" ht="15">
      <c r="A344" s="69" t="s">
        <v>1971</v>
      </c>
      <c r="B344" s="69">
        <v>2</v>
      </c>
      <c r="C344" s="87">
        <v>0.005586992030221987</v>
      </c>
      <c r="D344" s="69" t="s">
        <v>220</v>
      </c>
      <c r="E344" s="69" t="b">
        <v>0</v>
      </c>
      <c r="F344" s="69" t="b">
        <v>0</v>
      </c>
      <c r="G344" s="69" t="b">
        <v>0</v>
      </c>
    </row>
    <row r="345" spans="1:7" ht="15">
      <c r="A345" s="69" t="s">
        <v>1972</v>
      </c>
      <c r="B345" s="69">
        <v>2</v>
      </c>
      <c r="C345" s="87">
        <v>0.005586992030221987</v>
      </c>
      <c r="D345" s="69" t="s">
        <v>220</v>
      </c>
      <c r="E345" s="69" t="b">
        <v>0</v>
      </c>
      <c r="F345" s="69" t="b">
        <v>0</v>
      </c>
      <c r="G345" s="69" t="b">
        <v>0</v>
      </c>
    </row>
    <row r="346" spans="1:7" ht="15">
      <c r="A346" s="69" t="s">
        <v>355</v>
      </c>
      <c r="B346" s="69">
        <v>2</v>
      </c>
      <c r="C346" s="87">
        <v>0.005586992030221987</v>
      </c>
      <c r="D346" s="69" t="s">
        <v>220</v>
      </c>
      <c r="E346" s="69" t="b">
        <v>0</v>
      </c>
      <c r="F346" s="69" t="b">
        <v>0</v>
      </c>
      <c r="G346" s="69" t="b">
        <v>0</v>
      </c>
    </row>
    <row r="347" spans="1:7" ht="15">
      <c r="A347" s="69" t="s">
        <v>864</v>
      </c>
      <c r="B347" s="69">
        <v>2</v>
      </c>
      <c r="C347" s="87">
        <v>0.005586992030221987</v>
      </c>
      <c r="D347" s="69" t="s">
        <v>220</v>
      </c>
      <c r="E347" s="69" t="b">
        <v>0</v>
      </c>
      <c r="F347" s="69" t="b">
        <v>0</v>
      </c>
      <c r="G347" s="69" t="b">
        <v>0</v>
      </c>
    </row>
    <row r="348" spans="1:7" ht="15">
      <c r="A348" s="69" t="s">
        <v>749</v>
      </c>
      <c r="B348" s="69">
        <v>2</v>
      </c>
      <c r="C348" s="87">
        <v>0.005586992030221987</v>
      </c>
      <c r="D348" s="69" t="s">
        <v>220</v>
      </c>
      <c r="E348" s="69" t="b">
        <v>0</v>
      </c>
      <c r="F348" s="69" t="b">
        <v>0</v>
      </c>
      <c r="G348" s="69" t="b">
        <v>0</v>
      </c>
    </row>
    <row r="349" spans="1:7" ht="15">
      <c r="A349" s="69" t="s">
        <v>794</v>
      </c>
      <c r="B349" s="69">
        <v>2</v>
      </c>
      <c r="C349" s="87">
        <v>0.005586992030221987</v>
      </c>
      <c r="D349" s="69" t="s">
        <v>220</v>
      </c>
      <c r="E349" s="69" t="b">
        <v>0</v>
      </c>
      <c r="F349" s="69" t="b">
        <v>0</v>
      </c>
      <c r="G349" s="69" t="b">
        <v>0</v>
      </c>
    </row>
    <row r="350" spans="1:7" ht="15">
      <c r="A350" s="69" t="s">
        <v>802</v>
      </c>
      <c r="B350" s="69">
        <v>2</v>
      </c>
      <c r="C350" s="87">
        <v>0.005586992030221987</v>
      </c>
      <c r="D350" s="69" t="s">
        <v>220</v>
      </c>
      <c r="E350" s="69" t="b">
        <v>0</v>
      </c>
      <c r="F350" s="69" t="b">
        <v>0</v>
      </c>
      <c r="G350" s="69" t="b">
        <v>0</v>
      </c>
    </row>
    <row r="351" spans="1:7" ht="15">
      <c r="A351" s="69" t="s">
        <v>1959</v>
      </c>
      <c r="B351" s="69">
        <v>2</v>
      </c>
      <c r="C351" s="87">
        <v>0.005586992030221987</v>
      </c>
      <c r="D351" s="69" t="s">
        <v>220</v>
      </c>
      <c r="E351" s="69" t="b">
        <v>0</v>
      </c>
      <c r="F351" s="69" t="b">
        <v>0</v>
      </c>
      <c r="G351" s="69" t="b">
        <v>0</v>
      </c>
    </row>
    <row r="352" spans="1:7" ht="15">
      <c r="A352" s="69" t="s">
        <v>1960</v>
      </c>
      <c r="B352" s="69">
        <v>2</v>
      </c>
      <c r="C352" s="87">
        <v>0.005586992030221987</v>
      </c>
      <c r="D352" s="69" t="s">
        <v>220</v>
      </c>
      <c r="E352" s="69" t="b">
        <v>0</v>
      </c>
      <c r="F352" s="69" t="b">
        <v>0</v>
      </c>
      <c r="G352" s="69" t="b">
        <v>0</v>
      </c>
    </row>
    <row r="353" spans="1:7" ht="15">
      <c r="A353" s="69" t="s">
        <v>857</v>
      </c>
      <c r="B353" s="69">
        <v>2</v>
      </c>
      <c r="C353" s="87">
        <v>0.005586992030221987</v>
      </c>
      <c r="D353" s="69" t="s">
        <v>220</v>
      </c>
      <c r="E353" s="69" t="b">
        <v>0</v>
      </c>
      <c r="F353" s="69" t="b">
        <v>0</v>
      </c>
      <c r="G353" s="69" t="b">
        <v>0</v>
      </c>
    </row>
    <row r="354" spans="1:7" ht="15">
      <c r="A354" s="69" t="s">
        <v>848</v>
      </c>
      <c r="B354" s="69">
        <v>2</v>
      </c>
      <c r="C354" s="87">
        <v>0.005586992030221987</v>
      </c>
      <c r="D354" s="69" t="s">
        <v>220</v>
      </c>
      <c r="E354" s="69" t="b">
        <v>0</v>
      </c>
      <c r="F354" s="69" t="b">
        <v>0</v>
      </c>
      <c r="G354" s="69" t="b">
        <v>0</v>
      </c>
    </row>
    <row r="355" spans="1:7" ht="15">
      <c r="A355" s="69" t="s">
        <v>1961</v>
      </c>
      <c r="B355" s="69">
        <v>2</v>
      </c>
      <c r="C355" s="87">
        <v>0.005586992030221987</v>
      </c>
      <c r="D355" s="69" t="s">
        <v>220</v>
      </c>
      <c r="E355" s="69" t="b">
        <v>0</v>
      </c>
      <c r="F355" s="69" t="b">
        <v>0</v>
      </c>
      <c r="G355" s="69" t="b">
        <v>0</v>
      </c>
    </row>
    <row r="356" spans="1:7" ht="15">
      <c r="A356" s="69" t="s">
        <v>875</v>
      </c>
      <c r="B356" s="69">
        <v>2</v>
      </c>
      <c r="C356" s="87">
        <v>0.005586992030221987</v>
      </c>
      <c r="D356" s="69" t="s">
        <v>220</v>
      </c>
      <c r="E356" s="69" t="b">
        <v>0</v>
      </c>
      <c r="F356" s="69" t="b">
        <v>0</v>
      </c>
      <c r="G356" s="69" t="b">
        <v>0</v>
      </c>
    </row>
    <row r="357" spans="1:7" ht="15">
      <c r="A357" s="69" t="s">
        <v>837</v>
      </c>
      <c r="B357" s="69">
        <v>2</v>
      </c>
      <c r="C357" s="87">
        <v>0.005586992030221987</v>
      </c>
      <c r="D357" s="69" t="s">
        <v>220</v>
      </c>
      <c r="E357" s="69" t="b">
        <v>0</v>
      </c>
      <c r="F357" s="69" t="b">
        <v>0</v>
      </c>
      <c r="G357" s="69" t="b">
        <v>0</v>
      </c>
    </row>
    <row r="358" spans="1:7" ht="15">
      <c r="A358" s="69" t="s">
        <v>833</v>
      </c>
      <c r="B358" s="69">
        <v>2</v>
      </c>
      <c r="C358" s="87">
        <v>0.005586992030221987</v>
      </c>
      <c r="D358" s="69" t="s">
        <v>220</v>
      </c>
      <c r="E358" s="69" t="b">
        <v>0</v>
      </c>
      <c r="F358" s="69" t="b">
        <v>0</v>
      </c>
      <c r="G358" s="69" t="b">
        <v>0</v>
      </c>
    </row>
    <row r="359" spans="1:7" ht="15">
      <c r="A359" s="69" t="s">
        <v>1962</v>
      </c>
      <c r="B359" s="69">
        <v>2</v>
      </c>
      <c r="C359" s="87">
        <v>0.005586992030221987</v>
      </c>
      <c r="D359" s="69" t="s">
        <v>220</v>
      </c>
      <c r="E359" s="69" t="b">
        <v>0</v>
      </c>
      <c r="F359" s="69" t="b">
        <v>0</v>
      </c>
      <c r="G359" s="69" t="b">
        <v>0</v>
      </c>
    </row>
    <row r="360" spans="1:7" ht="15">
      <c r="A360" s="69" t="s">
        <v>1963</v>
      </c>
      <c r="B360" s="69">
        <v>2</v>
      </c>
      <c r="C360" s="87">
        <v>0.005586992030221987</v>
      </c>
      <c r="D360" s="69" t="s">
        <v>220</v>
      </c>
      <c r="E360" s="69" t="b">
        <v>0</v>
      </c>
      <c r="F360" s="69" t="b">
        <v>0</v>
      </c>
      <c r="G360" s="69" t="b">
        <v>0</v>
      </c>
    </row>
    <row r="361" spans="1:7" ht="15">
      <c r="A361" s="69" t="s">
        <v>869</v>
      </c>
      <c r="B361" s="69">
        <v>2</v>
      </c>
      <c r="C361" s="87">
        <v>0.005586992030221987</v>
      </c>
      <c r="D361" s="69" t="s">
        <v>220</v>
      </c>
      <c r="E361" s="69" t="b">
        <v>0</v>
      </c>
      <c r="F361" s="69" t="b">
        <v>0</v>
      </c>
      <c r="G361" s="69" t="b">
        <v>0</v>
      </c>
    </row>
    <row r="362" spans="1:7" ht="15">
      <c r="A362" s="69" t="s">
        <v>866</v>
      </c>
      <c r="B362" s="69">
        <v>2</v>
      </c>
      <c r="C362" s="87">
        <v>0.005586992030221987</v>
      </c>
      <c r="D362" s="69" t="s">
        <v>220</v>
      </c>
      <c r="E362" s="69" t="b">
        <v>0</v>
      </c>
      <c r="F362" s="69" t="b">
        <v>0</v>
      </c>
      <c r="G362" s="69" t="b">
        <v>0</v>
      </c>
    </row>
    <row r="363" spans="1:7" ht="15">
      <c r="A363" s="69" t="s">
        <v>1985</v>
      </c>
      <c r="B363" s="69">
        <v>2</v>
      </c>
      <c r="C363" s="87">
        <v>0.005586992030221987</v>
      </c>
      <c r="D363" s="69" t="s">
        <v>220</v>
      </c>
      <c r="E363" s="69" t="b">
        <v>0</v>
      </c>
      <c r="F363" s="69" t="b">
        <v>0</v>
      </c>
      <c r="G363" s="69" t="b">
        <v>0</v>
      </c>
    </row>
    <row r="364" spans="1:7" ht="15">
      <c r="A364" s="69" t="s">
        <v>349</v>
      </c>
      <c r="B364" s="69">
        <v>2</v>
      </c>
      <c r="C364" s="87">
        <v>0.005586992030221987</v>
      </c>
      <c r="D364" s="69" t="s">
        <v>220</v>
      </c>
      <c r="E364" s="69" t="b">
        <v>0</v>
      </c>
      <c r="F364" s="69" t="b">
        <v>0</v>
      </c>
      <c r="G364" s="69" t="b">
        <v>0</v>
      </c>
    </row>
    <row r="365" spans="1:7" ht="15">
      <c r="A365" s="69" t="s">
        <v>1738</v>
      </c>
      <c r="B365" s="69">
        <v>43</v>
      </c>
      <c r="C365" s="87">
        <v>0</v>
      </c>
      <c r="D365" s="69" t="s">
        <v>714</v>
      </c>
      <c r="E365" s="69" t="b">
        <v>0</v>
      </c>
      <c r="F365" s="69" t="b">
        <v>0</v>
      </c>
      <c r="G365" s="69" t="b">
        <v>0</v>
      </c>
    </row>
    <row r="366" spans="1:7" ht="15">
      <c r="A366" s="69" t="s">
        <v>431</v>
      </c>
      <c r="B366" s="69">
        <v>24</v>
      </c>
      <c r="C366" s="87">
        <v>0.008141238518031427</v>
      </c>
      <c r="D366" s="69" t="s">
        <v>714</v>
      </c>
      <c r="E366" s="69" t="b">
        <v>0</v>
      </c>
      <c r="F366" s="69" t="b">
        <v>0</v>
      </c>
      <c r="G366" s="69" t="b">
        <v>0</v>
      </c>
    </row>
    <row r="367" spans="1:7" ht="15">
      <c r="A367" s="69" t="s">
        <v>359</v>
      </c>
      <c r="B367" s="69">
        <v>17</v>
      </c>
      <c r="C367" s="87">
        <v>0.009659614968111168</v>
      </c>
      <c r="D367" s="69" t="s">
        <v>714</v>
      </c>
      <c r="E367" s="69" t="b">
        <v>0</v>
      </c>
      <c r="F367" s="69" t="b">
        <v>0</v>
      </c>
      <c r="G367" s="69" t="b">
        <v>0</v>
      </c>
    </row>
    <row r="368" spans="1:7" ht="15">
      <c r="A368" s="69" t="s">
        <v>801</v>
      </c>
      <c r="B368" s="69">
        <v>16</v>
      </c>
      <c r="C368" s="87">
        <v>0.017100183592318505</v>
      </c>
      <c r="D368" s="69" t="s">
        <v>714</v>
      </c>
      <c r="E368" s="69" t="b">
        <v>0</v>
      </c>
      <c r="F368" s="69" t="b">
        <v>0</v>
      </c>
      <c r="G368" s="69" t="b">
        <v>0</v>
      </c>
    </row>
    <row r="369" spans="1:7" ht="15">
      <c r="A369" s="69" t="s">
        <v>811</v>
      </c>
      <c r="B369" s="69">
        <v>14</v>
      </c>
      <c r="C369" s="87">
        <v>0.01620407846848911</v>
      </c>
      <c r="D369" s="69" t="s">
        <v>714</v>
      </c>
      <c r="E369" s="69" t="b">
        <v>0</v>
      </c>
      <c r="F369" s="69" t="b">
        <v>0</v>
      </c>
      <c r="G369" s="69" t="b">
        <v>0</v>
      </c>
    </row>
    <row r="370" spans="1:7" ht="15">
      <c r="A370" s="69" t="s">
        <v>838</v>
      </c>
      <c r="B370" s="69">
        <v>14</v>
      </c>
      <c r="C370" s="87">
        <v>0.01620407846848911</v>
      </c>
      <c r="D370" s="69" t="s">
        <v>714</v>
      </c>
      <c r="E370" s="69" t="b">
        <v>0</v>
      </c>
      <c r="F370" s="69" t="b">
        <v>0</v>
      </c>
      <c r="G370" s="69" t="b">
        <v>0</v>
      </c>
    </row>
    <row r="371" spans="1:7" ht="15">
      <c r="A371" s="69" t="s">
        <v>795</v>
      </c>
      <c r="B371" s="69">
        <v>13</v>
      </c>
      <c r="C371" s="87">
        <v>0.01196755334443962</v>
      </c>
      <c r="D371" s="69" t="s">
        <v>714</v>
      </c>
      <c r="E371" s="69" t="b">
        <v>0</v>
      </c>
      <c r="F371" s="69" t="b">
        <v>0</v>
      </c>
      <c r="G371" s="69" t="b">
        <v>0</v>
      </c>
    </row>
    <row r="372" spans="1:7" ht="15">
      <c r="A372" s="69" t="s">
        <v>1741</v>
      </c>
      <c r="B372" s="69">
        <v>11</v>
      </c>
      <c r="C372" s="87">
        <v>0.009430184048726468</v>
      </c>
      <c r="D372" s="69" t="s">
        <v>714</v>
      </c>
      <c r="E372" s="69" t="b">
        <v>0</v>
      </c>
      <c r="F372" s="69" t="b">
        <v>0</v>
      </c>
      <c r="G372" s="69" t="b">
        <v>0</v>
      </c>
    </row>
    <row r="373" spans="1:7" ht="15">
      <c r="A373" s="69" t="s">
        <v>1739</v>
      </c>
      <c r="B373" s="69">
        <v>11</v>
      </c>
      <c r="C373" s="87">
        <v>0.009430184048726468</v>
      </c>
      <c r="D373" s="69" t="s">
        <v>714</v>
      </c>
      <c r="E373" s="69" t="b">
        <v>0</v>
      </c>
      <c r="F373" s="69" t="b">
        <v>0</v>
      </c>
      <c r="G373" s="69" t="b">
        <v>0</v>
      </c>
    </row>
    <row r="374" spans="1:7" ht="15">
      <c r="A374" s="69" t="s">
        <v>786</v>
      </c>
      <c r="B374" s="69">
        <v>10</v>
      </c>
      <c r="C374" s="87">
        <v>0.009205810264953554</v>
      </c>
      <c r="D374" s="69" t="s">
        <v>714</v>
      </c>
      <c r="E374" s="69" t="b">
        <v>0</v>
      </c>
      <c r="F374" s="69" t="b">
        <v>0</v>
      </c>
      <c r="G374" s="69" t="b">
        <v>0</v>
      </c>
    </row>
    <row r="375" spans="1:7" ht="15">
      <c r="A375" s="69" t="s">
        <v>847</v>
      </c>
      <c r="B375" s="69">
        <v>10</v>
      </c>
      <c r="C375" s="87">
        <v>0.009205810264953554</v>
      </c>
      <c r="D375" s="69" t="s">
        <v>714</v>
      </c>
      <c r="E375" s="69" t="b">
        <v>0</v>
      </c>
      <c r="F375" s="69" t="b">
        <v>0</v>
      </c>
      <c r="G375" s="69" t="b">
        <v>0</v>
      </c>
    </row>
    <row r="376" spans="1:7" ht="15">
      <c r="A376" s="69" t="s">
        <v>843</v>
      </c>
      <c r="B376" s="69">
        <v>10</v>
      </c>
      <c r="C376" s="87">
        <v>0.01380871539743033</v>
      </c>
      <c r="D376" s="69" t="s">
        <v>714</v>
      </c>
      <c r="E376" s="69" t="b">
        <v>0</v>
      </c>
      <c r="F376" s="69" t="b">
        <v>0</v>
      </c>
      <c r="G376" s="69" t="b">
        <v>0</v>
      </c>
    </row>
    <row r="377" spans="1:7" ht="15">
      <c r="A377" s="69" t="s">
        <v>345</v>
      </c>
      <c r="B377" s="69">
        <v>8</v>
      </c>
      <c r="C377" s="87">
        <v>0.008550091796159252</v>
      </c>
      <c r="D377" s="69" t="s">
        <v>714</v>
      </c>
      <c r="E377" s="69" t="b">
        <v>0</v>
      </c>
      <c r="F377" s="69" t="b">
        <v>0</v>
      </c>
      <c r="G377" s="69" t="b">
        <v>0</v>
      </c>
    </row>
    <row r="378" spans="1:7" ht="15">
      <c r="A378" s="69" t="s">
        <v>865</v>
      </c>
      <c r="B378" s="69">
        <v>8</v>
      </c>
      <c r="C378" s="87">
        <v>0.008550091796159252</v>
      </c>
      <c r="D378" s="69" t="s">
        <v>714</v>
      </c>
      <c r="E378" s="69" t="b">
        <v>0</v>
      </c>
      <c r="F378" s="69" t="b">
        <v>0</v>
      </c>
      <c r="G378" s="69" t="b">
        <v>0</v>
      </c>
    </row>
    <row r="379" spans="1:7" ht="15">
      <c r="A379" s="69" t="s">
        <v>850</v>
      </c>
      <c r="B379" s="69">
        <v>8</v>
      </c>
      <c r="C379" s="87">
        <v>0.008550091796159252</v>
      </c>
      <c r="D379" s="69" t="s">
        <v>714</v>
      </c>
      <c r="E379" s="69" t="b">
        <v>0</v>
      </c>
      <c r="F379" s="69" t="b">
        <v>0</v>
      </c>
      <c r="G379" s="69" t="b">
        <v>0</v>
      </c>
    </row>
    <row r="380" spans="1:7" ht="15">
      <c r="A380" s="69" t="s">
        <v>825</v>
      </c>
      <c r="B380" s="69">
        <v>8</v>
      </c>
      <c r="C380" s="87">
        <v>0.012232415902140673</v>
      </c>
      <c r="D380" s="69" t="s">
        <v>714</v>
      </c>
      <c r="E380" s="69" t="b">
        <v>0</v>
      </c>
      <c r="F380" s="69" t="b">
        <v>0</v>
      </c>
      <c r="G380" s="69" t="b">
        <v>0</v>
      </c>
    </row>
    <row r="381" spans="1:7" ht="15">
      <c r="A381" s="69" t="s">
        <v>1894</v>
      </c>
      <c r="B381" s="69">
        <v>8</v>
      </c>
      <c r="C381" s="87">
        <v>0.012232415902140673</v>
      </c>
      <c r="D381" s="69" t="s">
        <v>714</v>
      </c>
      <c r="E381" s="69" t="b">
        <v>0</v>
      </c>
      <c r="F381" s="69" t="b">
        <v>0</v>
      </c>
      <c r="G381" s="69" t="b">
        <v>0</v>
      </c>
    </row>
    <row r="382" spans="1:7" ht="15">
      <c r="A382" s="69" t="s">
        <v>822</v>
      </c>
      <c r="B382" s="69">
        <v>7</v>
      </c>
      <c r="C382" s="87">
        <v>0.008102039234244554</v>
      </c>
      <c r="D382" s="69" t="s">
        <v>714</v>
      </c>
      <c r="E382" s="69" t="b">
        <v>0</v>
      </c>
      <c r="F382" s="69" t="b">
        <v>0</v>
      </c>
      <c r="G382" s="69" t="b">
        <v>0</v>
      </c>
    </row>
    <row r="383" spans="1:7" ht="15">
      <c r="A383" s="69" t="s">
        <v>1752</v>
      </c>
      <c r="B383" s="69">
        <v>7</v>
      </c>
      <c r="C383" s="87">
        <v>0.008102039234244554</v>
      </c>
      <c r="D383" s="69" t="s">
        <v>714</v>
      </c>
      <c r="E383" s="69" t="b">
        <v>0</v>
      </c>
      <c r="F383" s="69" t="b">
        <v>0</v>
      </c>
      <c r="G383" s="69" t="b">
        <v>0</v>
      </c>
    </row>
    <row r="384" spans="1:7" ht="15">
      <c r="A384" s="69" t="s">
        <v>1899</v>
      </c>
      <c r="B384" s="69">
        <v>7</v>
      </c>
      <c r="C384" s="87">
        <v>0.008102039234244554</v>
      </c>
      <c r="D384" s="69" t="s">
        <v>714</v>
      </c>
      <c r="E384" s="69" t="b">
        <v>0</v>
      </c>
      <c r="F384" s="69" t="b">
        <v>0</v>
      </c>
      <c r="G384" s="69" t="b">
        <v>0</v>
      </c>
    </row>
    <row r="385" spans="1:7" ht="15">
      <c r="A385" s="69" t="s">
        <v>821</v>
      </c>
      <c r="B385" s="69">
        <v>7</v>
      </c>
      <c r="C385" s="87">
        <v>0.008102039234244554</v>
      </c>
      <c r="D385" s="69" t="s">
        <v>714</v>
      </c>
      <c r="E385" s="69" t="b">
        <v>0</v>
      </c>
      <c r="F385" s="69" t="b">
        <v>0</v>
      </c>
      <c r="G385" s="69" t="b">
        <v>0</v>
      </c>
    </row>
    <row r="386" spans="1:7" ht="15">
      <c r="A386" s="69" t="s">
        <v>749</v>
      </c>
      <c r="B386" s="69">
        <v>7</v>
      </c>
      <c r="C386" s="87">
        <v>0.008102039234244554</v>
      </c>
      <c r="D386" s="69" t="s">
        <v>714</v>
      </c>
      <c r="E386" s="69" t="b">
        <v>0</v>
      </c>
      <c r="F386" s="69" t="b">
        <v>0</v>
      </c>
      <c r="G386" s="69" t="b">
        <v>0</v>
      </c>
    </row>
    <row r="387" spans="1:7" ht="15">
      <c r="A387" s="69" t="s">
        <v>816</v>
      </c>
      <c r="B387" s="69">
        <v>7</v>
      </c>
      <c r="C387" s="87">
        <v>0.008102039234244554</v>
      </c>
      <c r="D387" s="69" t="s">
        <v>714</v>
      </c>
      <c r="E387" s="69" t="b">
        <v>0</v>
      </c>
      <c r="F387" s="69" t="b">
        <v>0</v>
      </c>
      <c r="G387" s="69" t="b">
        <v>0</v>
      </c>
    </row>
    <row r="388" spans="1:7" ht="15">
      <c r="A388" s="69" t="s">
        <v>1900</v>
      </c>
      <c r="B388" s="69">
        <v>7</v>
      </c>
      <c r="C388" s="87">
        <v>0.008102039234244554</v>
      </c>
      <c r="D388" s="69" t="s">
        <v>714</v>
      </c>
      <c r="E388" s="69" t="b">
        <v>0</v>
      </c>
      <c r="F388" s="69" t="b">
        <v>0</v>
      </c>
      <c r="G388" s="69" t="b">
        <v>0</v>
      </c>
    </row>
    <row r="389" spans="1:7" ht="15">
      <c r="A389" s="69" t="s">
        <v>1901</v>
      </c>
      <c r="B389" s="69">
        <v>7</v>
      </c>
      <c r="C389" s="87">
        <v>0.008102039234244554</v>
      </c>
      <c r="D389" s="69" t="s">
        <v>714</v>
      </c>
      <c r="E389" s="69" t="b">
        <v>0</v>
      </c>
      <c r="F389" s="69" t="b">
        <v>0</v>
      </c>
      <c r="G389" s="69" t="b">
        <v>0</v>
      </c>
    </row>
    <row r="390" spans="1:7" ht="15">
      <c r="A390" s="69" t="s">
        <v>879</v>
      </c>
      <c r="B390" s="69">
        <v>7</v>
      </c>
      <c r="C390" s="87">
        <v>0.008102039234244554</v>
      </c>
      <c r="D390" s="69" t="s">
        <v>714</v>
      </c>
      <c r="E390" s="69" t="b">
        <v>0</v>
      </c>
      <c r="F390" s="69" t="b">
        <v>0</v>
      </c>
      <c r="G390" s="69" t="b">
        <v>0</v>
      </c>
    </row>
    <row r="391" spans="1:7" ht="15">
      <c r="A391" s="69" t="s">
        <v>861</v>
      </c>
      <c r="B391" s="69">
        <v>7</v>
      </c>
      <c r="C391" s="87">
        <v>0.008102039234244554</v>
      </c>
      <c r="D391" s="69" t="s">
        <v>714</v>
      </c>
      <c r="E391" s="69" t="b">
        <v>0</v>
      </c>
      <c r="F391" s="69" t="b">
        <v>0</v>
      </c>
      <c r="G391" s="69" t="b">
        <v>0</v>
      </c>
    </row>
    <row r="392" spans="1:7" ht="15">
      <c r="A392" s="69" t="s">
        <v>810</v>
      </c>
      <c r="B392" s="69">
        <v>7</v>
      </c>
      <c r="C392" s="87">
        <v>0.008102039234244554</v>
      </c>
      <c r="D392" s="69" t="s">
        <v>714</v>
      </c>
      <c r="E392" s="69" t="b">
        <v>0</v>
      </c>
      <c r="F392" s="69" t="b">
        <v>0</v>
      </c>
      <c r="G392" s="69" t="b">
        <v>0</v>
      </c>
    </row>
    <row r="393" spans="1:7" ht="15">
      <c r="A393" s="69" t="s">
        <v>1902</v>
      </c>
      <c r="B393" s="69">
        <v>7</v>
      </c>
      <c r="C393" s="87">
        <v>0.008102039234244554</v>
      </c>
      <c r="D393" s="69" t="s">
        <v>714</v>
      </c>
      <c r="E393" s="69" t="b">
        <v>0</v>
      </c>
      <c r="F393" s="69" t="b">
        <v>0</v>
      </c>
      <c r="G393" s="69" t="b">
        <v>0</v>
      </c>
    </row>
    <row r="394" spans="1:7" ht="15">
      <c r="A394" s="69" t="s">
        <v>886</v>
      </c>
      <c r="B394" s="69">
        <v>7</v>
      </c>
      <c r="C394" s="87">
        <v>0.008102039234244554</v>
      </c>
      <c r="D394" s="69" t="s">
        <v>714</v>
      </c>
      <c r="E394" s="69" t="b">
        <v>0</v>
      </c>
      <c r="F394" s="69" t="b">
        <v>0</v>
      </c>
      <c r="G394" s="69" t="b">
        <v>0</v>
      </c>
    </row>
    <row r="395" spans="1:7" ht="15">
      <c r="A395" s="69" t="s">
        <v>1895</v>
      </c>
      <c r="B395" s="69">
        <v>7</v>
      </c>
      <c r="C395" s="87">
        <v>0.008102039234244554</v>
      </c>
      <c r="D395" s="69" t="s">
        <v>714</v>
      </c>
      <c r="E395" s="69" t="b">
        <v>0</v>
      </c>
      <c r="F395" s="69" t="b">
        <v>0</v>
      </c>
      <c r="G395" s="69" t="b">
        <v>0</v>
      </c>
    </row>
    <row r="396" spans="1:7" ht="15">
      <c r="A396" s="69" t="s">
        <v>1896</v>
      </c>
      <c r="B396" s="69">
        <v>7</v>
      </c>
      <c r="C396" s="87">
        <v>0.008102039234244554</v>
      </c>
      <c r="D396" s="69" t="s">
        <v>714</v>
      </c>
      <c r="E396" s="69" t="b">
        <v>0</v>
      </c>
      <c r="F396" s="69" t="b">
        <v>0</v>
      </c>
      <c r="G396" s="69" t="b">
        <v>0</v>
      </c>
    </row>
    <row r="397" spans="1:7" ht="15">
      <c r="A397" s="69" t="s">
        <v>1897</v>
      </c>
      <c r="B397" s="69">
        <v>7</v>
      </c>
      <c r="C397" s="87">
        <v>0.008102039234244554</v>
      </c>
      <c r="D397" s="69" t="s">
        <v>714</v>
      </c>
      <c r="E397" s="69" t="b">
        <v>0</v>
      </c>
      <c r="F397" s="69" t="b">
        <v>0</v>
      </c>
      <c r="G397" s="69" t="b">
        <v>0</v>
      </c>
    </row>
    <row r="398" spans="1:7" ht="15">
      <c r="A398" s="69" t="s">
        <v>884</v>
      </c>
      <c r="B398" s="69">
        <v>7</v>
      </c>
      <c r="C398" s="87">
        <v>0.008102039234244554</v>
      </c>
      <c r="D398" s="69" t="s">
        <v>714</v>
      </c>
      <c r="E398" s="69" t="b">
        <v>0</v>
      </c>
      <c r="F398" s="69" t="b">
        <v>0</v>
      </c>
      <c r="G398" s="69" t="b">
        <v>0</v>
      </c>
    </row>
    <row r="399" spans="1:7" ht="15">
      <c r="A399" s="69" t="s">
        <v>1898</v>
      </c>
      <c r="B399" s="69">
        <v>7</v>
      </c>
      <c r="C399" s="87">
        <v>0.008102039234244554</v>
      </c>
      <c r="D399" s="69" t="s">
        <v>714</v>
      </c>
      <c r="E399" s="69" t="b">
        <v>0</v>
      </c>
      <c r="F399" s="69" t="b">
        <v>0</v>
      </c>
      <c r="G399" s="69" t="b">
        <v>0</v>
      </c>
    </row>
    <row r="400" spans="1:7" ht="15">
      <c r="A400" s="69" t="s">
        <v>349</v>
      </c>
      <c r="B400" s="69">
        <v>7</v>
      </c>
      <c r="C400" s="87">
        <v>0.008102039234244554</v>
      </c>
      <c r="D400" s="69" t="s">
        <v>714</v>
      </c>
      <c r="E400" s="69" t="b">
        <v>0</v>
      </c>
      <c r="F400" s="69" t="b">
        <v>0</v>
      </c>
      <c r="G400" s="69" t="b">
        <v>0</v>
      </c>
    </row>
    <row r="401" spans="1:7" ht="15">
      <c r="A401" s="69" t="s">
        <v>1907</v>
      </c>
      <c r="B401" s="69">
        <v>5</v>
      </c>
      <c r="C401" s="87">
        <v>0.006904357698715165</v>
      </c>
      <c r="D401" s="69" t="s">
        <v>714</v>
      </c>
      <c r="E401" s="69" t="b">
        <v>0</v>
      </c>
      <c r="F401" s="69" t="b">
        <v>0</v>
      </c>
      <c r="G401" s="69" t="b">
        <v>0</v>
      </c>
    </row>
    <row r="402" spans="1:7" ht="15">
      <c r="A402" s="69" t="s">
        <v>830</v>
      </c>
      <c r="B402" s="69">
        <v>5</v>
      </c>
      <c r="C402" s="87">
        <v>0.006904357698715165</v>
      </c>
      <c r="D402" s="69" t="s">
        <v>714</v>
      </c>
      <c r="E402" s="69" t="b">
        <v>0</v>
      </c>
      <c r="F402" s="69" t="b">
        <v>0</v>
      </c>
      <c r="G402" s="69" t="b">
        <v>0</v>
      </c>
    </row>
    <row r="403" spans="1:7" ht="15">
      <c r="A403" s="69" t="s">
        <v>815</v>
      </c>
      <c r="B403" s="69">
        <v>5</v>
      </c>
      <c r="C403" s="87">
        <v>0.006904357698715165</v>
      </c>
      <c r="D403" s="69" t="s">
        <v>714</v>
      </c>
      <c r="E403" s="69" t="b">
        <v>0</v>
      </c>
      <c r="F403" s="69" t="b">
        <v>0</v>
      </c>
      <c r="G403" s="69" t="b">
        <v>0</v>
      </c>
    </row>
    <row r="404" spans="1:7" ht="15">
      <c r="A404" s="69" t="s">
        <v>881</v>
      </c>
      <c r="B404" s="69">
        <v>5</v>
      </c>
      <c r="C404" s="87">
        <v>0.006904357698715165</v>
      </c>
      <c r="D404" s="69" t="s">
        <v>714</v>
      </c>
      <c r="E404" s="69" t="b">
        <v>0</v>
      </c>
      <c r="F404" s="69" t="b">
        <v>0</v>
      </c>
      <c r="G404" s="69" t="b">
        <v>0</v>
      </c>
    </row>
    <row r="405" spans="1:7" ht="15">
      <c r="A405" s="69" t="s">
        <v>1908</v>
      </c>
      <c r="B405" s="69">
        <v>5</v>
      </c>
      <c r="C405" s="87">
        <v>0.006904357698715165</v>
      </c>
      <c r="D405" s="69" t="s">
        <v>714</v>
      </c>
      <c r="E405" s="69" t="b">
        <v>0</v>
      </c>
      <c r="F405" s="69" t="b">
        <v>0</v>
      </c>
      <c r="G405" s="69" t="b">
        <v>0</v>
      </c>
    </row>
    <row r="406" spans="1:7" ht="15">
      <c r="A406" s="69" t="s">
        <v>1909</v>
      </c>
      <c r="B406" s="69">
        <v>5</v>
      </c>
      <c r="C406" s="87">
        <v>0.006904357698715165</v>
      </c>
      <c r="D406" s="69" t="s">
        <v>714</v>
      </c>
      <c r="E406" s="69" t="b">
        <v>0</v>
      </c>
      <c r="F406" s="69" t="b">
        <v>0</v>
      </c>
      <c r="G406" s="69" t="b">
        <v>0</v>
      </c>
    </row>
    <row r="407" spans="1:7" ht="15">
      <c r="A407" s="69" t="s">
        <v>1910</v>
      </c>
      <c r="B407" s="69">
        <v>5</v>
      </c>
      <c r="C407" s="87">
        <v>0.006904357698715165</v>
      </c>
      <c r="D407" s="69" t="s">
        <v>714</v>
      </c>
      <c r="E407" s="69" t="b">
        <v>0</v>
      </c>
      <c r="F407" s="69" t="b">
        <v>0</v>
      </c>
      <c r="G407" s="69" t="b">
        <v>0</v>
      </c>
    </row>
    <row r="408" spans="1:7" ht="15">
      <c r="A408" s="69" t="s">
        <v>873</v>
      </c>
      <c r="B408" s="69">
        <v>5</v>
      </c>
      <c r="C408" s="87">
        <v>0.006904357698715165</v>
      </c>
      <c r="D408" s="69" t="s">
        <v>714</v>
      </c>
      <c r="E408" s="69" t="b">
        <v>0</v>
      </c>
      <c r="F408" s="69" t="b">
        <v>0</v>
      </c>
      <c r="G408" s="69" t="b">
        <v>0</v>
      </c>
    </row>
    <row r="409" spans="1:7" ht="15">
      <c r="A409" s="69" t="s">
        <v>1911</v>
      </c>
      <c r="B409" s="69">
        <v>5</v>
      </c>
      <c r="C409" s="87">
        <v>0.006904357698715165</v>
      </c>
      <c r="D409" s="69" t="s">
        <v>714</v>
      </c>
      <c r="E409" s="69" t="b">
        <v>0</v>
      </c>
      <c r="F409" s="69" t="b">
        <v>0</v>
      </c>
      <c r="G409" s="69" t="b">
        <v>0</v>
      </c>
    </row>
    <row r="410" spans="1:7" ht="15">
      <c r="A410" s="69" t="s">
        <v>1912</v>
      </c>
      <c r="B410" s="69">
        <v>5</v>
      </c>
      <c r="C410" s="87">
        <v>0.006904357698715165</v>
      </c>
      <c r="D410" s="69" t="s">
        <v>714</v>
      </c>
      <c r="E410" s="69" t="b">
        <v>0</v>
      </c>
      <c r="F410" s="69" t="b">
        <v>0</v>
      </c>
      <c r="G410" s="69" t="b">
        <v>0</v>
      </c>
    </row>
    <row r="411" spans="1:7" ht="15">
      <c r="A411" s="69" t="s">
        <v>1913</v>
      </c>
      <c r="B411" s="69">
        <v>5</v>
      </c>
      <c r="C411" s="87">
        <v>0.006904357698715165</v>
      </c>
      <c r="D411" s="69" t="s">
        <v>714</v>
      </c>
      <c r="E411" s="69" t="b">
        <v>0</v>
      </c>
      <c r="F411" s="69" t="b">
        <v>0</v>
      </c>
      <c r="G411" s="69" t="b">
        <v>0</v>
      </c>
    </row>
    <row r="412" spans="1:7" ht="15">
      <c r="A412" s="69" t="s">
        <v>803</v>
      </c>
      <c r="B412" s="69">
        <v>5</v>
      </c>
      <c r="C412" s="87">
        <v>0.006904357698715165</v>
      </c>
      <c r="D412" s="69" t="s">
        <v>714</v>
      </c>
      <c r="E412" s="69" t="b">
        <v>0</v>
      </c>
      <c r="F412" s="69" t="b">
        <v>0</v>
      </c>
      <c r="G412" s="69" t="b">
        <v>0</v>
      </c>
    </row>
    <row r="413" spans="1:7" ht="15">
      <c r="A413" s="69" t="s">
        <v>818</v>
      </c>
      <c r="B413" s="69">
        <v>5</v>
      </c>
      <c r="C413" s="87">
        <v>0.006904357698715165</v>
      </c>
      <c r="D413" s="69" t="s">
        <v>714</v>
      </c>
      <c r="E413" s="69" t="b">
        <v>0</v>
      </c>
      <c r="F413" s="69" t="b">
        <v>0</v>
      </c>
      <c r="G413" s="69" t="b">
        <v>0</v>
      </c>
    </row>
    <row r="414" spans="1:7" ht="15">
      <c r="A414" s="69" t="s">
        <v>1914</v>
      </c>
      <c r="B414" s="69">
        <v>5</v>
      </c>
      <c r="C414" s="87">
        <v>0.006904357698715165</v>
      </c>
      <c r="D414" s="69" t="s">
        <v>714</v>
      </c>
      <c r="E414" s="69" t="b">
        <v>0</v>
      </c>
      <c r="F414" s="69" t="b">
        <v>0</v>
      </c>
      <c r="G414" s="69" t="b">
        <v>0</v>
      </c>
    </row>
    <row r="415" spans="1:7" ht="15">
      <c r="A415" s="69" t="s">
        <v>1915</v>
      </c>
      <c r="B415" s="69">
        <v>5</v>
      </c>
      <c r="C415" s="87">
        <v>0.006904357698715165</v>
      </c>
      <c r="D415" s="69" t="s">
        <v>714</v>
      </c>
      <c r="E415" s="69" t="b">
        <v>0</v>
      </c>
      <c r="F415" s="69" t="b">
        <v>0</v>
      </c>
      <c r="G415" s="69" t="b">
        <v>0</v>
      </c>
    </row>
    <row r="416" spans="1:7" ht="15">
      <c r="A416" s="69" t="s">
        <v>885</v>
      </c>
      <c r="B416" s="69">
        <v>5</v>
      </c>
      <c r="C416" s="87">
        <v>0.006904357698715165</v>
      </c>
      <c r="D416" s="69" t="s">
        <v>714</v>
      </c>
      <c r="E416" s="69" t="b">
        <v>0</v>
      </c>
      <c r="F416" s="69" t="b">
        <v>0</v>
      </c>
      <c r="G416" s="69" t="b">
        <v>0</v>
      </c>
    </row>
    <row r="417" spans="1:7" ht="15">
      <c r="A417" s="69" t="s">
        <v>835</v>
      </c>
      <c r="B417" s="69">
        <v>5</v>
      </c>
      <c r="C417" s="87">
        <v>0.006904357698715165</v>
      </c>
      <c r="D417" s="69" t="s">
        <v>714</v>
      </c>
      <c r="E417" s="69" t="b">
        <v>0</v>
      </c>
      <c r="F417" s="69" t="b">
        <v>0</v>
      </c>
      <c r="G417" s="69" t="b">
        <v>0</v>
      </c>
    </row>
    <row r="418" spans="1:7" ht="15">
      <c r="A418" s="69" t="s">
        <v>1904</v>
      </c>
      <c r="B418" s="69">
        <v>5</v>
      </c>
      <c r="C418" s="87">
        <v>0.006904357698715165</v>
      </c>
      <c r="D418" s="69" t="s">
        <v>714</v>
      </c>
      <c r="E418" s="69" t="b">
        <v>0</v>
      </c>
      <c r="F418" s="69" t="b">
        <v>0</v>
      </c>
      <c r="G418" s="69" t="b">
        <v>0</v>
      </c>
    </row>
    <row r="419" spans="1:7" ht="15">
      <c r="A419" s="69" t="s">
        <v>846</v>
      </c>
      <c r="B419" s="69">
        <v>5</v>
      </c>
      <c r="C419" s="87">
        <v>0.006904357698715165</v>
      </c>
      <c r="D419" s="69" t="s">
        <v>714</v>
      </c>
      <c r="E419" s="69" t="b">
        <v>0</v>
      </c>
      <c r="F419" s="69" t="b">
        <v>0</v>
      </c>
      <c r="G419" s="69" t="b">
        <v>0</v>
      </c>
    </row>
    <row r="420" spans="1:7" ht="15">
      <c r="A420" s="69" t="s">
        <v>1916</v>
      </c>
      <c r="B420" s="69">
        <v>5</v>
      </c>
      <c r="C420" s="87">
        <v>0.006904357698715165</v>
      </c>
      <c r="D420" s="69" t="s">
        <v>714</v>
      </c>
      <c r="E420" s="69" t="b">
        <v>0</v>
      </c>
      <c r="F420" s="69" t="b">
        <v>0</v>
      </c>
      <c r="G420" s="69" t="b">
        <v>0</v>
      </c>
    </row>
    <row r="421" spans="1:7" ht="15">
      <c r="A421" s="69" t="s">
        <v>860</v>
      </c>
      <c r="B421" s="69">
        <v>5</v>
      </c>
      <c r="C421" s="87">
        <v>0.006904357698715165</v>
      </c>
      <c r="D421" s="69" t="s">
        <v>714</v>
      </c>
      <c r="E421" s="69" t="b">
        <v>0</v>
      </c>
      <c r="F421" s="69" t="b">
        <v>0</v>
      </c>
      <c r="G421" s="69" t="b">
        <v>0</v>
      </c>
    </row>
    <row r="422" spans="1:7" ht="15">
      <c r="A422" s="69" t="s">
        <v>1917</v>
      </c>
      <c r="B422" s="69">
        <v>5</v>
      </c>
      <c r="C422" s="87">
        <v>0.006904357698715165</v>
      </c>
      <c r="D422" s="69" t="s">
        <v>714</v>
      </c>
      <c r="E422" s="69" t="b">
        <v>0</v>
      </c>
      <c r="F422" s="69" t="b">
        <v>0</v>
      </c>
      <c r="G422" s="69" t="b">
        <v>0</v>
      </c>
    </row>
    <row r="423" spans="1:7" ht="15">
      <c r="A423" s="69" t="s">
        <v>1918</v>
      </c>
      <c r="B423" s="69">
        <v>5</v>
      </c>
      <c r="C423" s="87">
        <v>0.006904357698715165</v>
      </c>
      <c r="D423" s="69" t="s">
        <v>714</v>
      </c>
      <c r="E423" s="69" t="b">
        <v>0</v>
      </c>
      <c r="F423" s="69" t="b">
        <v>0</v>
      </c>
      <c r="G423" s="69" t="b">
        <v>0</v>
      </c>
    </row>
    <row r="424" spans="1:7" ht="15">
      <c r="A424" s="69" t="s">
        <v>753</v>
      </c>
      <c r="B424" s="69">
        <v>5</v>
      </c>
      <c r="C424" s="87">
        <v>0.006904357698715165</v>
      </c>
      <c r="D424" s="69" t="s">
        <v>714</v>
      </c>
      <c r="E424" s="69" t="b">
        <v>0</v>
      </c>
      <c r="F424" s="69" t="b">
        <v>0</v>
      </c>
      <c r="G424" s="69" t="b">
        <v>0</v>
      </c>
    </row>
    <row r="425" spans="1:7" ht="15">
      <c r="A425" s="69" t="s">
        <v>849</v>
      </c>
      <c r="B425" s="69">
        <v>5</v>
      </c>
      <c r="C425" s="87">
        <v>0.006904357698715165</v>
      </c>
      <c r="D425" s="69" t="s">
        <v>714</v>
      </c>
      <c r="E425" s="69" t="b">
        <v>0</v>
      </c>
      <c r="F425" s="69" t="b">
        <v>0</v>
      </c>
      <c r="G425" s="69" t="b">
        <v>0</v>
      </c>
    </row>
    <row r="426" spans="1:7" ht="15">
      <c r="A426" s="69" t="s">
        <v>1919</v>
      </c>
      <c r="B426" s="69">
        <v>5</v>
      </c>
      <c r="C426" s="87">
        <v>0.006904357698715165</v>
      </c>
      <c r="D426" s="69" t="s">
        <v>714</v>
      </c>
      <c r="E426" s="69" t="b">
        <v>0</v>
      </c>
      <c r="F426" s="69" t="b">
        <v>0</v>
      </c>
      <c r="G426" s="69" t="b">
        <v>0</v>
      </c>
    </row>
    <row r="427" spans="1:7" ht="15">
      <c r="A427" s="69" t="s">
        <v>827</v>
      </c>
      <c r="B427" s="69">
        <v>5</v>
      </c>
      <c r="C427" s="87">
        <v>0.006904357698715165</v>
      </c>
      <c r="D427" s="69" t="s">
        <v>714</v>
      </c>
      <c r="E427" s="69" t="b">
        <v>0</v>
      </c>
      <c r="F427" s="69" t="b">
        <v>0</v>
      </c>
      <c r="G427" s="69" t="b">
        <v>0</v>
      </c>
    </row>
    <row r="428" spans="1:7" ht="15">
      <c r="A428" s="69" t="s">
        <v>1920</v>
      </c>
      <c r="B428" s="69">
        <v>4</v>
      </c>
      <c r="C428" s="87">
        <v>0.0061162079510703364</v>
      </c>
      <c r="D428" s="69" t="s">
        <v>714</v>
      </c>
      <c r="E428" s="69" t="b">
        <v>0</v>
      </c>
      <c r="F428" s="69" t="b">
        <v>0</v>
      </c>
      <c r="G428" s="69" t="b">
        <v>0</v>
      </c>
    </row>
    <row r="429" spans="1:7" ht="15">
      <c r="A429" s="69" t="s">
        <v>812</v>
      </c>
      <c r="B429" s="69">
        <v>4</v>
      </c>
      <c r="C429" s="87">
        <v>0.0061162079510703364</v>
      </c>
      <c r="D429" s="69" t="s">
        <v>714</v>
      </c>
      <c r="E429" s="69" t="b">
        <v>0</v>
      </c>
      <c r="F429" s="69" t="b">
        <v>0</v>
      </c>
      <c r="G429" s="69" t="b">
        <v>0</v>
      </c>
    </row>
    <row r="430" spans="1:7" ht="15">
      <c r="A430" s="69" t="s">
        <v>1921</v>
      </c>
      <c r="B430" s="69">
        <v>4</v>
      </c>
      <c r="C430" s="87">
        <v>0.0061162079510703364</v>
      </c>
      <c r="D430" s="69" t="s">
        <v>714</v>
      </c>
      <c r="E430" s="69" t="b">
        <v>0</v>
      </c>
      <c r="F430" s="69" t="b">
        <v>0</v>
      </c>
      <c r="G430" s="69" t="b">
        <v>0</v>
      </c>
    </row>
    <row r="431" spans="1:7" ht="15">
      <c r="A431" s="69" t="s">
        <v>870</v>
      </c>
      <c r="B431" s="69">
        <v>4</v>
      </c>
      <c r="C431" s="87">
        <v>0.0061162079510703364</v>
      </c>
      <c r="D431" s="69" t="s">
        <v>714</v>
      </c>
      <c r="E431" s="69" t="b">
        <v>0</v>
      </c>
      <c r="F431" s="69" t="b">
        <v>0</v>
      </c>
      <c r="G431" s="69" t="b">
        <v>0</v>
      </c>
    </row>
    <row r="432" spans="1:7" ht="15">
      <c r="A432" s="69" t="s">
        <v>858</v>
      </c>
      <c r="B432" s="69">
        <v>4</v>
      </c>
      <c r="C432" s="87">
        <v>0.0061162079510703364</v>
      </c>
      <c r="D432" s="69" t="s">
        <v>714</v>
      </c>
      <c r="E432" s="69" t="b">
        <v>0</v>
      </c>
      <c r="F432" s="69" t="b">
        <v>0</v>
      </c>
      <c r="G432" s="69" t="b">
        <v>0</v>
      </c>
    </row>
    <row r="433" spans="1:7" ht="15">
      <c r="A433" s="69" t="s">
        <v>1922</v>
      </c>
      <c r="B433" s="69">
        <v>4</v>
      </c>
      <c r="C433" s="87">
        <v>0.0061162079510703364</v>
      </c>
      <c r="D433" s="69" t="s">
        <v>714</v>
      </c>
      <c r="E433" s="69" t="b">
        <v>0</v>
      </c>
      <c r="F433" s="69" t="b">
        <v>0</v>
      </c>
      <c r="G433" s="69" t="b">
        <v>0</v>
      </c>
    </row>
    <row r="434" spans="1:7" ht="15">
      <c r="A434" s="69" t="s">
        <v>1923</v>
      </c>
      <c r="B434" s="69">
        <v>4</v>
      </c>
      <c r="C434" s="87">
        <v>0.0061162079510703364</v>
      </c>
      <c r="D434" s="69" t="s">
        <v>714</v>
      </c>
      <c r="E434" s="69" t="b">
        <v>0</v>
      </c>
      <c r="F434" s="69" t="b">
        <v>0</v>
      </c>
      <c r="G434" s="69" t="b">
        <v>0</v>
      </c>
    </row>
    <row r="435" spans="1:7" ht="15">
      <c r="A435" s="69" t="s">
        <v>1924</v>
      </c>
      <c r="B435" s="69">
        <v>4</v>
      </c>
      <c r="C435" s="87">
        <v>0.0061162079510703364</v>
      </c>
      <c r="D435" s="69" t="s">
        <v>714</v>
      </c>
      <c r="E435" s="69" t="b">
        <v>0</v>
      </c>
      <c r="F435" s="69" t="b">
        <v>0</v>
      </c>
      <c r="G435" s="69" t="b">
        <v>0</v>
      </c>
    </row>
    <row r="436" spans="1:7" ht="15">
      <c r="A436" s="69" t="s">
        <v>1925</v>
      </c>
      <c r="B436" s="69">
        <v>4</v>
      </c>
      <c r="C436" s="87">
        <v>0.0061162079510703364</v>
      </c>
      <c r="D436" s="69" t="s">
        <v>714</v>
      </c>
      <c r="E436" s="69" t="b">
        <v>0</v>
      </c>
      <c r="F436" s="69" t="b">
        <v>0</v>
      </c>
      <c r="G436" s="69" t="b">
        <v>0</v>
      </c>
    </row>
    <row r="437" spans="1:7" ht="15">
      <c r="A437" s="69" t="s">
        <v>1926</v>
      </c>
      <c r="B437" s="69">
        <v>4</v>
      </c>
      <c r="C437" s="87">
        <v>0.0061162079510703364</v>
      </c>
      <c r="D437" s="69" t="s">
        <v>714</v>
      </c>
      <c r="E437" s="69" t="b">
        <v>0</v>
      </c>
      <c r="F437" s="69" t="b">
        <v>0</v>
      </c>
      <c r="G437" s="69" t="b">
        <v>0</v>
      </c>
    </row>
    <row r="438" spans="1:7" ht="15">
      <c r="A438" s="69" t="s">
        <v>1927</v>
      </c>
      <c r="B438" s="69">
        <v>4</v>
      </c>
      <c r="C438" s="87">
        <v>0.0061162079510703364</v>
      </c>
      <c r="D438" s="69" t="s">
        <v>714</v>
      </c>
      <c r="E438" s="69" t="b">
        <v>0</v>
      </c>
      <c r="F438" s="69" t="b">
        <v>0</v>
      </c>
      <c r="G438" s="69" t="b">
        <v>0</v>
      </c>
    </row>
    <row r="439" spans="1:7" ht="15">
      <c r="A439" s="69" t="s">
        <v>1928</v>
      </c>
      <c r="B439" s="69">
        <v>4</v>
      </c>
      <c r="C439" s="87">
        <v>0.0061162079510703364</v>
      </c>
      <c r="D439" s="69" t="s">
        <v>714</v>
      </c>
      <c r="E439" s="69" t="b">
        <v>0</v>
      </c>
      <c r="F439" s="69" t="b">
        <v>0</v>
      </c>
      <c r="G439" s="69" t="b">
        <v>0</v>
      </c>
    </row>
    <row r="440" spans="1:7" ht="15">
      <c r="A440" s="69" t="s">
        <v>1929</v>
      </c>
      <c r="B440" s="69">
        <v>4</v>
      </c>
      <c r="C440" s="87">
        <v>0.0061162079510703364</v>
      </c>
      <c r="D440" s="69" t="s">
        <v>714</v>
      </c>
      <c r="E440" s="69" t="b">
        <v>0</v>
      </c>
      <c r="F440" s="69" t="b">
        <v>0</v>
      </c>
      <c r="G440" s="69" t="b">
        <v>0</v>
      </c>
    </row>
    <row r="441" spans="1:7" ht="15">
      <c r="A441" s="69" t="s">
        <v>856</v>
      </c>
      <c r="B441" s="69">
        <v>4</v>
      </c>
      <c r="C441" s="87">
        <v>0.0061162079510703364</v>
      </c>
      <c r="D441" s="69" t="s">
        <v>714</v>
      </c>
      <c r="E441" s="69" t="b">
        <v>0</v>
      </c>
      <c r="F441" s="69" t="b">
        <v>0</v>
      </c>
      <c r="G441" s="69" t="b">
        <v>0</v>
      </c>
    </row>
    <row r="442" spans="1:7" ht="15">
      <c r="A442" s="69" t="s">
        <v>828</v>
      </c>
      <c r="B442" s="69">
        <v>3</v>
      </c>
      <c r="C442" s="87">
        <v>0.005160269433983028</v>
      </c>
      <c r="D442" s="69" t="s">
        <v>714</v>
      </c>
      <c r="E442" s="69" t="b">
        <v>0</v>
      </c>
      <c r="F442" s="69" t="b">
        <v>0</v>
      </c>
      <c r="G442" s="69" t="b">
        <v>0</v>
      </c>
    </row>
    <row r="443" spans="1:7" ht="15">
      <c r="A443" s="69" t="s">
        <v>866</v>
      </c>
      <c r="B443" s="69">
        <v>3</v>
      </c>
      <c r="C443" s="87">
        <v>0.005160269433983028</v>
      </c>
      <c r="D443" s="69" t="s">
        <v>714</v>
      </c>
      <c r="E443" s="69" t="b">
        <v>0</v>
      </c>
      <c r="F443" s="69" t="b">
        <v>0</v>
      </c>
      <c r="G443" s="69" t="b">
        <v>0</v>
      </c>
    </row>
    <row r="444" spans="1:7" ht="15">
      <c r="A444" s="69" t="s">
        <v>805</v>
      </c>
      <c r="B444" s="69">
        <v>3</v>
      </c>
      <c r="C444" s="87">
        <v>0.005160269433983028</v>
      </c>
      <c r="D444" s="69" t="s">
        <v>714</v>
      </c>
      <c r="E444" s="69" t="b">
        <v>0</v>
      </c>
      <c r="F444" s="69" t="b">
        <v>0</v>
      </c>
      <c r="G444" s="69" t="b">
        <v>0</v>
      </c>
    </row>
    <row r="445" spans="1:7" ht="15">
      <c r="A445" s="69" t="s">
        <v>806</v>
      </c>
      <c r="B445" s="69">
        <v>3</v>
      </c>
      <c r="C445" s="87">
        <v>0.005160269433983028</v>
      </c>
      <c r="D445" s="69" t="s">
        <v>714</v>
      </c>
      <c r="E445" s="69" t="b">
        <v>0</v>
      </c>
      <c r="F445" s="69" t="b">
        <v>0</v>
      </c>
      <c r="G445" s="69" t="b">
        <v>0</v>
      </c>
    </row>
    <row r="446" spans="1:7" ht="15">
      <c r="A446" s="69" t="s">
        <v>834</v>
      </c>
      <c r="B446" s="69">
        <v>3</v>
      </c>
      <c r="C446" s="87">
        <v>0.005160269433983028</v>
      </c>
      <c r="D446" s="69" t="s">
        <v>714</v>
      </c>
      <c r="E446" s="69" t="b">
        <v>0</v>
      </c>
      <c r="F446" s="69" t="b">
        <v>0</v>
      </c>
      <c r="G446" s="69" t="b">
        <v>0</v>
      </c>
    </row>
    <row r="447" spans="1:7" ht="15">
      <c r="A447" s="69" t="s">
        <v>350</v>
      </c>
      <c r="B447" s="69">
        <v>3</v>
      </c>
      <c r="C447" s="87">
        <v>0.005160269433983028</v>
      </c>
      <c r="D447" s="69" t="s">
        <v>714</v>
      </c>
      <c r="E447" s="69" t="b">
        <v>0</v>
      </c>
      <c r="F447" s="69" t="b">
        <v>0</v>
      </c>
      <c r="G447" s="69" t="b">
        <v>0</v>
      </c>
    </row>
    <row r="448" spans="1:7" ht="15">
      <c r="A448" s="69" t="s">
        <v>1936</v>
      </c>
      <c r="B448" s="69">
        <v>3</v>
      </c>
      <c r="C448" s="87">
        <v>0.005160269433983028</v>
      </c>
      <c r="D448" s="69" t="s">
        <v>714</v>
      </c>
      <c r="E448" s="69" t="b">
        <v>0</v>
      </c>
      <c r="F448" s="69" t="b">
        <v>0</v>
      </c>
      <c r="G448" s="69" t="b">
        <v>0</v>
      </c>
    </row>
    <row r="449" spans="1:7" ht="15">
      <c r="A449" s="69" t="s">
        <v>1937</v>
      </c>
      <c r="B449" s="69">
        <v>3</v>
      </c>
      <c r="C449" s="87">
        <v>0.005160269433983028</v>
      </c>
      <c r="D449" s="69" t="s">
        <v>714</v>
      </c>
      <c r="E449" s="69" t="b">
        <v>0</v>
      </c>
      <c r="F449" s="69" t="b">
        <v>0</v>
      </c>
      <c r="G449" s="69" t="b">
        <v>0</v>
      </c>
    </row>
    <row r="450" spans="1:7" ht="15">
      <c r="A450" s="69" t="s">
        <v>857</v>
      </c>
      <c r="B450" s="69">
        <v>3</v>
      </c>
      <c r="C450" s="87">
        <v>0.005160269433983028</v>
      </c>
      <c r="D450" s="69" t="s">
        <v>714</v>
      </c>
      <c r="E450" s="69" t="b">
        <v>0</v>
      </c>
      <c r="F450" s="69" t="b">
        <v>0</v>
      </c>
      <c r="G450" s="69" t="b">
        <v>0</v>
      </c>
    </row>
    <row r="451" spans="1:7" ht="15">
      <c r="A451" s="69" t="s">
        <v>758</v>
      </c>
      <c r="B451" s="69">
        <v>3</v>
      </c>
      <c r="C451" s="87">
        <v>0.005160269433983028</v>
      </c>
      <c r="D451" s="69" t="s">
        <v>714</v>
      </c>
      <c r="E451" s="69" t="b">
        <v>0</v>
      </c>
      <c r="F451" s="69" t="b">
        <v>0</v>
      </c>
      <c r="G451" s="69" t="b">
        <v>0</v>
      </c>
    </row>
    <row r="452" spans="1:7" ht="15">
      <c r="A452" s="69" t="s">
        <v>844</v>
      </c>
      <c r="B452" s="69">
        <v>3</v>
      </c>
      <c r="C452" s="87">
        <v>0.005160269433983028</v>
      </c>
      <c r="D452" s="69" t="s">
        <v>714</v>
      </c>
      <c r="E452" s="69" t="b">
        <v>0</v>
      </c>
      <c r="F452" s="69" t="b">
        <v>0</v>
      </c>
      <c r="G452" s="69" t="b">
        <v>0</v>
      </c>
    </row>
    <row r="453" spans="1:7" ht="15">
      <c r="A453" s="69" t="s">
        <v>855</v>
      </c>
      <c r="B453" s="69">
        <v>3</v>
      </c>
      <c r="C453" s="87">
        <v>0.005160269433983028</v>
      </c>
      <c r="D453" s="69" t="s">
        <v>714</v>
      </c>
      <c r="E453" s="69" t="b">
        <v>0</v>
      </c>
      <c r="F453" s="69" t="b">
        <v>0</v>
      </c>
      <c r="G453" s="69" t="b">
        <v>0</v>
      </c>
    </row>
    <row r="454" spans="1:7" ht="15">
      <c r="A454" s="69" t="s">
        <v>433</v>
      </c>
      <c r="B454" s="69">
        <v>3</v>
      </c>
      <c r="C454" s="87">
        <v>0.005160269433983028</v>
      </c>
      <c r="D454" s="69" t="s">
        <v>714</v>
      </c>
      <c r="E454" s="69" t="b">
        <v>0</v>
      </c>
      <c r="F454" s="69" t="b">
        <v>0</v>
      </c>
      <c r="G454" s="69" t="b">
        <v>0</v>
      </c>
    </row>
    <row r="455" spans="1:7" ht="15">
      <c r="A455" s="69" t="s">
        <v>1938</v>
      </c>
      <c r="B455" s="69">
        <v>3</v>
      </c>
      <c r="C455" s="87">
        <v>0.005160269433983028</v>
      </c>
      <c r="D455" s="69" t="s">
        <v>714</v>
      </c>
      <c r="E455" s="69" t="b">
        <v>0</v>
      </c>
      <c r="F455" s="69" t="b">
        <v>0</v>
      </c>
      <c r="G455" s="69" t="b">
        <v>0</v>
      </c>
    </row>
    <row r="456" spans="1:7" ht="15">
      <c r="A456" s="69" t="s">
        <v>813</v>
      </c>
      <c r="B456" s="69">
        <v>3</v>
      </c>
      <c r="C456" s="87">
        <v>0.005160269433983028</v>
      </c>
      <c r="D456" s="69" t="s">
        <v>714</v>
      </c>
      <c r="E456" s="69" t="b">
        <v>0</v>
      </c>
      <c r="F456" s="69" t="b">
        <v>0</v>
      </c>
      <c r="G456" s="69" t="b">
        <v>0</v>
      </c>
    </row>
    <row r="457" spans="1:7" ht="15">
      <c r="A457" s="69" t="s">
        <v>874</v>
      </c>
      <c r="B457" s="69">
        <v>3</v>
      </c>
      <c r="C457" s="87">
        <v>0.005160269433983028</v>
      </c>
      <c r="D457" s="69" t="s">
        <v>714</v>
      </c>
      <c r="E457" s="69" t="b">
        <v>0</v>
      </c>
      <c r="F457" s="69" t="b">
        <v>0</v>
      </c>
      <c r="G457" s="69" t="b">
        <v>0</v>
      </c>
    </row>
    <row r="458" spans="1:7" ht="15">
      <c r="A458" s="69" t="s">
        <v>752</v>
      </c>
      <c r="B458" s="69">
        <v>3</v>
      </c>
      <c r="C458" s="87">
        <v>0.005160269433983028</v>
      </c>
      <c r="D458" s="69" t="s">
        <v>714</v>
      </c>
      <c r="E458" s="69" t="b">
        <v>0</v>
      </c>
      <c r="F458" s="69" t="b">
        <v>0</v>
      </c>
      <c r="G458" s="69" t="b">
        <v>0</v>
      </c>
    </row>
    <row r="459" spans="1:7" ht="15">
      <c r="A459" s="69" t="s">
        <v>1939</v>
      </c>
      <c r="B459" s="69">
        <v>3</v>
      </c>
      <c r="C459" s="87">
        <v>0.005160269433983028</v>
      </c>
      <c r="D459" s="69" t="s">
        <v>714</v>
      </c>
      <c r="E459" s="69" t="b">
        <v>0</v>
      </c>
      <c r="F459" s="69" t="b">
        <v>0</v>
      </c>
      <c r="G459" s="69" t="b">
        <v>0</v>
      </c>
    </row>
    <row r="460" spans="1:7" ht="15">
      <c r="A460" s="69" t="s">
        <v>867</v>
      </c>
      <c r="B460" s="69">
        <v>3</v>
      </c>
      <c r="C460" s="87">
        <v>0.005160269433983028</v>
      </c>
      <c r="D460" s="69" t="s">
        <v>714</v>
      </c>
      <c r="E460" s="69" t="b">
        <v>0</v>
      </c>
      <c r="F460" s="69" t="b">
        <v>0</v>
      </c>
      <c r="G460" s="69" t="b">
        <v>0</v>
      </c>
    </row>
    <row r="461" spans="1:7" ht="15">
      <c r="A461" s="69" t="s">
        <v>787</v>
      </c>
      <c r="B461" s="69">
        <v>3</v>
      </c>
      <c r="C461" s="87">
        <v>0.005160269433983028</v>
      </c>
      <c r="D461" s="69" t="s">
        <v>714</v>
      </c>
      <c r="E461" s="69" t="b">
        <v>0</v>
      </c>
      <c r="F461" s="69" t="b">
        <v>0</v>
      </c>
      <c r="G461" s="69" t="b">
        <v>0</v>
      </c>
    </row>
    <row r="462" spans="1:7" ht="15">
      <c r="A462" s="69" t="s">
        <v>1942</v>
      </c>
      <c r="B462" s="69">
        <v>3</v>
      </c>
      <c r="C462" s="87">
        <v>0.005160269433983028</v>
      </c>
      <c r="D462" s="69" t="s">
        <v>714</v>
      </c>
      <c r="E462" s="69" t="b">
        <v>0</v>
      </c>
      <c r="F462" s="69" t="b">
        <v>0</v>
      </c>
      <c r="G462" s="69" t="b">
        <v>0</v>
      </c>
    </row>
    <row r="463" spans="1:7" ht="15">
      <c r="A463" s="69" t="s">
        <v>854</v>
      </c>
      <c r="B463" s="69">
        <v>3</v>
      </c>
      <c r="C463" s="87">
        <v>0.005160269433983028</v>
      </c>
      <c r="D463" s="69" t="s">
        <v>714</v>
      </c>
      <c r="E463" s="69" t="b">
        <v>0</v>
      </c>
      <c r="F463" s="69" t="b">
        <v>0</v>
      </c>
      <c r="G463" s="69" t="b">
        <v>0</v>
      </c>
    </row>
    <row r="464" spans="1:7" ht="15">
      <c r="A464" s="69" t="s">
        <v>1943</v>
      </c>
      <c r="B464" s="69">
        <v>3</v>
      </c>
      <c r="C464" s="87">
        <v>0.005160269433983028</v>
      </c>
      <c r="D464" s="69" t="s">
        <v>714</v>
      </c>
      <c r="E464" s="69" t="b">
        <v>0</v>
      </c>
      <c r="F464" s="69" t="b">
        <v>0</v>
      </c>
      <c r="G464" s="69" t="b">
        <v>0</v>
      </c>
    </row>
    <row r="465" spans="1:7" ht="15">
      <c r="A465" s="69" t="s">
        <v>782</v>
      </c>
      <c r="B465" s="69">
        <v>3</v>
      </c>
      <c r="C465" s="87">
        <v>0.005160269433983028</v>
      </c>
      <c r="D465" s="69" t="s">
        <v>714</v>
      </c>
      <c r="E465" s="69" t="b">
        <v>0</v>
      </c>
      <c r="F465" s="69" t="b">
        <v>0</v>
      </c>
      <c r="G465" s="69" t="b">
        <v>0</v>
      </c>
    </row>
    <row r="466" spans="1:7" ht="15">
      <c r="A466" s="69" t="s">
        <v>878</v>
      </c>
      <c r="B466" s="69">
        <v>3</v>
      </c>
      <c r="C466" s="87">
        <v>0.005160269433983028</v>
      </c>
      <c r="D466" s="69" t="s">
        <v>714</v>
      </c>
      <c r="E466" s="69" t="b">
        <v>0</v>
      </c>
      <c r="F466" s="69" t="b">
        <v>0</v>
      </c>
      <c r="G466" s="69" t="b">
        <v>0</v>
      </c>
    </row>
    <row r="467" spans="1:7" ht="15">
      <c r="A467" s="69" t="s">
        <v>1944</v>
      </c>
      <c r="B467" s="69">
        <v>3</v>
      </c>
      <c r="C467" s="87">
        <v>0.005160269433983028</v>
      </c>
      <c r="D467" s="69" t="s">
        <v>714</v>
      </c>
      <c r="E467" s="69" t="b">
        <v>0</v>
      </c>
      <c r="F467" s="69" t="b">
        <v>0</v>
      </c>
      <c r="G467" s="69" t="b">
        <v>0</v>
      </c>
    </row>
    <row r="468" spans="1:7" ht="15">
      <c r="A468" s="69" t="s">
        <v>845</v>
      </c>
      <c r="B468" s="69">
        <v>3</v>
      </c>
      <c r="C468" s="87">
        <v>0.005160269433983028</v>
      </c>
      <c r="D468" s="69" t="s">
        <v>714</v>
      </c>
      <c r="E468" s="69" t="b">
        <v>0</v>
      </c>
      <c r="F468" s="69" t="b">
        <v>0</v>
      </c>
      <c r="G468" s="69" t="b">
        <v>0</v>
      </c>
    </row>
    <row r="469" spans="1:7" ht="15">
      <c r="A469" s="69" t="s">
        <v>1738</v>
      </c>
      <c r="B469" s="69">
        <v>11</v>
      </c>
      <c r="C469" s="87">
        <v>0</v>
      </c>
      <c r="D469" s="69" t="s">
        <v>715</v>
      </c>
      <c r="E469" s="69" t="b">
        <v>0</v>
      </c>
      <c r="F469" s="69" t="b">
        <v>0</v>
      </c>
      <c r="G469" s="69" t="b">
        <v>0</v>
      </c>
    </row>
    <row r="470" spans="1:7" ht="15">
      <c r="A470" s="69" t="s">
        <v>1742</v>
      </c>
      <c r="B470" s="69">
        <v>4</v>
      </c>
      <c r="C470" s="87">
        <v>0.012808088505398897</v>
      </c>
      <c r="D470" s="69" t="s">
        <v>715</v>
      </c>
      <c r="E470" s="69" t="b">
        <v>0</v>
      </c>
      <c r="F470" s="69" t="b">
        <v>0</v>
      </c>
      <c r="G470" s="69" t="b">
        <v>0</v>
      </c>
    </row>
    <row r="471" spans="1:7" ht="15">
      <c r="A471" s="69" t="s">
        <v>1743</v>
      </c>
      <c r="B471" s="69">
        <v>4</v>
      </c>
      <c r="C471" s="87">
        <v>0.012808088505398897</v>
      </c>
      <c r="D471" s="69" t="s">
        <v>715</v>
      </c>
      <c r="E471" s="69" t="b">
        <v>0</v>
      </c>
      <c r="F471" s="69" t="b">
        <v>0</v>
      </c>
      <c r="G471" s="69" t="b">
        <v>0</v>
      </c>
    </row>
    <row r="472" spans="1:7" ht="15">
      <c r="A472" s="69" t="s">
        <v>1744</v>
      </c>
      <c r="B472" s="69">
        <v>4</v>
      </c>
      <c r="C472" s="87">
        <v>0.012808088505398897</v>
      </c>
      <c r="D472" s="69" t="s">
        <v>715</v>
      </c>
      <c r="E472" s="69" t="b">
        <v>0</v>
      </c>
      <c r="F472" s="69" t="b">
        <v>0</v>
      </c>
      <c r="G472" s="69" t="b">
        <v>0</v>
      </c>
    </row>
    <row r="473" spans="1:7" ht="15">
      <c r="A473" s="69" t="s">
        <v>863</v>
      </c>
      <c r="B473" s="69">
        <v>4</v>
      </c>
      <c r="C473" s="87">
        <v>0.012808088505398897</v>
      </c>
      <c r="D473" s="69" t="s">
        <v>715</v>
      </c>
      <c r="E473" s="69" t="b">
        <v>0</v>
      </c>
      <c r="F473" s="69" t="b">
        <v>0</v>
      </c>
      <c r="G473" s="69" t="b">
        <v>0</v>
      </c>
    </row>
    <row r="474" spans="1:7" ht="15">
      <c r="A474" s="69" t="s">
        <v>908</v>
      </c>
      <c r="B474" s="69">
        <v>4</v>
      </c>
      <c r="C474" s="87">
        <v>0.012808088505398897</v>
      </c>
      <c r="D474" s="69" t="s">
        <v>715</v>
      </c>
      <c r="E474" s="69" t="b">
        <v>0</v>
      </c>
      <c r="F474" s="69" t="b">
        <v>0</v>
      </c>
      <c r="G474" s="69" t="b">
        <v>0</v>
      </c>
    </row>
    <row r="475" spans="1:7" ht="15">
      <c r="A475" s="69" t="s">
        <v>801</v>
      </c>
      <c r="B475" s="69">
        <v>2</v>
      </c>
      <c r="C475" s="87">
        <v>0.006404044252699448</v>
      </c>
      <c r="D475" s="69" t="s">
        <v>715</v>
      </c>
      <c r="E475" s="69" t="b">
        <v>0</v>
      </c>
      <c r="F475" s="69" t="b">
        <v>0</v>
      </c>
      <c r="G475" s="69" t="b">
        <v>0</v>
      </c>
    </row>
    <row r="476" spans="1:7" ht="15">
      <c r="A476" s="69" t="s">
        <v>1745</v>
      </c>
      <c r="B476" s="69">
        <v>2</v>
      </c>
      <c r="C476" s="87">
        <v>0.006404044252699448</v>
      </c>
      <c r="D476" s="69" t="s">
        <v>715</v>
      </c>
      <c r="E476" s="69" t="b">
        <v>0</v>
      </c>
      <c r="F476" s="69" t="b">
        <v>0</v>
      </c>
      <c r="G476" s="69" t="b">
        <v>0</v>
      </c>
    </row>
    <row r="477" spans="1:7" ht="15">
      <c r="A477" s="69" t="s">
        <v>1746</v>
      </c>
      <c r="B477" s="69">
        <v>2</v>
      </c>
      <c r="C477" s="87">
        <v>0.006404044252699448</v>
      </c>
      <c r="D477" s="69" t="s">
        <v>715</v>
      </c>
      <c r="E477" s="69" t="b">
        <v>0</v>
      </c>
      <c r="F477" s="69" t="b">
        <v>0</v>
      </c>
      <c r="G477" s="69" t="b">
        <v>0</v>
      </c>
    </row>
    <row r="478" spans="1:7" ht="15">
      <c r="A478" s="69" t="s">
        <v>839</v>
      </c>
      <c r="B478" s="69">
        <v>2</v>
      </c>
      <c r="C478" s="87">
        <v>0.006404044252699448</v>
      </c>
      <c r="D478" s="69" t="s">
        <v>715</v>
      </c>
      <c r="E478" s="69" t="b">
        <v>0</v>
      </c>
      <c r="F478" s="69" t="b">
        <v>0</v>
      </c>
      <c r="G478" s="69" t="b">
        <v>0</v>
      </c>
    </row>
    <row r="479" spans="1:7" ht="15">
      <c r="A479" s="69" t="s">
        <v>817</v>
      </c>
      <c r="B479" s="69">
        <v>2</v>
      </c>
      <c r="C479" s="87">
        <v>0.006404044252699448</v>
      </c>
      <c r="D479" s="69" t="s">
        <v>715</v>
      </c>
      <c r="E479" s="69" t="b">
        <v>0</v>
      </c>
      <c r="F479" s="69" t="b">
        <v>0</v>
      </c>
      <c r="G479" s="69" t="b">
        <v>0</v>
      </c>
    </row>
    <row r="480" spans="1:7" ht="15">
      <c r="A480" s="69" t="s">
        <v>750</v>
      </c>
      <c r="B480" s="69">
        <v>2</v>
      </c>
      <c r="C480" s="87">
        <v>0.006404044252699448</v>
      </c>
      <c r="D480" s="69" t="s">
        <v>715</v>
      </c>
      <c r="E480" s="69" t="b">
        <v>0</v>
      </c>
      <c r="F480" s="69" t="b">
        <v>0</v>
      </c>
      <c r="G480" s="69" t="b">
        <v>0</v>
      </c>
    </row>
    <row r="481" spans="1:7" ht="15">
      <c r="A481" s="69" t="s">
        <v>819</v>
      </c>
      <c r="B481" s="69">
        <v>2</v>
      </c>
      <c r="C481" s="87">
        <v>0.006404044252699448</v>
      </c>
      <c r="D481" s="69" t="s">
        <v>715</v>
      </c>
      <c r="E481" s="69" t="b">
        <v>0</v>
      </c>
      <c r="F481" s="69" t="b">
        <v>0</v>
      </c>
      <c r="G481" s="69" t="b">
        <v>0</v>
      </c>
    </row>
    <row r="482" spans="1:7" ht="15">
      <c r="A482" s="69" t="s">
        <v>785</v>
      </c>
      <c r="B482" s="69">
        <v>2</v>
      </c>
      <c r="C482" s="87">
        <v>0.006404044252699448</v>
      </c>
      <c r="D482" s="69" t="s">
        <v>715</v>
      </c>
      <c r="E482" s="69" t="b">
        <v>0</v>
      </c>
      <c r="F482" s="69" t="b">
        <v>0</v>
      </c>
      <c r="G482" s="69" t="b">
        <v>0</v>
      </c>
    </row>
    <row r="483" spans="1:7" ht="15">
      <c r="A483" s="69" t="s">
        <v>831</v>
      </c>
      <c r="B483" s="69">
        <v>2</v>
      </c>
      <c r="C483" s="87">
        <v>0.006404044252699448</v>
      </c>
      <c r="D483" s="69" t="s">
        <v>715</v>
      </c>
      <c r="E483" s="69" t="b">
        <v>0</v>
      </c>
      <c r="F483" s="69" t="b">
        <v>0</v>
      </c>
      <c r="G483" s="69" t="b">
        <v>0</v>
      </c>
    </row>
    <row r="484" spans="1:7" ht="15">
      <c r="A484" s="69" t="s">
        <v>791</v>
      </c>
      <c r="B484" s="69">
        <v>2</v>
      </c>
      <c r="C484" s="87">
        <v>0.006404044252699448</v>
      </c>
      <c r="D484" s="69" t="s">
        <v>715</v>
      </c>
      <c r="E484" s="69" t="b">
        <v>0</v>
      </c>
      <c r="F484" s="69" t="b">
        <v>0</v>
      </c>
      <c r="G484" s="69" t="b">
        <v>0</v>
      </c>
    </row>
    <row r="485" spans="1:7" ht="15">
      <c r="A485" s="69" t="s">
        <v>1954</v>
      </c>
      <c r="B485" s="69">
        <v>2</v>
      </c>
      <c r="C485" s="87">
        <v>0.006404044252699448</v>
      </c>
      <c r="D485" s="69" t="s">
        <v>715</v>
      </c>
      <c r="E485" s="69" t="b">
        <v>0</v>
      </c>
      <c r="F485" s="69" t="b">
        <v>0</v>
      </c>
      <c r="G485" s="69" t="b">
        <v>0</v>
      </c>
    </row>
    <row r="486" spans="1:7" ht="15">
      <c r="A486" s="69" t="s">
        <v>1955</v>
      </c>
      <c r="B486" s="69">
        <v>2</v>
      </c>
      <c r="C486" s="87">
        <v>0.006404044252699448</v>
      </c>
      <c r="D486" s="69" t="s">
        <v>715</v>
      </c>
      <c r="E486" s="69" t="b">
        <v>0</v>
      </c>
      <c r="F486" s="69" t="b">
        <v>0</v>
      </c>
      <c r="G486" s="69" t="b">
        <v>0</v>
      </c>
    </row>
    <row r="487" spans="1:7" ht="15">
      <c r="A487" s="69" t="s">
        <v>793</v>
      </c>
      <c r="B487" s="69">
        <v>2</v>
      </c>
      <c r="C487" s="87">
        <v>0.006404044252699448</v>
      </c>
      <c r="D487" s="69" t="s">
        <v>715</v>
      </c>
      <c r="E487" s="69" t="b">
        <v>0</v>
      </c>
      <c r="F487" s="69" t="b">
        <v>0</v>
      </c>
      <c r="G487" s="69" t="b">
        <v>0</v>
      </c>
    </row>
    <row r="488" spans="1:7" ht="15">
      <c r="A488" s="69" t="s">
        <v>809</v>
      </c>
      <c r="B488" s="69">
        <v>2</v>
      </c>
      <c r="C488" s="87">
        <v>0.006404044252699448</v>
      </c>
      <c r="D488" s="69" t="s">
        <v>715</v>
      </c>
      <c r="E488" s="69" t="b">
        <v>0</v>
      </c>
      <c r="F488" s="69" t="b">
        <v>0</v>
      </c>
      <c r="G488" s="69" t="b">
        <v>0</v>
      </c>
    </row>
    <row r="489" spans="1:7" ht="15">
      <c r="A489" s="69" t="s">
        <v>1956</v>
      </c>
      <c r="B489" s="69">
        <v>2</v>
      </c>
      <c r="C489" s="87">
        <v>0.006404044252699448</v>
      </c>
      <c r="D489" s="69" t="s">
        <v>715</v>
      </c>
      <c r="E489" s="69" t="b">
        <v>0</v>
      </c>
      <c r="F489" s="69" t="b">
        <v>0</v>
      </c>
      <c r="G489" s="69" t="b">
        <v>0</v>
      </c>
    </row>
    <row r="490" spans="1:7" ht="15">
      <c r="A490" s="69" t="s">
        <v>824</v>
      </c>
      <c r="B490" s="69">
        <v>2</v>
      </c>
      <c r="C490" s="87">
        <v>0.006404044252699448</v>
      </c>
      <c r="D490" s="69" t="s">
        <v>715</v>
      </c>
      <c r="E490" s="69" t="b">
        <v>0</v>
      </c>
      <c r="F490" s="69" t="b">
        <v>0</v>
      </c>
      <c r="G490" s="69" t="b">
        <v>0</v>
      </c>
    </row>
    <row r="491" spans="1:7" ht="15">
      <c r="A491" s="69" t="s">
        <v>852</v>
      </c>
      <c r="B491" s="69">
        <v>2</v>
      </c>
      <c r="C491" s="87">
        <v>0.006404044252699448</v>
      </c>
      <c r="D491" s="69" t="s">
        <v>715</v>
      </c>
      <c r="E491" s="69" t="b">
        <v>0</v>
      </c>
      <c r="F491" s="69" t="b">
        <v>0</v>
      </c>
      <c r="G491" s="69" t="b">
        <v>0</v>
      </c>
    </row>
    <row r="492" spans="1:7" ht="15">
      <c r="A492" s="69" t="s">
        <v>358</v>
      </c>
      <c r="B492" s="69">
        <v>2</v>
      </c>
      <c r="C492" s="87">
        <v>0.006404044252699448</v>
      </c>
      <c r="D492" s="69" t="s">
        <v>715</v>
      </c>
      <c r="E492" s="69" t="b">
        <v>0</v>
      </c>
      <c r="F492" s="69" t="b">
        <v>0</v>
      </c>
      <c r="G492" s="69" t="b">
        <v>0</v>
      </c>
    </row>
    <row r="493" spans="1:7" ht="15">
      <c r="A493" s="69" t="s">
        <v>745</v>
      </c>
      <c r="B493" s="69">
        <v>2</v>
      </c>
      <c r="C493" s="87">
        <v>0.006404044252699448</v>
      </c>
      <c r="D493" s="69" t="s">
        <v>715</v>
      </c>
      <c r="E493" s="69" t="b">
        <v>0</v>
      </c>
      <c r="F493" s="69" t="b">
        <v>0</v>
      </c>
      <c r="G493" s="69" t="b">
        <v>0</v>
      </c>
    </row>
    <row r="494" spans="1:7" ht="15">
      <c r="A494" s="69" t="s">
        <v>1957</v>
      </c>
      <c r="B494" s="69">
        <v>2</v>
      </c>
      <c r="C494" s="87">
        <v>0.00935531871999338</v>
      </c>
      <c r="D494" s="69" t="s">
        <v>715</v>
      </c>
      <c r="E494" s="69" t="b">
        <v>0</v>
      </c>
      <c r="F494" s="69" t="b">
        <v>0</v>
      </c>
      <c r="G494" s="69" t="b">
        <v>0</v>
      </c>
    </row>
    <row r="495" spans="1:7" ht="15">
      <c r="A495" s="69" t="s">
        <v>1739</v>
      </c>
      <c r="B495" s="69">
        <v>2</v>
      </c>
      <c r="C495" s="87">
        <v>0.006404044252699448</v>
      </c>
      <c r="D495" s="69" t="s">
        <v>715</v>
      </c>
      <c r="E495" s="69" t="b">
        <v>0</v>
      </c>
      <c r="F495" s="69" t="b">
        <v>0</v>
      </c>
      <c r="G495" s="69" t="b">
        <v>0</v>
      </c>
    </row>
    <row r="496" spans="1:7" ht="15">
      <c r="A496" s="69" t="s">
        <v>1984</v>
      </c>
      <c r="B496" s="69">
        <v>2</v>
      </c>
      <c r="C496" s="87">
        <v>0.00935531871999338</v>
      </c>
      <c r="D496" s="69" t="s">
        <v>715</v>
      </c>
      <c r="E496" s="69" t="b">
        <v>0</v>
      </c>
      <c r="F496" s="69" t="b">
        <v>0</v>
      </c>
      <c r="G496" s="69" t="b">
        <v>0</v>
      </c>
    </row>
    <row r="497" spans="1:7" ht="15">
      <c r="A497" s="69" t="s">
        <v>1973</v>
      </c>
      <c r="B497" s="69">
        <v>2</v>
      </c>
      <c r="C497" s="87">
        <v>0.006404044252699448</v>
      </c>
      <c r="D497" s="69" t="s">
        <v>715</v>
      </c>
      <c r="E497" s="69" t="b">
        <v>0</v>
      </c>
      <c r="F497" s="69" t="b">
        <v>0</v>
      </c>
      <c r="G497" s="69" t="b">
        <v>0</v>
      </c>
    </row>
    <row r="498" spans="1:7" ht="15">
      <c r="A498" s="69" t="s">
        <v>1753</v>
      </c>
      <c r="B498" s="69">
        <v>2</v>
      </c>
      <c r="C498" s="87">
        <v>0.006404044252699448</v>
      </c>
      <c r="D498" s="69" t="s">
        <v>715</v>
      </c>
      <c r="E498" s="69" t="b">
        <v>0</v>
      </c>
      <c r="F498" s="69" t="b">
        <v>0</v>
      </c>
      <c r="G498" s="69" t="b">
        <v>0</v>
      </c>
    </row>
    <row r="499" spans="1:7" ht="15">
      <c r="A499" s="69" t="s">
        <v>1974</v>
      </c>
      <c r="B499" s="69">
        <v>2</v>
      </c>
      <c r="C499" s="87">
        <v>0.006404044252699448</v>
      </c>
      <c r="D499" s="69" t="s">
        <v>715</v>
      </c>
      <c r="E499" s="69" t="b">
        <v>0</v>
      </c>
      <c r="F499" s="69" t="b">
        <v>0</v>
      </c>
      <c r="G499" s="69" t="b">
        <v>0</v>
      </c>
    </row>
    <row r="500" spans="1:7" ht="15">
      <c r="A500" s="69" t="s">
        <v>868</v>
      </c>
      <c r="B500" s="69">
        <v>2</v>
      </c>
      <c r="C500" s="87">
        <v>0.006404044252699448</v>
      </c>
      <c r="D500" s="69" t="s">
        <v>715</v>
      </c>
      <c r="E500" s="69" t="b">
        <v>0</v>
      </c>
      <c r="F500" s="69" t="b">
        <v>0</v>
      </c>
      <c r="G500" s="69" t="b">
        <v>0</v>
      </c>
    </row>
    <row r="501" spans="1:7" ht="15">
      <c r="A501" s="69" t="s">
        <v>1975</v>
      </c>
      <c r="B501" s="69">
        <v>2</v>
      </c>
      <c r="C501" s="87">
        <v>0.006404044252699448</v>
      </c>
      <c r="D501" s="69" t="s">
        <v>715</v>
      </c>
      <c r="E501" s="69" t="b">
        <v>0</v>
      </c>
      <c r="F501" s="69" t="b">
        <v>0</v>
      </c>
      <c r="G501" s="69" t="b">
        <v>0</v>
      </c>
    </row>
    <row r="502" spans="1:7" ht="15">
      <c r="A502" s="69" t="s">
        <v>883</v>
      </c>
      <c r="B502" s="69">
        <v>2</v>
      </c>
      <c r="C502" s="87">
        <v>0.006404044252699448</v>
      </c>
      <c r="D502" s="69" t="s">
        <v>715</v>
      </c>
      <c r="E502" s="69" t="b">
        <v>0</v>
      </c>
      <c r="F502" s="69" t="b">
        <v>0</v>
      </c>
      <c r="G502" s="69" t="b">
        <v>0</v>
      </c>
    </row>
    <row r="503" spans="1:7" ht="15">
      <c r="A503" s="69" t="s">
        <v>871</v>
      </c>
      <c r="B503" s="69">
        <v>2</v>
      </c>
      <c r="C503" s="87">
        <v>0.006404044252699448</v>
      </c>
      <c r="D503" s="69" t="s">
        <v>715</v>
      </c>
      <c r="E503" s="69" t="b">
        <v>0</v>
      </c>
      <c r="F503" s="69" t="b">
        <v>0</v>
      </c>
      <c r="G503" s="69" t="b">
        <v>0</v>
      </c>
    </row>
    <row r="504" spans="1:7" ht="15">
      <c r="A504" s="69" t="s">
        <v>1976</v>
      </c>
      <c r="B504" s="69">
        <v>2</v>
      </c>
      <c r="C504" s="87">
        <v>0.006404044252699448</v>
      </c>
      <c r="D504" s="69" t="s">
        <v>715</v>
      </c>
      <c r="E504" s="69" t="b">
        <v>0</v>
      </c>
      <c r="F504" s="69" t="b">
        <v>0</v>
      </c>
      <c r="G504" s="69" t="b">
        <v>0</v>
      </c>
    </row>
    <row r="505" spans="1:7" ht="15">
      <c r="A505" s="69" t="s">
        <v>1977</v>
      </c>
      <c r="B505" s="69">
        <v>2</v>
      </c>
      <c r="C505" s="87">
        <v>0.006404044252699448</v>
      </c>
      <c r="D505" s="69" t="s">
        <v>715</v>
      </c>
      <c r="E505" s="69" t="b">
        <v>0</v>
      </c>
      <c r="F505" s="69" t="b">
        <v>0</v>
      </c>
      <c r="G505" s="69" t="b">
        <v>0</v>
      </c>
    </row>
    <row r="506" spans="1:7" ht="15">
      <c r="A506" s="69" t="s">
        <v>760</v>
      </c>
      <c r="B506" s="69">
        <v>2</v>
      </c>
      <c r="C506" s="87">
        <v>0.006404044252699448</v>
      </c>
      <c r="D506" s="69" t="s">
        <v>715</v>
      </c>
      <c r="E506" s="69" t="b">
        <v>0</v>
      </c>
      <c r="F506" s="69" t="b">
        <v>0</v>
      </c>
      <c r="G506" s="69" t="b">
        <v>0</v>
      </c>
    </row>
    <row r="507" spans="1:7" ht="15">
      <c r="A507" s="69" t="s">
        <v>1978</v>
      </c>
      <c r="B507" s="69">
        <v>2</v>
      </c>
      <c r="C507" s="87">
        <v>0.006404044252699448</v>
      </c>
      <c r="D507" s="69" t="s">
        <v>715</v>
      </c>
      <c r="E507" s="69" t="b">
        <v>0</v>
      </c>
      <c r="F507" s="69" t="b">
        <v>0</v>
      </c>
      <c r="G507" s="69" t="b">
        <v>0</v>
      </c>
    </row>
    <row r="508" spans="1:7" ht="15">
      <c r="A508" s="69" t="s">
        <v>1979</v>
      </c>
      <c r="B508" s="69">
        <v>2</v>
      </c>
      <c r="C508" s="87">
        <v>0.006404044252699448</v>
      </c>
      <c r="D508" s="69" t="s">
        <v>715</v>
      </c>
      <c r="E508" s="69" t="b">
        <v>0</v>
      </c>
      <c r="F508" s="69" t="b">
        <v>0</v>
      </c>
      <c r="G508" s="69" t="b">
        <v>0</v>
      </c>
    </row>
    <row r="509" spans="1:7" ht="15">
      <c r="A509" s="69" t="s">
        <v>1980</v>
      </c>
      <c r="B509" s="69">
        <v>2</v>
      </c>
      <c r="C509" s="87">
        <v>0.006404044252699448</v>
      </c>
      <c r="D509" s="69" t="s">
        <v>715</v>
      </c>
      <c r="E509" s="69" t="b">
        <v>0</v>
      </c>
      <c r="F509" s="69" t="b">
        <v>0</v>
      </c>
      <c r="G509" s="69" t="b">
        <v>0</v>
      </c>
    </row>
    <row r="510" spans="1:7" ht="15">
      <c r="A510" s="69" t="s">
        <v>1981</v>
      </c>
      <c r="B510" s="69">
        <v>2</v>
      </c>
      <c r="C510" s="87">
        <v>0.006404044252699448</v>
      </c>
      <c r="D510" s="69" t="s">
        <v>715</v>
      </c>
      <c r="E510" s="69" t="b">
        <v>0</v>
      </c>
      <c r="F510" s="69" t="b">
        <v>0</v>
      </c>
      <c r="G510" s="69" t="b">
        <v>0</v>
      </c>
    </row>
    <row r="511" spans="1:7" ht="15">
      <c r="A511" s="69" t="s">
        <v>851</v>
      </c>
      <c r="B511" s="69">
        <v>2</v>
      </c>
      <c r="C511" s="87">
        <v>0.006404044252699448</v>
      </c>
      <c r="D511" s="69" t="s">
        <v>715</v>
      </c>
      <c r="E511" s="69" t="b">
        <v>0</v>
      </c>
      <c r="F511" s="69" t="b">
        <v>0</v>
      </c>
      <c r="G511" s="69" t="b">
        <v>0</v>
      </c>
    </row>
    <row r="512" spans="1:7" ht="15">
      <c r="A512" s="69" t="s">
        <v>759</v>
      </c>
      <c r="B512" s="69">
        <v>2</v>
      </c>
      <c r="C512" s="87">
        <v>0.006404044252699448</v>
      </c>
      <c r="D512" s="69" t="s">
        <v>715</v>
      </c>
      <c r="E512" s="69" t="b">
        <v>0</v>
      </c>
      <c r="F512" s="69" t="b">
        <v>0</v>
      </c>
      <c r="G512" s="69" t="b">
        <v>0</v>
      </c>
    </row>
    <row r="513" spans="1:7" ht="15">
      <c r="A513" s="69" t="s">
        <v>781</v>
      </c>
      <c r="B513" s="69">
        <v>2</v>
      </c>
      <c r="C513" s="87">
        <v>0.006404044252699448</v>
      </c>
      <c r="D513" s="69" t="s">
        <v>715</v>
      </c>
      <c r="E513" s="69" t="b">
        <v>0</v>
      </c>
      <c r="F513" s="69" t="b">
        <v>0</v>
      </c>
      <c r="G513" s="69" t="b">
        <v>0</v>
      </c>
    </row>
    <row r="514" spans="1:7" ht="15">
      <c r="A514" s="69" t="s">
        <v>1982</v>
      </c>
      <c r="B514" s="69">
        <v>2</v>
      </c>
      <c r="C514" s="87">
        <v>0.006404044252699448</v>
      </c>
      <c r="D514" s="69" t="s">
        <v>715</v>
      </c>
      <c r="E514" s="69" t="b">
        <v>0</v>
      </c>
      <c r="F514" s="69" t="b">
        <v>0</v>
      </c>
      <c r="G514" s="69" t="b">
        <v>0</v>
      </c>
    </row>
    <row r="515" spans="1:7" ht="15">
      <c r="A515" s="69" t="s">
        <v>747</v>
      </c>
      <c r="B515" s="69">
        <v>2</v>
      </c>
      <c r="C515" s="87">
        <v>0.006404044252699448</v>
      </c>
      <c r="D515" s="69" t="s">
        <v>715</v>
      </c>
      <c r="E515" s="69" t="b">
        <v>0</v>
      </c>
      <c r="F515" s="69" t="b">
        <v>0</v>
      </c>
      <c r="G515" s="69" t="b">
        <v>0</v>
      </c>
    </row>
    <row r="516" spans="1:7" ht="15">
      <c r="A516" s="69" t="s">
        <v>789</v>
      </c>
      <c r="B516" s="69">
        <v>2</v>
      </c>
      <c r="C516" s="87">
        <v>0.006404044252699448</v>
      </c>
      <c r="D516" s="69" t="s">
        <v>715</v>
      </c>
      <c r="E516" s="69" t="b">
        <v>0</v>
      </c>
      <c r="F516" s="69" t="b">
        <v>0</v>
      </c>
      <c r="G516" s="69" t="b">
        <v>0</v>
      </c>
    </row>
    <row r="517" spans="1:7" ht="15">
      <c r="A517" s="69" t="s">
        <v>1983</v>
      </c>
      <c r="B517" s="69">
        <v>2</v>
      </c>
      <c r="C517" s="87">
        <v>0.006404044252699448</v>
      </c>
      <c r="D517" s="69" t="s">
        <v>715</v>
      </c>
      <c r="E517" s="69" t="b">
        <v>0</v>
      </c>
      <c r="F517" s="69" t="b">
        <v>0</v>
      </c>
      <c r="G517" s="69" t="b">
        <v>0</v>
      </c>
    </row>
    <row r="518" spans="1:7" ht="15">
      <c r="A518" s="69" t="s">
        <v>433</v>
      </c>
      <c r="B518" s="69">
        <v>2</v>
      </c>
      <c r="C518" s="87">
        <v>0.006404044252699448</v>
      </c>
      <c r="D518" s="69" t="s">
        <v>715</v>
      </c>
      <c r="E518" s="69" t="b">
        <v>0</v>
      </c>
      <c r="F518" s="69" t="b">
        <v>0</v>
      </c>
      <c r="G518" s="69" t="b">
        <v>0</v>
      </c>
    </row>
    <row r="519" spans="1:7" ht="15">
      <c r="A519" s="69" t="s">
        <v>933</v>
      </c>
      <c r="B519" s="69">
        <v>2</v>
      </c>
      <c r="C519" s="87">
        <v>0.006404044252699448</v>
      </c>
      <c r="D519" s="69" t="s">
        <v>715</v>
      </c>
      <c r="E519" s="69" t="b">
        <v>0</v>
      </c>
      <c r="F519" s="69" t="b">
        <v>0</v>
      </c>
      <c r="G519" s="69" t="b">
        <v>0</v>
      </c>
    </row>
    <row r="520" spans="1:7" ht="15">
      <c r="A520" s="69" t="s">
        <v>369</v>
      </c>
      <c r="B520" s="69">
        <v>2</v>
      </c>
      <c r="C520" s="87">
        <v>0.006404044252699448</v>
      </c>
      <c r="D520" s="69" t="s">
        <v>715</v>
      </c>
      <c r="E520" s="69" t="b">
        <v>0</v>
      </c>
      <c r="F520" s="69" t="b">
        <v>0</v>
      </c>
      <c r="G520" s="69" t="b">
        <v>0</v>
      </c>
    </row>
    <row r="521" spans="1:7" ht="15">
      <c r="A521" s="69" t="s">
        <v>907</v>
      </c>
      <c r="B521" s="69">
        <v>2</v>
      </c>
      <c r="C521" s="87">
        <v>0.006404044252699448</v>
      </c>
      <c r="D521" s="69" t="s">
        <v>715</v>
      </c>
      <c r="E521" s="69" t="b">
        <v>0</v>
      </c>
      <c r="F521" s="69" t="b">
        <v>0</v>
      </c>
      <c r="G521" s="69" t="b">
        <v>0</v>
      </c>
    </row>
    <row r="522" spans="1:7" ht="15">
      <c r="A522" s="69" t="s">
        <v>928</v>
      </c>
      <c r="B522" s="69">
        <v>2</v>
      </c>
      <c r="C522" s="87">
        <v>0.006404044252699448</v>
      </c>
      <c r="D522" s="69" t="s">
        <v>715</v>
      </c>
      <c r="E522" s="69" t="b">
        <v>0</v>
      </c>
      <c r="F522" s="69" t="b">
        <v>0</v>
      </c>
      <c r="G522" s="69" t="b">
        <v>0</v>
      </c>
    </row>
    <row r="523" spans="1:7" ht="15">
      <c r="A523" s="69" t="s">
        <v>927</v>
      </c>
      <c r="B523" s="69">
        <v>2</v>
      </c>
      <c r="C523" s="87">
        <v>0.006404044252699448</v>
      </c>
      <c r="D523" s="69" t="s">
        <v>715</v>
      </c>
      <c r="E523" s="69" t="b">
        <v>0</v>
      </c>
      <c r="F523" s="69" t="b">
        <v>0</v>
      </c>
      <c r="G523" s="69" t="b">
        <v>0</v>
      </c>
    </row>
    <row r="524" spans="1:7" ht="15">
      <c r="A524" s="69" t="s">
        <v>932</v>
      </c>
      <c r="B524" s="69">
        <v>2</v>
      </c>
      <c r="C524" s="87">
        <v>0.006404044252699448</v>
      </c>
      <c r="D524" s="69" t="s">
        <v>715</v>
      </c>
      <c r="E524" s="69" t="b">
        <v>0</v>
      </c>
      <c r="F524" s="69" t="b">
        <v>0</v>
      </c>
      <c r="G524" s="69" t="b">
        <v>0</v>
      </c>
    </row>
    <row r="525" spans="1:7" ht="15">
      <c r="A525" s="69" t="s">
        <v>931</v>
      </c>
      <c r="B525" s="69">
        <v>2</v>
      </c>
      <c r="C525" s="87">
        <v>0.006404044252699448</v>
      </c>
      <c r="D525" s="69" t="s">
        <v>715</v>
      </c>
      <c r="E525" s="69" t="b">
        <v>0</v>
      </c>
      <c r="F525" s="69" t="b">
        <v>0</v>
      </c>
      <c r="G525" s="69" t="b">
        <v>0</v>
      </c>
    </row>
    <row r="526" spans="1:7" ht="15">
      <c r="A526" s="69" t="s">
        <v>906</v>
      </c>
      <c r="B526" s="69">
        <v>2</v>
      </c>
      <c r="C526" s="87">
        <v>0.006404044252699448</v>
      </c>
      <c r="D526" s="69" t="s">
        <v>715</v>
      </c>
      <c r="E526" s="69" t="b">
        <v>0</v>
      </c>
      <c r="F526" s="69" t="b">
        <v>0</v>
      </c>
      <c r="G526" s="69" t="b">
        <v>0</v>
      </c>
    </row>
    <row r="527" spans="1:7" ht="15">
      <c r="A527" s="69" t="s">
        <v>930</v>
      </c>
      <c r="B527" s="69">
        <v>2</v>
      </c>
      <c r="C527" s="87">
        <v>0.006404044252699448</v>
      </c>
      <c r="D527" s="69" t="s">
        <v>715</v>
      </c>
      <c r="E527" s="69" t="b">
        <v>0</v>
      </c>
      <c r="F527" s="69" t="b">
        <v>0</v>
      </c>
      <c r="G527" s="69" t="b">
        <v>0</v>
      </c>
    </row>
    <row r="528" spans="1:7" ht="15">
      <c r="A528" s="69" t="s">
        <v>912</v>
      </c>
      <c r="B528" s="69">
        <v>2</v>
      </c>
      <c r="C528" s="87">
        <v>0.006404044252699448</v>
      </c>
      <c r="D528" s="69" t="s">
        <v>715</v>
      </c>
      <c r="E528" s="69" t="b">
        <v>0</v>
      </c>
      <c r="F528" s="69" t="b">
        <v>0</v>
      </c>
      <c r="G528" s="69" t="b">
        <v>0</v>
      </c>
    </row>
    <row r="529" spans="1:7" ht="15">
      <c r="A529" s="69" t="s">
        <v>836</v>
      </c>
      <c r="B529" s="69">
        <v>2</v>
      </c>
      <c r="C529" s="87">
        <v>0.006404044252699448</v>
      </c>
      <c r="D529" s="69" t="s">
        <v>715</v>
      </c>
      <c r="E529" s="69" t="b">
        <v>0</v>
      </c>
      <c r="F529" s="69" t="b">
        <v>0</v>
      </c>
      <c r="G529" s="69" t="b">
        <v>0</v>
      </c>
    </row>
    <row r="530" spans="1:7" ht="15">
      <c r="A530" s="69" t="s">
        <v>755</v>
      </c>
      <c r="B530" s="69">
        <v>2</v>
      </c>
      <c r="C530" s="87">
        <v>0.006404044252699448</v>
      </c>
      <c r="D530" s="69" t="s">
        <v>715</v>
      </c>
      <c r="E530" s="69" t="b">
        <v>0</v>
      </c>
      <c r="F530" s="69" t="b">
        <v>0</v>
      </c>
      <c r="G530" s="69" t="b">
        <v>0</v>
      </c>
    </row>
    <row r="531" spans="1:7" ht="15">
      <c r="A531" s="69" t="s">
        <v>1905</v>
      </c>
      <c r="B531" s="69">
        <v>2</v>
      </c>
      <c r="C531" s="87">
        <v>0.006404044252699448</v>
      </c>
      <c r="D531" s="69" t="s">
        <v>715</v>
      </c>
      <c r="E531" s="69" t="b">
        <v>0</v>
      </c>
      <c r="F531" s="69" t="b">
        <v>0</v>
      </c>
      <c r="G531" s="69" t="b">
        <v>0</v>
      </c>
    </row>
    <row r="532" spans="1:7" ht="15">
      <c r="A532" s="69" t="s">
        <v>1903</v>
      </c>
      <c r="B532" s="69">
        <v>2</v>
      </c>
      <c r="C532" s="87">
        <v>0.006404044252699448</v>
      </c>
      <c r="D532" s="69" t="s">
        <v>715</v>
      </c>
      <c r="E532" s="69" t="b">
        <v>0</v>
      </c>
      <c r="F532" s="69" t="b">
        <v>0</v>
      </c>
      <c r="G532" s="69" t="b">
        <v>0</v>
      </c>
    </row>
    <row r="533" spans="1:7" ht="15">
      <c r="A533" s="69" t="s">
        <v>1906</v>
      </c>
      <c r="B533" s="69">
        <v>2</v>
      </c>
      <c r="C533" s="87">
        <v>0.006404044252699448</v>
      </c>
      <c r="D533" s="69" t="s">
        <v>715</v>
      </c>
      <c r="E533" s="69" t="b">
        <v>0</v>
      </c>
      <c r="F533" s="69" t="b">
        <v>0</v>
      </c>
      <c r="G533" s="69" t="b">
        <v>0</v>
      </c>
    </row>
    <row r="534" spans="1:7" ht="15">
      <c r="A534" s="69" t="s">
        <v>1740</v>
      </c>
      <c r="B534" s="69">
        <v>2</v>
      </c>
      <c r="C534" s="87">
        <v>0.006404044252699448</v>
      </c>
      <c r="D534" s="69" t="s">
        <v>715</v>
      </c>
      <c r="E534" s="69" t="b">
        <v>0</v>
      </c>
      <c r="F534" s="69" t="b">
        <v>0</v>
      </c>
      <c r="G534" s="69" t="b">
        <v>0</v>
      </c>
    </row>
    <row r="535" spans="1:7" ht="15">
      <c r="A535" s="69" t="s">
        <v>1935</v>
      </c>
      <c r="B535" s="69">
        <v>2</v>
      </c>
      <c r="C535" s="87">
        <v>0.006404044252699448</v>
      </c>
      <c r="D535" s="69" t="s">
        <v>715</v>
      </c>
      <c r="E535" s="69" t="b">
        <v>0</v>
      </c>
      <c r="F535" s="69" t="b">
        <v>0</v>
      </c>
      <c r="G535" s="69" t="b">
        <v>0</v>
      </c>
    </row>
    <row r="536" spans="1:7" ht="15">
      <c r="A536" s="69" t="s">
        <v>822</v>
      </c>
      <c r="B536" s="69">
        <v>3</v>
      </c>
      <c r="C536" s="87">
        <v>0</v>
      </c>
      <c r="D536" s="69" t="s">
        <v>716</v>
      </c>
      <c r="E536" s="69" t="b">
        <v>0</v>
      </c>
      <c r="F536" s="69" t="b">
        <v>0</v>
      </c>
      <c r="G536" s="69" t="b">
        <v>0</v>
      </c>
    </row>
    <row r="537" spans="1:7" ht="15">
      <c r="A537" s="69" t="s">
        <v>934</v>
      </c>
      <c r="B537" s="69">
        <v>3</v>
      </c>
      <c r="C537" s="87">
        <v>0</v>
      </c>
      <c r="D537" s="69" t="s">
        <v>716</v>
      </c>
      <c r="E537" s="69" t="b">
        <v>0</v>
      </c>
      <c r="F537" s="69" t="b">
        <v>0</v>
      </c>
      <c r="G537" s="69" t="b">
        <v>0</v>
      </c>
    </row>
    <row r="538" spans="1:7" ht="15">
      <c r="A538" s="69" t="s">
        <v>1747</v>
      </c>
      <c r="B538" s="69">
        <v>3</v>
      </c>
      <c r="C538" s="87">
        <v>0</v>
      </c>
      <c r="D538" s="69" t="s">
        <v>716</v>
      </c>
      <c r="E538" s="69" t="b">
        <v>0</v>
      </c>
      <c r="F538" s="69" t="b">
        <v>0</v>
      </c>
      <c r="G538" s="69" t="b">
        <v>0</v>
      </c>
    </row>
    <row r="539" spans="1:7" ht="15">
      <c r="A539" s="69" t="s">
        <v>1748</v>
      </c>
      <c r="B539" s="69">
        <v>3</v>
      </c>
      <c r="C539" s="87">
        <v>0</v>
      </c>
      <c r="D539" s="69" t="s">
        <v>716</v>
      </c>
      <c r="E539" s="69" t="b">
        <v>0</v>
      </c>
      <c r="F539" s="69" t="b">
        <v>0</v>
      </c>
      <c r="G539" s="69" t="b">
        <v>0</v>
      </c>
    </row>
    <row r="540" spans="1:7" ht="15">
      <c r="A540" s="69" t="s">
        <v>792</v>
      </c>
      <c r="B540" s="69">
        <v>3</v>
      </c>
      <c r="C540" s="87">
        <v>0</v>
      </c>
      <c r="D540" s="69" t="s">
        <v>716</v>
      </c>
      <c r="E540" s="69" t="b">
        <v>0</v>
      </c>
      <c r="F540" s="69" t="b">
        <v>0</v>
      </c>
      <c r="G540" s="69" t="b">
        <v>0</v>
      </c>
    </row>
    <row r="541" spans="1:7" ht="15">
      <c r="A541" s="69" t="s">
        <v>1749</v>
      </c>
      <c r="B541" s="69">
        <v>3</v>
      </c>
      <c r="C541" s="87">
        <v>0</v>
      </c>
      <c r="D541" s="69" t="s">
        <v>716</v>
      </c>
      <c r="E541" s="69" t="b">
        <v>0</v>
      </c>
      <c r="F541" s="69" t="b">
        <v>0</v>
      </c>
      <c r="G541" s="69" t="b">
        <v>0</v>
      </c>
    </row>
    <row r="542" spans="1:7" ht="15">
      <c r="A542" s="69" t="s">
        <v>1738</v>
      </c>
      <c r="B542" s="69">
        <v>3</v>
      </c>
      <c r="C542" s="87">
        <v>0</v>
      </c>
      <c r="D542" s="69" t="s">
        <v>716</v>
      </c>
      <c r="E542" s="69" t="b">
        <v>0</v>
      </c>
      <c r="F542" s="69" t="b">
        <v>0</v>
      </c>
      <c r="G542" s="69" t="b">
        <v>0</v>
      </c>
    </row>
    <row r="543" spans="1:7" ht="15">
      <c r="A543" s="69" t="s">
        <v>1750</v>
      </c>
      <c r="B543" s="69">
        <v>3</v>
      </c>
      <c r="C543" s="87">
        <v>0</v>
      </c>
      <c r="D543" s="69" t="s">
        <v>716</v>
      </c>
      <c r="E543" s="69" t="b">
        <v>0</v>
      </c>
      <c r="F543" s="69" t="b">
        <v>0</v>
      </c>
      <c r="G543" s="69" t="b">
        <v>0</v>
      </c>
    </row>
    <row r="544" spans="1:7" ht="15">
      <c r="A544" s="69" t="s">
        <v>1738</v>
      </c>
      <c r="B544" s="69">
        <v>13</v>
      </c>
      <c r="C544" s="87">
        <v>0</v>
      </c>
      <c r="D544" s="69" t="s">
        <v>717</v>
      </c>
      <c r="E544" s="69" t="b">
        <v>0</v>
      </c>
      <c r="F544" s="69" t="b">
        <v>0</v>
      </c>
      <c r="G544" s="69" t="b">
        <v>0</v>
      </c>
    </row>
    <row r="545" spans="1:7" ht="15">
      <c r="A545" s="69" t="s">
        <v>1751</v>
      </c>
      <c r="B545" s="69">
        <v>8</v>
      </c>
      <c r="C545" s="87">
        <v>0.011679725284284978</v>
      </c>
      <c r="D545" s="69" t="s">
        <v>717</v>
      </c>
      <c r="E545" s="69" t="b">
        <v>0</v>
      </c>
      <c r="F545" s="69" t="b">
        <v>0</v>
      </c>
      <c r="G545" s="69" t="b">
        <v>0</v>
      </c>
    </row>
    <row r="546" spans="1:7" ht="15">
      <c r="A546" s="69" t="s">
        <v>877</v>
      </c>
      <c r="B546" s="69">
        <v>7</v>
      </c>
      <c r="C546" s="87">
        <v>0.010219759623749354</v>
      </c>
      <c r="D546" s="69" t="s">
        <v>717</v>
      </c>
      <c r="E546" s="69" t="b">
        <v>0</v>
      </c>
      <c r="F546" s="69" t="b">
        <v>0</v>
      </c>
      <c r="G546" s="69" t="b">
        <v>0</v>
      </c>
    </row>
    <row r="547" spans="1:7" ht="15">
      <c r="A547" s="69" t="s">
        <v>799</v>
      </c>
      <c r="B547" s="69">
        <v>4</v>
      </c>
      <c r="C547" s="87">
        <v>0.011075166914559554</v>
      </c>
      <c r="D547" s="69" t="s">
        <v>717</v>
      </c>
      <c r="E547" s="69" t="b">
        <v>0</v>
      </c>
      <c r="F547" s="69" t="b">
        <v>0</v>
      </c>
      <c r="G547" s="69" t="b">
        <v>0</v>
      </c>
    </row>
    <row r="548" spans="1:7" ht="15">
      <c r="A548" s="69" t="s">
        <v>823</v>
      </c>
      <c r="B548" s="69">
        <v>3</v>
      </c>
      <c r="C548" s="87">
        <v>0.008306375185919665</v>
      </c>
      <c r="D548" s="69" t="s">
        <v>717</v>
      </c>
      <c r="E548" s="69" t="b">
        <v>0</v>
      </c>
      <c r="F548" s="69" t="b">
        <v>0</v>
      </c>
      <c r="G548" s="69" t="b">
        <v>0</v>
      </c>
    </row>
    <row r="549" spans="1:7" ht="15">
      <c r="A549" s="69" t="s">
        <v>826</v>
      </c>
      <c r="B549" s="69">
        <v>3</v>
      </c>
      <c r="C549" s="87">
        <v>0.008306375185919665</v>
      </c>
      <c r="D549" s="69" t="s">
        <v>717</v>
      </c>
      <c r="E549" s="69" t="b">
        <v>0</v>
      </c>
      <c r="F549" s="69" t="b">
        <v>0</v>
      </c>
      <c r="G549" s="69" t="b">
        <v>0</v>
      </c>
    </row>
    <row r="550" spans="1:7" ht="15">
      <c r="A550" s="69" t="s">
        <v>797</v>
      </c>
      <c r="B550" s="69">
        <v>3</v>
      </c>
      <c r="C550" s="87">
        <v>0.008306375185919665</v>
      </c>
      <c r="D550" s="69" t="s">
        <v>717</v>
      </c>
      <c r="E550" s="69" t="b">
        <v>0</v>
      </c>
      <c r="F550" s="69" t="b">
        <v>0</v>
      </c>
      <c r="G550" s="69" t="b">
        <v>0</v>
      </c>
    </row>
    <row r="551" spans="1:7" ht="15">
      <c r="A551" s="69" t="s">
        <v>822</v>
      </c>
      <c r="B551" s="69">
        <v>3</v>
      </c>
      <c r="C551" s="87">
        <v>0.010603217695341593</v>
      </c>
      <c r="D551" s="69" t="s">
        <v>717</v>
      </c>
      <c r="E551" s="69" t="b">
        <v>0</v>
      </c>
      <c r="F551" s="69" t="b">
        <v>0</v>
      </c>
      <c r="G551" s="69" t="b">
        <v>0</v>
      </c>
    </row>
    <row r="552" spans="1:7" ht="15">
      <c r="A552" s="69" t="s">
        <v>1752</v>
      </c>
      <c r="B552" s="69">
        <v>3</v>
      </c>
      <c r="C552" s="87">
        <v>0.010603217695341593</v>
      </c>
      <c r="D552" s="69" t="s">
        <v>717</v>
      </c>
      <c r="E552" s="69" t="b">
        <v>0</v>
      </c>
      <c r="F552" s="69" t="b">
        <v>0</v>
      </c>
      <c r="G552" s="69" t="b">
        <v>0</v>
      </c>
    </row>
    <row r="553" spans="1:7" ht="15">
      <c r="A553" s="69" t="s">
        <v>847</v>
      </c>
      <c r="B553" s="69">
        <v>3</v>
      </c>
      <c r="C553" s="87">
        <v>0.008306375185919665</v>
      </c>
      <c r="D553" s="69" t="s">
        <v>717</v>
      </c>
      <c r="E553" s="69" t="b">
        <v>0</v>
      </c>
      <c r="F553" s="69" t="b">
        <v>0</v>
      </c>
      <c r="G553" s="69" t="b">
        <v>0</v>
      </c>
    </row>
    <row r="554" spans="1:7" ht="15">
      <c r="A554" s="69" t="s">
        <v>852</v>
      </c>
      <c r="B554" s="69">
        <v>2</v>
      </c>
      <c r="C554" s="87">
        <v>0.007068811796894396</v>
      </c>
      <c r="D554" s="69" t="s">
        <v>717</v>
      </c>
      <c r="E554" s="69" t="b">
        <v>0</v>
      </c>
      <c r="F554" s="69" t="b">
        <v>0</v>
      </c>
      <c r="G554" s="69" t="b">
        <v>0</v>
      </c>
    </row>
    <row r="555" spans="1:7" ht="15">
      <c r="A555" s="69" t="s">
        <v>1951</v>
      </c>
      <c r="B555" s="69">
        <v>2</v>
      </c>
      <c r="C555" s="87">
        <v>0.007068811796894396</v>
      </c>
      <c r="D555" s="69" t="s">
        <v>717</v>
      </c>
      <c r="E555" s="69" t="b">
        <v>0</v>
      </c>
      <c r="F555" s="69" t="b">
        <v>0</v>
      </c>
      <c r="G555" s="69" t="b">
        <v>0</v>
      </c>
    </row>
    <row r="556" spans="1:7" ht="15">
      <c r="A556" s="69" t="s">
        <v>880</v>
      </c>
      <c r="B556" s="69">
        <v>2</v>
      </c>
      <c r="C556" s="87">
        <v>0.007068811796894396</v>
      </c>
      <c r="D556" s="69" t="s">
        <v>717</v>
      </c>
      <c r="E556" s="69" t="b">
        <v>0</v>
      </c>
      <c r="F556" s="69" t="b">
        <v>0</v>
      </c>
      <c r="G556" s="69" t="b">
        <v>0</v>
      </c>
    </row>
    <row r="557" spans="1:7" ht="15">
      <c r="A557" s="69" t="s">
        <v>829</v>
      </c>
      <c r="B557" s="69">
        <v>2</v>
      </c>
      <c r="C557" s="87">
        <v>0.007068811796894396</v>
      </c>
      <c r="D557" s="69" t="s">
        <v>717</v>
      </c>
      <c r="E557" s="69" t="b">
        <v>0</v>
      </c>
      <c r="F557" s="69" t="b">
        <v>0</v>
      </c>
      <c r="G557" s="69" t="b">
        <v>0</v>
      </c>
    </row>
    <row r="558" spans="1:7" ht="15">
      <c r="A558" s="69" t="s">
        <v>1948</v>
      </c>
      <c r="B558" s="69">
        <v>2</v>
      </c>
      <c r="C558" s="87">
        <v>0.007068811796894396</v>
      </c>
      <c r="D558" s="69" t="s">
        <v>717</v>
      </c>
      <c r="E558" s="69" t="b">
        <v>0</v>
      </c>
      <c r="F558" s="69" t="b">
        <v>0</v>
      </c>
      <c r="G558" s="69" t="b">
        <v>0</v>
      </c>
    </row>
    <row r="559" spans="1:7" ht="15">
      <c r="A559" s="69" t="s">
        <v>876</v>
      </c>
      <c r="B559" s="69">
        <v>2</v>
      </c>
      <c r="C559" s="87">
        <v>0.007068811796894396</v>
      </c>
      <c r="D559" s="69" t="s">
        <v>717</v>
      </c>
      <c r="E559" s="69" t="b">
        <v>0</v>
      </c>
      <c r="F559" s="69" t="b">
        <v>0</v>
      </c>
      <c r="G559" s="69" t="b">
        <v>0</v>
      </c>
    </row>
    <row r="560" spans="1:7" ht="15">
      <c r="A560" s="69" t="s">
        <v>753</v>
      </c>
      <c r="B560" s="69">
        <v>2</v>
      </c>
      <c r="C560" s="87">
        <v>0.007068811796894396</v>
      </c>
      <c r="D560" s="69" t="s">
        <v>717</v>
      </c>
      <c r="E560" s="69" t="b">
        <v>0</v>
      </c>
      <c r="F560" s="69" t="b">
        <v>0</v>
      </c>
      <c r="G560" s="69" t="b">
        <v>0</v>
      </c>
    </row>
    <row r="561" spans="1:7" ht="15">
      <c r="A561" s="69" t="s">
        <v>350</v>
      </c>
      <c r="B561" s="69">
        <v>2</v>
      </c>
      <c r="C561" s="87">
        <v>0.007068811796894396</v>
      </c>
      <c r="D561" s="69" t="s">
        <v>717</v>
      </c>
      <c r="E561" s="69" t="b">
        <v>0</v>
      </c>
      <c r="F561" s="69" t="b">
        <v>0</v>
      </c>
      <c r="G561" s="69" t="b">
        <v>0</v>
      </c>
    </row>
    <row r="562" spans="1:7" ht="15">
      <c r="A562" s="69" t="s">
        <v>841</v>
      </c>
      <c r="B562" s="69">
        <v>2</v>
      </c>
      <c r="C562" s="87">
        <v>0.007068811796894396</v>
      </c>
      <c r="D562" s="69" t="s">
        <v>717</v>
      </c>
      <c r="E562" s="69" t="b">
        <v>0</v>
      </c>
      <c r="F562" s="69" t="b">
        <v>0</v>
      </c>
      <c r="G562" s="69" t="b">
        <v>0</v>
      </c>
    </row>
    <row r="563" spans="1:7" ht="15">
      <c r="A563" s="69" t="s">
        <v>796</v>
      </c>
      <c r="B563" s="69">
        <v>2</v>
      </c>
      <c r="C563" s="87">
        <v>0.009686463933102928</v>
      </c>
      <c r="D563" s="69" t="s">
        <v>717</v>
      </c>
      <c r="E563" s="69" t="b">
        <v>0</v>
      </c>
      <c r="F563" s="69" t="b">
        <v>0</v>
      </c>
      <c r="G563" s="69" t="b">
        <v>0</v>
      </c>
    </row>
    <row r="564" spans="1:7" ht="15">
      <c r="A564" s="69" t="s">
        <v>812</v>
      </c>
      <c r="B564" s="69">
        <v>2</v>
      </c>
      <c r="C564" s="87">
        <v>0.007068811796894396</v>
      </c>
      <c r="D564" s="69" t="s">
        <v>717</v>
      </c>
      <c r="E564" s="69" t="b">
        <v>0</v>
      </c>
      <c r="F564" s="69" t="b">
        <v>0</v>
      </c>
      <c r="G564" s="69" t="b">
        <v>0</v>
      </c>
    </row>
    <row r="565" spans="1:7" ht="15">
      <c r="A565" s="69" t="s">
        <v>816</v>
      </c>
      <c r="B565" s="69">
        <v>2</v>
      </c>
      <c r="C565" s="87">
        <v>0.007068811796894396</v>
      </c>
      <c r="D565" s="69" t="s">
        <v>717</v>
      </c>
      <c r="E565" s="69" t="b">
        <v>0</v>
      </c>
      <c r="F565" s="69" t="b">
        <v>0</v>
      </c>
      <c r="G565" s="69" t="b">
        <v>0</v>
      </c>
    </row>
    <row r="566" spans="1:7" ht="15">
      <c r="A566" s="69" t="s">
        <v>800</v>
      </c>
      <c r="B566" s="69">
        <v>2</v>
      </c>
      <c r="C566" s="87">
        <v>0.007068811796894396</v>
      </c>
      <c r="D566" s="69" t="s">
        <v>717</v>
      </c>
      <c r="E566" s="69" t="b">
        <v>0</v>
      </c>
      <c r="F566" s="69" t="b">
        <v>0</v>
      </c>
      <c r="G566" s="69" t="b">
        <v>0</v>
      </c>
    </row>
    <row r="567" spans="1:7" ht="15">
      <c r="A567" s="69" t="s">
        <v>804</v>
      </c>
      <c r="B567" s="69">
        <v>2</v>
      </c>
      <c r="C567" s="87">
        <v>0.007068811796894396</v>
      </c>
      <c r="D567" s="69" t="s">
        <v>717</v>
      </c>
      <c r="E567" s="69" t="b">
        <v>0</v>
      </c>
      <c r="F567" s="69" t="b">
        <v>0</v>
      </c>
      <c r="G567" s="69" t="b">
        <v>0</v>
      </c>
    </row>
    <row r="568" spans="1:7" ht="15">
      <c r="A568" s="69" t="s">
        <v>833</v>
      </c>
      <c r="B568" s="69">
        <v>2</v>
      </c>
      <c r="C568" s="87">
        <v>0.007068811796894396</v>
      </c>
      <c r="D568" s="69" t="s">
        <v>717</v>
      </c>
      <c r="E568" s="69" t="b">
        <v>0</v>
      </c>
      <c r="F568" s="69" t="b">
        <v>0</v>
      </c>
      <c r="G568" s="69" t="b">
        <v>0</v>
      </c>
    </row>
    <row r="569" spans="1:7" ht="15">
      <c r="A569" s="69" t="s">
        <v>1946</v>
      </c>
      <c r="B569" s="69">
        <v>2</v>
      </c>
      <c r="C569" s="87">
        <v>0.009686463933102928</v>
      </c>
      <c r="D569" s="69" t="s">
        <v>717</v>
      </c>
      <c r="E569" s="69" t="b">
        <v>0</v>
      </c>
      <c r="F569" s="69" t="b">
        <v>0</v>
      </c>
      <c r="G569" s="69" t="b">
        <v>0</v>
      </c>
    </row>
    <row r="570" spans="1:7" ht="15">
      <c r="A570" s="69" t="s">
        <v>1945</v>
      </c>
      <c r="B570" s="69">
        <v>2</v>
      </c>
      <c r="C570" s="87">
        <v>0.009686463933102928</v>
      </c>
      <c r="D570" s="69" t="s">
        <v>717</v>
      </c>
      <c r="E570" s="69" t="b">
        <v>0</v>
      </c>
      <c r="F570" s="69" t="b">
        <v>0</v>
      </c>
      <c r="G570" s="69" t="b">
        <v>0</v>
      </c>
    </row>
    <row r="571" spans="1:7" ht="15">
      <c r="A571" s="69" t="s">
        <v>807</v>
      </c>
      <c r="B571" s="69">
        <v>2</v>
      </c>
      <c r="C571" s="87">
        <v>0.009686463933102928</v>
      </c>
      <c r="D571" s="69" t="s">
        <v>717</v>
      </c>
      <c r="E571" s="69" t="b">
        <v>0</v>
      </c>
      <c r="F571" s="69" t="b">
        <v>0</v>
      </c>
      <c r="G571" s="69" t="b">
        <v>0</v>
      </c>
    </row>
    <row r="572" spans="1:7" ht="15">
      <c r="A572" s="69" t="s">
        <v>1738</v>
      </c>
      <c r="B572" s="69">
        <v>6</v>
      </c>
      <c r="C572" s="87">
        <v>0</v>
      </c>
      <c r="D572" s="69" t="s">
        <v>718</v>
      </c>
      <c r="E572" s="69" t="b">
        <v>0</v>
      </c>
      <c r="F572" s="69" t="b">
        <v>0</v>
      </c>
      <c r="G572" s="69" t="b">
        <v>0</v>
      </c>
    </row>
    <row r="573" spans="1:7" ht="15">
      <c r="A573" s="69" t="s">
        <v>1739</v>
      </c>
      <c r="B573" s="69">
        <v>3</v>
      </c>
      <c r="C573" s="87">
        <v>0.012901285528456338</v>
      </c>
      <c r="D573" s="69" t="s">
        <v>718</v>
      </c>
      <c r="E573" s="69" t="b">
        <v>0</v>
      </c>
      <c r="F573" s="69" t="b">
        <v>0</v>
      </c>
      <c r="G573" s="69" t="b">
        <v>0</v>
      </c>
    </row>
    <row r="574" spans="1:7" ht="15">
      <c r="A574" s="69" t="s">
        <v>1753</v>
      </c>
      <c r="B574" s="69">
        <v>2</v>
      </c>
      <c r="C574" s="87">
        <v>0.013632035849133212</v>
      </c>
      <c r="D574" s="69" t="s">
        <v>718</v>
      </c>
      <c r="E574" s="69" t="b">
        <v>0</v>
      </c>
      <c r="F574" s="69" t="b">
        <v>0</v>
      </c>
      <c r="G574" s="69" t="b">
        <v>0</v>
      </c>
    </row>
    <row r="575" spans="1:7" ht="15">
      <c r="A575" s="69" t="s">
        <v>822</v>
      </c>
      <c r="B575" s="69">
        <v>2</v>
      </c>
      <c r="C575" s="87">
        <v>0.013632035849133212</v>
      </c>
      <c r="D575" s="69" t="s">
        <v>718</v>
      </c>
      <c r="E575" s="69" t="b">
        <v>0</v>
      </c>
      <c r="F575" s="69" t="b">
        <v>0</v>
      </c>
      <c r="G575" s="69" t="b">
        <v>0</v>
      </c>
    </row>
    <row r="576" spans="1:7" ht="15">
      <c r="A576" s="69" t="s">
        <v>1752</v>
      </c>
      <c r="B576" s="69">
        <v>2</v>
      </c>
      <c r="C576" s="87">
        <v>0.013632035849133212</v>
      </c>
      <c r="D576" s="69" t="s">
        <v>718</v>
      </c>
      <c r="E576" s="69" t="b">
        <v>0</v>
      </c>
      <c r="F576" s="69" t="b">
        <v>0</v>
      </c>
      <c r="G576"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822</v>
      </c>
      <c r="B2" s="69" t="s">
        <v>1752</v>
      </c>
      <c r="C2" s="69">
        <v>18</v>
      </c>
      <c r="D2" s="87">
        <v>0.008504102209594593</v>
      </c>
      <c r="E2" s="87">
        <v>1.8367459656494909</v>
      </c>
      <c r="F2" s="69" t="s">
        <v>267</v>
      </c>
      <c r="G2" s="69" t="b">
        <v>0</v>
      </c>
      <c r="H2" s="69" t="b">
        <v>0</v>
      </c>
      <c r="I2" s="69" t="b">
        <v>0</v>
      </c>
      <c r="J2" s="69" t="b">
        <v>0</v>
      </c>
      <c r="K2" s="69" t="b">
        <v>0</v>
      </c>
      <c r="L2" s="69" t="b">
        <v>0</v>
      </c>
    </row>
    <row r="3" spans="1:12" ht="15">
      <c r="A3" s="69" t="s">
        <v>836</v>
      </c>
      <c r="B3" s="69" t="s">
        <v>755</v>
      </c>
      <c r="C3" s="69">
        <v>10</v>
      </c>
      <c r="D3" s="87">
        <v>0.006228737006784104</v>
      </c>
      <c r="E3" s="87">
        <v>2.15896526038341</v>
      </c>
      <c r="F3" s="69" t="s">
        <v>267</v>
      </c>
      <c r="G3" s="69" t="b">
        <v>0</v>
      </c>
      <c r="H3" s="69" t="b">
        <v>0</v>
      </c>
      <c r="I3" s="69" t="b">
        <v>0</v>
      </c>
      <c r="J3" s="69" t="b">
        <v>0</v>
      </c>
      <c r="K3" s="69" t="b">
        <v>0</v>
      </c>
      <c r="L3" s="69" t="b">
        <v>0</v>
      </c>
    </row>
    <row r="4" spans="1:12" ht="15">
      <c r="A4" s="69" t="s">
        <v>349</v>
      </c>
      <c r="B4" s="69" t="s">
        <v>1739</v>
      </c>
      <c r="C4" s="69">
        <v>9</v>
      </c>
      <c r="D4" s="87">
        <v>0.00587467362924282</v>
      </c>
      <c r="E4" s="87">
        <v>1.7909884750888159</v>
      </c>
      <c r="F4" s="69" t="s">
        <v>267</v>
      </c>
      <c r="G4" s="69" t="b">
        <v>0</v>
      </c>
      <c r="H4" s="69" t="b">
        <v>0</v>
      </c>
      <c r="I4" s="69" t="b">
        <v>0</v>
      </c>
      <c r="J4" s="69" t="b">
        <v>0</v>
      </c>
      <c r="K4" s="69" t="b">
        <v>0</v>
      </c>
      <c r="L4" s="69" t="b">
        <v>0</v>
      </c>
    </row>
    <row r="5" spans="1:12" ht="15">
      <c r="A5" s="69" t="s">
        <v>908</v>
      </c>
      <c r="B5" s="69" t="s">
        <v>933</v>
      </c>
      <c r="C5" s="69">
        <v>8</v>
      </c>
      <c r="D5" s="87">
        <v>0.005489047114607735</v>
      </c>
      <c r="E5" s="87">
        <v>1.8689306490208923</v>
      </c>
      <c r="F5" s="69" t="s">
        <v>267</v>
      </c>
      <c r="G5" s="69" t="b">
        <v>0</v>
      </c>
      <c r="H5" s="69" t="b">
        <v>0</v>
      </c>
      <c r="I5" s="69" t="b">
        <v>0</v>
      </c>
      <c r="J5" s="69" t="b">
        <v>0</v>
      </c>
      <c r="K5" s="69" t="b">
        <v>0</v>
      </c>
      <c r="L5" s="69" t="b">
        <v>0</v>
      </c>
    </row>
    <row r="6" spans="1:12" ht="15">
      <c r="A6" s="69" t="s">
        <v>886</v>
      </c>
      <c r="B6" s="69" t="s">
        <v>1895</v>
      </c>
      <c r="C6" s="69">
        <v>7</v>
      </c>
      <c r="D6" s="87">
        <v>0.005067892484318197</v>
      </c>
      <c r="E6" s="87">
        <v>2.3138672203691533</v>
      </c>
      <c r="F6" s="69" t="s">
        <v>267</v>
      </c>
      <c r="G6" s="69" t="b">
        <v>0</v>
      </c>
      <c r="H6" s="69" t="b">
        <v>0</v>
      </c>
      <c r="I6" s="69" t="b">
        <v>0</v>
      </c>
      <c r="J6" s="69" t="b">
        <v>0</v>
      </c>
      <c r="K6" s="69" t="b">
        <v>0</v>
      </c>
      <c r="L6" s="69" t="b">
        <v>0</v>
      </c>
    </row>
    <row r="7" spans="1:12" ht="15">
      <c r="A7" s="69" t="s">
        <v>1895</v>
      </c>
      <c r="B7" s="69" t="s">
        <v>431</v>
      </c>
      <c r="C7" s="69">
        <v>7</v>
      </c>
      <c r="D7" s="87">
        <v>0.005067892484318197</v>
      </c>
      <c r="E7" s="87">
        <v>1.727601496224423</v>
      </c>
      <c r="F7" s="69" t="s">
        <v>267</v>
      </c>
      <c r="G7" s="69" t="b">
        <v>0</v>
      </c>
      <c r="H7" s="69" t="b">
        <v>0</v>
      </c>
      <c r="I7" s="69" t="b">
        <v>0</v>
      </c>
      <c r="J7" s="69" t="b">
        <v>0</v>
      </c>
      <c r="K7" s="69" t="b">
        <v>0</v>
      </c>
      <c r="L7" s="69" t="b">
        <v>0</v>
      </c>
    </row>
    <row r="8" spans="1:12" ht="15">
      <c r="A8" s="69" t="s">
        <v>431</v>
      </c>
      <c r="B8" s="69" t="s">
        <v>838</v>
      </c>
      <c r="C8" s="69">
        <v>7</v>
      </c>
      <c r="D8" s="87">
        <v>0.005067892484318197</v>
      </c>
      <c r="E8" s="87">
        <v>1.41077723337721</v>
      </c>
      <c r="F8" s="69" t="s">
        <v>267</v>
      </c>
      <c r="G8" s="69" t="b">
        <v>0</v>
      </c>
      <c r="H8" s="69" t="b">
        <v>0</v>
      </c>
      <c r="I8" s="69" t="b">
        <v>0</v>
      </c>
      <c r="J8" s="69" t="b">
        <v>0</v>
      </c>
      <c r="K8" s="69" t="b">
        <v>0</v>
      </c>
      <c r="L8" s="69" t="b">
        <v>0</v>
      </c>
    </row>
    <row r="9" spans="1:12" ht="15">
      <c r="A9" s="69" t="s">
        <v>838</v>
      </c>
      <c r="B9" s="69" t="s">
        <v>838</v>
      </c>
      <c r="C9" s="69">
        <v>7</v>
      </c>
      <c r="D9" s="87">
        <v>0.005067892484318197</v>
      </c>
      <c r="E9" s="87">
        <v>1.711807229041191</v>
      </c>
      <c r="F9" s="69" t="s">
        <v>267</v>
      </c>
      <c r="G9" s="69" t="b">
        <v>0</v>
      </c>
      <c r="H9" s="69" t="b">
        <v>0</v>
      </c>
      <c r="I9" s="69" t="b">
        <v>0</v>
      </c>
      <c r="J9" s="69" t="b">
        <v>0</v>
      </c>
      <c r="K9" s="69" t="b">
        <v>0</v>
      </c>
      <c r="L9" s="69" t="b">
        <v>0</v>
      </c>
    </row>
    <row r="10" spans="1:12" ht="15">
      <c r="A10" s="69" t="s">
        <v>838</v>
      </c>
      <c r="B10" s="69" t="s">
        <v>1896</v>
      </c>
      <c r="C10" s="69">
        <v>7</v>
      </c>
      <c r="D10" s="87">
        <v>0.005067892484318197</v>
      </c>
      <c r="E10" s="87">
        <v>2.0128372247051725</v>
      </c>
      <c r="F10" s="69" t="s">
        <v>267</v>
      </c>
      <c r="G10" s="69" t="b">
        <v>0</v>
      </c>
      <c r="H10" s="69" t="b">
        <v>0</v>
      </c>
      <c r="I10" s="69" t="b">
        <v>0</v>
      </c>
      <c r="J10" s="69" t="b">
        <v>0</v>
      </c>
      <c r="K10" s="69" t="b">
        <v>0</v>
      </c>
      <c r="L10" s="69" t="b">
        <v>0</v>
      </c>
    </row>
    <row r="11" spans="1:12" ht="15">
      <c r="A11" s="69" t="s">
        <v>1896</v>
      </c>
      <c r="B11" s="69" t="s">
        <v>1897</v>
      </c>
      <c r="C11" s="69">
        <v>7</v>
      </c>
      <c r="D11" s="87">
        <v>0.005067892484318197</v>
      </c>
      <c r="E11" s="87">
        <v>2.3138672203691533</v>
      </c>
      <c r="F11" s="69" t="s">
        <v>267</v>
      </c>
      <c r="G11" s="69" t="b">
        <v>0</v>
      </c>
      <c r="H11" s="69" t="b">
        <v>0</v>
      </c>
      <c r="I11" s="69" t="b">
        <v>0</v>
      </c>
      <c r="J11" s="69" t="b">
        <v>0</v>
      </c>
      <c r="K11" s="69" t="b">
        <v>0</v>
      </c>
      <c r="L11" s="69" t="b">
        <v>0</v>
      </c>
    </row>
    <row r="12" spans="1:12" ht="15">
      <c r="A12" s="69" t="s">
        <v>1897</v>
      </c>
      <c r="B12" s="69" t="s">
        <v>884</v>
      </c>
      <c r="C12" s="69">
        <v>7</v>
      </c>
      <c r="D12" s="87">
        <v>0.005067892484318197</v>
      </c>
      <c r="E12" s="87">
        <v>2.3138672203691533</v>
      </c>
      <c r="F12" s="69" t="s">
        <v>267</v>
      </c>
      <c r="G12" s="69" t="b">
        <v>0</v>
      </c>
      <c r="H12" s="69" t="b">
        <v>0</v>
      </c>
      <c r="I12" s="69" t="b">
        <v>0</v>
      </c>
      <c r="J12" s="69" t="b">
        <v>0</v>
      </c>
      <c r="K12" s="69" t="b">
        <v>0</v>
      </c>
      <c r="L12" s="69" t="b">
        <v>0</v>
      </c>
    </row>
    <row r="13" spans="1:12" ht="15">
      <c r="A13" s="69" t="s">
        <v>884</v>
      </c>
      <c r="B13" s="69" t="s">
        <v>1898</v>
      </c>
      <c r="C13" s="69">
        <v>7</v>
      </c>
      <c r="D13" s="87">
        <v>0.005067892484318197</v>
      </c>
      <c r="E13" s="87">
        <v>2.3138672203691533</v>
      </c>
      <c r="F13" s="69" t="s">
        <v>267</v>
      </c>
      <c r="G13" s="69" t="b">
        <v>0</v>
      </c>
      <c r="H13" s="69" t="b">
        <v>0</v>
      </c>
      <c r="I13" s="69" t="b">
        <v>0</v>
      </c>
      <c r="J13" s="69" t="b">
        <v>0</v>
      </c>
      <c r="K13" s="69" t="b">
        <v>0</v>
      </c>
      <c r="L13" s="69" t="b">
        <v>0</v>
      </c>
    </row>
    <row r="14" spans="1:12" ht="15">
      <c r="A14" s="69" t="s">
        <v>1898</v>
      </c>
      <c r="B14" s="69" t="s">
        <v>847</v>
      </c>
      <c r="C14" s="69">
        <v>7</v>
      </c>
      <c r="D14" s="87">
        <v>0.005067892484318197</v>
      </c>
      <c r="E14" s="87">
        <v>2.1175725752251853</v>
      </c>
      <c r="F14" s="69" t="s">
        <v>267</v>
      </c>
      <c r="G14" s="69" t="b">
        <v>0</v>
      </c>
      <c r="H14" s="69" t="b">
        <v>0</v>
      </c>
      <c r="I14" s="69" t="b">
        <v>0</v>
      </c>
      <c r="J14" s="69" t="b">
        <v>0</v>
      </c>
      <c r="K14" s="69" t="b">
        <v>0</v>
      </c>
      <c r="L14" s="69" t="b">
        <v>0</v>
      </c>
    </row>
    <row r="15" spans="1:12" ht="15">
      <c r="A15" s="69" t="s">
        <v>847</v>
      </c>
      <c r="B15" s="69" t="s">
        <v>349</v>
      </c>
      <c r="C15" s="69">
        <v>7</v>
      </c>
      <c r="D15" s="87">
        <v>0.005067892484318197</v>
      </c>
      <c r="E15" s="87">
        <v>1.857935264719429</v>
      </c>
      <c r="F15" s="69" t="s">
        <v>267</v>
      </c>
      <c r="G15" s="69" t="b">
        <v>0</v>
      </c>
      <c r="H15" s="69" t="b">
        <v>0</v>
      </c>
      <c r="I15" s="69" t="b">
        <v>0</v>
      </c>
      <c r="J15" s="69" t="b">
        <v>0</v>
      </c>
      <c r="K15" s="69" t="b">
        <v>0</v>
      </c>
      <c r="L15" s="69" t="b">
        <v>0</v>
      </c>
    </row>
    <row r="16" spans="1:12" ht="15">
      <c r="A16" s="69" t="s">
        <v>1739</v>
      </c>
      <c r="B16" s="69" t="s">
        <v>359</v>
      </c>
      <c r="C16" s="69">
        <v>7</v>
      </c>
      <c r="D16" s="87">
        <v>0.005067892484318197</v>
      </c>
      <c r="E16" s="87">
        <v>1.4513950842854737</v>
      </c>
      <c r="F16" s="69" t="s">
        <v>267</v>
      </c>
      <c r="G16" s="69" t="b">
        <v>0</v>
      </c>
      <c r="H16" s="69" t="b">
        <v>0</v>
      </c>
      <c r="I16" s="69" t="b">
        <v>0</v>
      </c>
      <c r="J16" s="69" t="b">
        <v>0</v>
      </c>
      <c r="K16" s="69" t="b">
        <v>0</v>
      </c>
      <c r="L16" s="69" t="b">
        <v>0</v>
      </c>
    </row>
    <row r="17" spans="1:12" ht="15">
      <c r="A17" s="69" t="s">
        <v>359</v>
      </c>
      <c r="B17" s="69" t="s">
        <v>1738</v>
      </c>
      <c r="C17" s="69">
        <v>7</v>
      </c>
      <c r="D17" s="87">
        <v>0.005067892484318197</v>
      </c>
      <c r="E17" s="87">
        <v>0.805131430465458</v>
      </c>
      <c r="F17" s="69" t="s">
        <v>267</v>
      </c>
      <c r="G17" s="69" t="b">
        <v>0</v>
      </c>
      <c r="H17" s="69" t="b">
        <v>0</v>
      </c>
      <c r="I17" s="69" t="b">
        <v>0</v>
      </c>
      <c r="J17" s="69" t="b">
        <v>0</v>
      </c>
      <c r="K17" s="69" t="b">
        <v>0</v>
      </c>
      <c r="L17" s="69" t="b">
        <v>0</v>
      </c>
    </row>
    <row r="18" spans="1:12" ht="15">
      <c r="A18" s="69" t="s">
        <v>1899</v>
      </c>
      <c r="B18" s="69" t="s">
        <v>821</v>
      </c>
      <c r="C18" s="69">
        <v>7</v>
      </c>
      <c r="D18" s="87">
        <v>0.005067892484318197</v>
      </c>
      <c r="E18" s="87">
        <v>2.2558752733914664</v>
      </c>
      <c r="F18" s="69" t="s">
        <v>267</v>
      </c>
      <c r="G18" s="69" t="b">
        <v>0</v>
      </c>
      <c r="H18" s="69" t="b">
        <v>0</v>
      </c>
      <c r="I18" s="69" t="b">
        <v>0</v>
      </c>
      <c r="J18" s="69" t="b">
        <v>0</v>
      </c>
      <c r="K18" s="69" t="b">
        <v>0</v>
      </c>
      <c r="L18" s="69" t="b">
        <v>0</v>
      </c>
    </row>
    <row r="19" spans="1:12" ht="15">
      <c r="A19" s="69" t="s">
        <v>821</v>
      </c>
      <c r="B19" s="69" t="s">
        <v>795</v>
      </c>
      <c r="C19" s="69">
        <v>7</v>
      </c>
      <c r="D19" s="87">
        <v>0.005067892484318197</v>
      </c>
      <c r="E19" s="87">
        <v>1.9870299610988866</v>
      </c>
      <c r="F19" s="69" t="s">
        <v>267</v>
      </c>
      <c r="G19" s="69" t="b">
        <v>0</v>
      </c>
      <c r="H19" s="69" t="b">
        <v>0</v>
      </c>
      <c r="I19" s="69" t="b">
        <v>0</v>
      </c>
      <c r="J19" s="69" t="b">
        <v>0</v>
      </c>
      <c r="K19" s="69" t="b">
        <v>0</v>
      </c>
      <c r="L19" s="69" t="b">
        <v>0</v>
      </c>
    </row>
    <row r="20" spans="1:12" ht="15">
      <c r="A20" s="69" t="s">
        <v>795</v>
      </c>
      <c r="B20" s="69" t="s">
        <v>749</v>
      </c>
      <c r="C20" s="69">
        <v>7</v>
      </c>
      <c r="D20" s="87">
        <v>0.005067892484318197</v>
      </c>
      <c r="E20" s="87">
        <v>1.9358774386515054</v>
      </c>
      <c r="F20" s="69" t="s">
        <v>267</v>
      </c>
      <c r="G20" s="69" t="b">
        <v>0</v>
      </c>
      <c r="H20" s="69" t="b">
        <v>0</v>
      </c>
      <c r="I20" s="69" t="b">
        <v>0</v>
      </c>
      <c r="J20" s="69" t="b">
        <v>0</v>
      </c>
      <c r="K20" s="69" t="b">
        <v>0</v>
      </c>
      <c r="L20" s="69" t="b">
        <v>0</v>
      </c>
    </row>
    <row r="21" spans="1:12" ht="15">
      <c r="A21" s="69" t="s">
        <v>749</v>
      </c>
      <c r="B21" s="69" t="s">
        <v>816</v>
      </c>
      <c r="C21" s="69">
        <v>7</v>
      </c>
      <c r="D21" s="87">
        <v>0.005067892484318197</v>
      </c>
      <c r="E21" s="87">
        <v>2.095578281519017</v>
      </c>
      <c r="F21" s="69" t="s">
        <v>267</v>
      </c>
      <c r="G21" s="69" t="b">
        <v>0</v>
      </c>
      <c r="H21" s="69" t="b">
        <v>0</v>
      </c>
      <c r="I21" s="69" t="b">
        <v>0</v>
      </c>
      <c r="J21" s="69" t="b">
        <v>0</v>
      </c>
      <c r="K21" s="69" t="b">
        <v>0</v>
      </c>
      <c r="L21" s="69" t="b">
        <v>0</v>
      </c>
    </row>
    <row r="22" spans="1:12" ht="15">
      <c r="A22" s="69" t="s">
        <v>816</v>
      </c>
      <c r="B22" s="69" t="s">
        <v>811</v>
      </c>
      <c r="C22" s="69">
        <v>7</v>
      </c>
      <c r="D22" s="87">
        <v>0.005067892484318197</v>
      </c>
      <c r="E22" s="87">
        <v>1.8737295319026608</v>
      </c>
      <c r="F22" s="69" t="s">
        <v>267</v>
      </c>
      <c r="G22" s="69" t="b">
        <v>0</v>
      </c>
      <c r="H22" s="69" t="b">
        <v>0</v>
      </c>
      <c r="I22" s="69" t="b">
        <v>0</v>
      </c>
      <c r="J22" s="69" t="b">
        <v>0</v>
      </c>
      <c r="K22" s="69" t="b">
        <v>0</v>
      </c>
      <c r="L22" s="69" t="b">
        <v>0</v>
      </c>
    </row>
    <row r="23" spans="1:12" ht="15">
      <c r="A23" s="69" t="s">
        <v>811</v>
      </c>
      <c r="B23" s="69" t="s">
        <v>1900</v>
      </c>
      <c r="C23" s="69">
        <v>7</v>
      </c>
      <c r="D23" s="87">
        <v>0.005067892484318197</v>
      </c>
      <c r="E23" s="87">
        <v>1.982874001327729</v>
      </c>
      <c r="F23" s="69" t="s">
        <v>267</v>
      </c>
      <c r="G23" s="69" t="b">
        <v>0</v>
      </c>
      <c r="H23" s="69" t="b">
        <v>0</v>
      </c>
      <c r="I23" s="69" t="b">
        <v>0</v>
      </c>
      <c r="J23" s="69" t="b">
        <v>0</v>
      </c>
      <c r="K23" s="69" t="b">
        <v>0</v>
      </c>
      <c r="L23" s="69" t="b">
        <v>0</v>
      </c>
    </row>
    <row r="24" spans="1:12" ht="15">
      <c r="A24" s="69" t="s">
        <v>1900</v>
      </c>
      <c r="B24" s="69" t="s">
        <v>1901</v>
      </c>
      <c r="C24" s="69">
        <v>7</v>
      </c>
      <c r="D24" s="87">
        <v>0.005067892484318197</v>
      </c>
      <c r="E24" s="87">
        <v>2.3138672203691533</v>
      </c>
      <c r="F24" s="69" t="s">
        <v>267</v>
      </c>
      <c r="G24" s="69" t="b">
        <v>0</v>
      </c>
      <c r="H24" s="69" t="b">
        <v>0</v>
      </c>
      <c r="I24" s="69" t="b">
        <v>0</v>
      </c>
      <c r="J24" s="69" t="b">
        <v>0</v>
      </c>
      <c r="K24" s="69" t="b">
        <v>0</v>
      </c>
      <c r="L24" s="69" t="b">
        <v>0</v>
      </c>
    </row>
    <row r="25" spans="1:12" ht="15">
      <c r="A25" s="69" t="s">
        <v>1901</v>
      </c>
      <c r="B25" s="69" t="s">
        <v>879</v>
      </c>
      <c r="C25" s="69">
        <v>7</v>
      </c>
      <c r="D25" s="87">
        <v>0.005067892484318197</v>
      </c>
      <c r="E25" s="87">
        <v>2.3138672203691533</v>
      </c>
      <c r="F25" s="69" t="s">
        <v>267</v>
      </c>
      <c r="G25" s="69" t="b">
        <v>0</v>
      </c>
      <c r="H25" s="69" t="b">
        <v>0</v>
      </c>
      <c r="I25" s="69" t="b">
        <v>0</v>
      </c>
      <c r="J25" s="69" t="b">
        <v>0</v>
      </c>
      <c r="K25" s="69" t="b">
        <v>0</v>
      </c>
      <c r="L25" s="69" t="b">
        <v>0</v>
      </c>
    </row>
    <row r="26" spans="1:12" ht="15">
      <c r="A26" s="69" t="s">
        <v>879</v>
      </c>
      <c r="B26" s="69" t="s">
        <v>861</v>
      </c>
      <c r="C26" s="69">
        <v>7</v>
      </c>
      <c r="D26" s="87">
        <v>0.005067892484318197</v>
      </c>
      <c r="E26" s="87">
        <v>2.2558752733914664</v>
      </c>
      <c r="F26" s="69" t="s">
        <v>267</v>
      </c>
      <c r="G26" s="69" t="b">
        <v>0</v>
      </c>
      <c r="H26" s="69" t="b">
        <v>0</v>
      </c>
      <c r="I26" s="69" t="b">
        <v>0</v>
      </c>
      <c r="J26" s="69" t="b">
        <v>0</v>
      </c>
      <c r="K26" s="69" t="b">
        <v>0</v>
      </c>
      <c r="L26" s="69" t="b">
        <v>0</v>
      </c>
    </row>
    <row r="27" spans="1:12" ht="15">
      <c r="A27" s="69" t="s">
        <v>861</v>
      </c>
      <c r="B27" s="69" t="s">
        <v>810</v>
      </c>
      <c r="C27" s="69">
        <v>7</v>
      </c>
      <c r="D27" s="87">
        <v>0.005067892484318197</v>
      </c>
      <c r="E27" s="87">
        <v>2.1978833264137796</v>
      </c>
      <c r="F27" s="69" t="s">
        <v>267</v>
      </c>
      <c r="G27" s="69" t="b">
        <v>0</v>
      </c>
      <c r="H27" s="69" t="b">
        <v>0</v>
      </c>
      <c r="I27" s="69" t="b">
        <v>0</v>
      </c>
      <c r="J27" s="69" t="b">
        <v>0</v>
      </c>
      <c r="K27" s="69" t="b">
        <v>0</v>
      </c>
      <c r="L27" s="69" t="b">
        <v>0</v>
      </c>
    </row>
    <row r="28" spans="1:12" ht="15">
      <c r="A28" s="69" t="s">
        <v>810</v>
      </c>
      <c r="B28" s="69" t="s">
        <v>786</v>
      </c>
      <c r="C28" s="69">
        <v>7</v>
      </c>
      <c r="D28" s="87">
        <v>0.005067892484318197</v>
      </c>
      <c r="E28" s="87">
        <v>2.0595806282474984</v>
      </c>
      <c r="F28" s="69" t="s">
        <v>267</v>
      </c>
      <c r="G28" s="69" t="b">
        <v>0</v>
      </c>
      <c r="H28" s="69" t="b">
        <v>0</v>
      </c>
      <c r="I28" s="69" t="b">
        <v>0</v>
      </c>
      <c r="J28" s="69" t="b">
        <v>0</v>
      </c>
      <c r="K28" s="69" t="b">
        <v>0</v>
      </c>
      <c r="L28" s="69" t="b">
        <v>0</v>
      </c>
    </row>
    <row r="29" spans="1:12" ht="15">
      <c r="A29" s="69" t="s">
        <v>786</v>
      </c>
      <c r="B29" s="69" t="s">
        <v>359</v>
      </c>
      <c r="C29" s="69">
        <v>7</v>
      </c>
      <c r="D29" s="87">
        <v>0.005067892484318197</v>
      </c>
      <c r="E29" s="87">
        <v>1.8705243920274495</v>
      </c>
      <c r="F29" s="69" t="s">
        <v>267</v>
      </c>
      <c r="G29" s="69" t="b">
        <v>0</v>
      </c>
      <c r="H29" s="69" t="b">
        <v>0</v>
      </c>
      <c r="I29" s="69" t="b">
        <v>0</v>
      </c>
      <c r="J29" s="69" t="b">
        <v>0</v>
      </c>
      <c r="K29" s="69" t="b">
        <v>0</v>
      </c>
      <c r="L29" s="69" t="b">
        <v>0</v>
      </c>
    </row>
    <row r="30" spans="1:12" ht="15">
      <c r="A30" s="69" t="s">
        <v>359</v>
      </c>
      <c r="B30" s="69" t="s">
        <v>431</v>
      </c>
      <c r="C30" s="69">
        <v>7</v>
      </c>
      <c r="D30" s="87">
        <v>0.005067892484318197</v>
      </c>
      <c r="E30" s="87">
        <v>1.3422506148604059</v>
      </c>
      <c r="F30" s="69" t="s">
        <v>267</v>
      </c>
      <c r="G30" s="69" t="b">
        <v>0</v>
      </c>
      <c r="H30" s="69" t="b">
        <v>0</v>
      </c>
      <c r="I30" s="69" t="b">
        <v>0</v>
      </c>
      <c r="J30" s="69" t="b">
        <v>0</v>
      </c>
      <c r="K30" s="69" t="b">
        <v>0</v>
      </c>
      <c r="L30" s="69" t="b">
        <v>0</v>
      </c>
    </row>
    <row r="31" spans="1:12" ht="15">
      <c r="A31" s="69" t="s">
        <v>431</v>
      </c>
      <c r="B31" s="69" t="s">
        <v>1902</v>
      </c>
      <c r="C31" s="69">
        <v>7</v>
      </c>
      <c r="D31" s="87">
        <v>0.005067892484318197</v>
      </c>
      <c r="E31" s="87">
        <v>1.711807229041191</v>
      </c>
      <c r="F31" s="69" t="s">
        <v>267</v>
      </c>
      <c r="G31" s="69" t="b">
        <v>0</v>
      </c>
      <c r="H31" s="69" t="b">
        <v>0</v>
      </c>
      <c r="I31" s="69" t="b">
        <v>0</v>
      </c>
      <c r="J31" s="69" t="b">
        <v>0</v>
      </c>
      <c r="K31" s="69" t="b">
        <v>0</v>
      </c>
      <c r="L31" s="69" t="b">
        <v>0</v>
      </c>
    </row>
    <row r="32" spans="1:12" ht="15">
      <c r="A32" s="69" t="s">
        <v>1902</v>
      </c>
      <c r="B32" s="69" t="s">
        <v>811</v>
      </c>
      <c r="C32" s="69">
        <v>7</v>
      </c>
      <c r="D32" s="87">
        <v>0.005067892484318197</v>
      </c>
      <c r="E32" s="87">
        <v>1.982874001327729</v>
      </c>
      <c r="F32" s="69" t="s">
        <v>267</v>
      </c>
      <c r="G32" s="69" t="b">
        <v>0</v>
      </c>
      <c r="H32" s="69" t="b">
        <v>0</v>
      </c>
      <c r="I32" s="69" t="b">
        <v>0</v>
      </c>
      <c r="J32" s="69" t="b">
        <v>0</v>
      </c>
      <c r="K32" s="69" t="b">
        <v>0</v>
      </c>
      <c r="L32" s="69" t="b">
        <v>0</v>
      </c>
    </row>
    <row r="33" spans="1:12" ht="15">
      <c r="A33" s="69" t="s">
        <v>811</v>
      </c>
      <c r="B33" s="69" t="s">
        <v>1738</v>
      </c>
      <c r="C33" s="69">
        <v>7</v>
      </c>
      <c r="D33" s="87">
        <v>0.005067892484318197</v>
      </c>
      <c r="E33" s="87">
        <v>0.8594890927880507</v>
      </c>
      <c r="F33" s="69" t="s">
        <v>267</v>
      </c>
      <c r="G33" s="69" t="b">
        <v>0</v>
      </c>
      <c r="H33" s="69" t="b">
        <v>0</v>
      </c>
      <c r="I33" s="69" t="b">
        <v>0</v>
      </c>
      <c r="J33" s="69" t="b">
        <v>0</v>
      </c>
      <c r="K33" s="69" t="b">
        <v>0</v>
      </c>
      <c r="L33" s="69" t="b">
        <v>0</v>
      </c>
    </row>
    <row r="34" spans="1:12" ht="15">
      <c r="A34" s="69" t="s">
        <v>1907</v>
      </c>
      <c r="B34" s="69" t="s">
        <v>1741</v>
      </c>
      <c r="C34" s="69">
        <v>5</v>
      </c>
      <c r="D34" s="87">
        <v>0.00409684237957998</v>
      </c>
      <c r="E34" s="87">
        <v>2.0797840143357855</v>
      </c>
      <c r="F34" s="69" t="s">
        <v>267</v>
      </c>
      <c r="G34" s="69" t="b">
        <v>0</v>
      </c>
      <c r="H34" s="69" t="b">
        <v>0</v>
      </c>
      <c r="I34" s="69" t="b">
        <v>0</v>
      </c>
      <c r="J34" s="69" t="b">
        <v>0</v>
      </c>
      <c r="K34" s="69" t="b">
        <v>0</v>
      </c>
      <c r="L34" s="69" t="b">
        <v>0</v>
      </c>
    </row>
    <row r="35" spans="1:12" ht="15">
      <c r="A35" s="69" t="s">
        <v>1741</v>
      </c>
      <c r="B35" s="69" t="s">
        <v>830</v>
      </c>
      <c r="C35" s="69">
        <v>5</v>
      </c>
      <c r="D35" s="87">
        <v>0.00409684237957998</v>
      </c>
      <c r="E35" s="87">
        <v>2.0797840143357855</v>
      </c>
      <c r="F35" s="69" t="s">
        <v>267</v>
      </c>
      <c r="G35" s="69" t="b">
        <v>0</v>
      </c>
      <c r="H35" s="69" t="b">
        <v>0</v>
      </c>
      <c r="I35" s="69" t="b">
        <v>0</v>
      </c>
      <c r="J35" s="69" t="b">
        <v>0</v>
      </c>
      <c r="K35" s="69" t="b">
        <v>0</v>
      </c>
      <c r="L35" s="69" t="b">
        <v>0</v>
      </c>
    </row>
    <row r="36" spans="1:12" ht="15">
      <c r="A36" s="69" t="s">
        <v>830</v>
      </c>
      <c r="B36" s="69" t="s">
        <v>815</v>
      </c>
      <c r="C36" s="69">
        <v>5</v>
      </c>
      <c r="D36" s="87">
        <v>0.00409684237957998</v>
      </c>
      <c r="E36" s="87">
        <v>2.380814009999767</v>
      </c>
      <c r="F36" s="69" t="s">
        <v>267</v>
      </c>
      <c r="G36" s="69" t="b">
        <v>0</v>
      </c>
      <c r="H36" s="69" t="b">
        <v>0</v>
      </c>
      <c r="I36" s="69" t="b">
        <v>0</v>
      </c>
      <c r="J36" s="69" t="b">
        <v>0</v>
      </c>
      <c r="K36" s="69" t="b">
        <v>0</v>
      </c>
      <c r="L36" s="69" t="b">
        <v>0</v>
      </c>
    </row>
    <row r="37" spans="1:12" ht="15">
      <c r="A37" s="69" t="s">
        <v>815</v>
      </c>
      <c r="B37" s="69" t="s">
        <v>881</v>
      </c>
      <c r="C37" s="69">
        <v>5</v>
      </c>
      <c r="D37" s="87">
        <v>0.00409684237957998</v>
      </c>
      <c r="E37" s="87">
        <v>2.380814009999767</v>
      </c>
      <c r="F37" s="69" t="s">
        <v>267</v>
      </c>
      <c r="G37" s="69" t="b">
        <v>0</v>
      </c>
      <c r="H37" s="69" t="b">
        <v>0</v>
      </c>
      <c r="I37" s="69" t="b">
        <v>0</v>
      </c>
      <c r="J37" s="69" t="b">
        <v>0</v>
      </c>
      <c r="K37" s="69" t="b">
        <v>0</v>
      </c>
      <c r="L37" s="69" t="b">
        <v>0</v>
      </c>
    </row>
    <row r="38" spans="1:12" ht="15">
      <c r="A38" s="69" t="s">
        <v>881</v>
      </c>
      <c r="B38" s="69" t="s">
        <v>1908</v>
      </c>
      <c r="C38" s="69">
        <v>5</v>
      </c>
      <c r="D38" s="87">
        <v>0.00409684237957998</v>
      </c>
      <c r="E38" s="87">
        <v>2.4599952560473914</v>
      </c>
      <c r="F38" s="69" t="s">
        <v>267</v>
      </c>
      <c r="G38" s="69" t="b">
        <v>0</v>
      </c>
      <c r="H38" s="69" t="b">
        <v>0</v>
      </c>
      <c r="I38" s="69" t="b">
        <v>0</v>
      </c>
      <c r="J38" s="69" t="b">
        <v>0</v>
      </c>
      <c r="K38" s="69" t="b">
        <v>0</v>
      </c>
      <c r="L38" s="69" t="b">
        <v>0</v>
      </c>
    </row>
    <row r="39" spans="1:12" ht="15">
      <c r="A39" s="69" t="s">
        <v>1908</v>
      </c>
      <c r="B39" s="69" t="s">
        <v>1909</v>
      </c>
      <c r="C39" s="69">
        <v>5</v>
      </c>
      <c r="D39" s="87">
        <v>0.00409684237957998</v>
      </c>
      <c r="E39" s="87">
        <v>2.4599952560473914</v>
      </c>
      <c r="F39" s="69" t="s">
        <v>267</v>
      </c>
      <c r="G39" s="69" t="b">
        <v>0</v>
      </c>
      <c r="H39" s="69" t="b">
        <v>0</v>
      </c>
      <c r="I39" s="69" t="b">
        <v>0</v>
      </c>
      <c r="J39" s="69" t="b">
        <v>0</v>
      </c>
      <c r="K39" s="69" t="b">
        <v>0</v>
      </c>
      <c r="L39" s="69" t="b">
        <v>0</v>
      </c>
    </row>
    <row r="40" spans="1:12" ht="15">
      <c r="A40" s="69" t="s">
        <v>1909</v>
      </c>
      <c r="B40" s="69" t="s">
        <v>1910</v>
      </c>
      <c r="C40" s="69">
        <v>5</v>
      </c>
      <c r="D40" s="87">
        <v>0.00409684237957998</v>
      </c>
      <c r="E40" s="87">
        <v>2.4599952560473914</v>
      </c>
      <c r="F40" s="69" t="s">
        <v>267</v>
      </c>
      <c r="G40" s="69" t="b">
        <v>0</v>
      </c>
      <c r="H40" s="69" t="b">
        <v>0</v>
      </c>
      <c r="I40" s="69" t="b">
        <v>0</v>
      </c>
      <c r="J40" s="69" t="b">
        <v>0</v>
      </c>
      <c r="K40" s="69" t="b">
        <v>0</v>
      </c>
      <c r="L40" s="69" t="b">
        <v>0</v>
      </c>
    </row>
    <row r="41" spans="1:12" ht="15">
      <c r="A41" s="69" t="s">
        <v>1910</v>
      </c>
      <c r="B41" s="69" t="s">
        <v>873</v>
      </c>
      <c r="C41" s="69">
        <v>5</v>
      </c>
      <c r="D41" s="87">
        <v>0.00409684237957998</v>
      </c>
      <c r="E41" s="87">
        <v>2.4599952560473914</v>
      </c>
      <c r="F41" s="69" t="s">
        <v>267</v>
      </c>
      <c r="G41" s="69" t="b">
        <v>0</v>
      </c>
      <c r="H41" s="69" t="b">
        <v>0</v>
      </c>
      <c r="I41" s="69" t="b">
        <v>0</v>
      </c>
      <c r="J41" s="69" t="b">
        <v>0</v>
      </c>
      <c r="K41" s="69" t="b">
        <v>0</v>
      </c>
      <c r="L41" s="69" t="b">
        <v>0</v>
      </c>
    </row>
    <row r="42" spans="1:12" ht="15">
      <c r="A42" s="69" t="s">
        <v>873</v>
      </c>
      <c r="B42" s="69" t="s">
        <v>1911</v>
      </c>
      <c r="C42" s="69">
        <v>5</v>
      </c>
      <c r="D42" s="87">
        <v>0.00409684237957998</v>
      </c>
      <c r="E42" s="87">
        <v>2.4599952560473914</v>
      </c>
      <c r="F42" s="69" t="s">
        <v>267</v>
      </c>
      <c r="G42" s="69" t="b">
        <v>0</v>
      </c>
      <c r="H42" s="69" t="b">
        <v>0</v>
      </c>
      <c r="I42" s="69" t="b">
        <v>0</v>
      </c>
      <c r="J42" s="69" t="b">
        <v>0</v>
      </c>
      <c r="K42" s="69" t="b">
        <v>0</v>
      </c>
      <c r="L42" s="69" t="b">
        <v>0</v>
      </c>
    </row>
    <row r="43" spans="1:12" ht="15">
      <c r="A43" s="69" t="s">
        <v>1911</v>
      </c>
      <c r="B43" s="69" t="s">
        <v>345</v>
      </c>
      <c r="C43" s="69">
        <v>5</v>
      </c>
      <c r="D43" s="87">
        <v>0.00409684237957998</v>
      </c>
      <c r="E43" s="87">
        <v>2.2047227509440854</v>
      </c>
      <c r="F43" s="69" t="s">
        <v>267</v>
      </c>
      <c r="G43" s="69" t="b">
        <v>0</v>
      </c>
      <c r="H43" s="69" t="b">
        <v>0</v>
      </c>
      <c r="I43" s="69" t="b">
        <v>0</v>
      </c>
      <c r="J43" s="69" t="b">
        <v>0</v>
      </c>
      <c r="K43" s="69" t="b">
        <v>0</v>
      </c>
      <c r="L43" s="69" t="b">
        <v>0</v>
      </c>
    </row>
    <row r="44" spans="1:12" ht="15">
      <c r="A44" s="69" t="s">
        <v>345</v>
      </c>
      <c r="B44" s="69" t="s">
        <v>1912</v>
      </c>
      <c r="C44" s="69">
        <v>5</v>
      </c>
      <c r="D44" s="87">
        <v>0.00409684237957998</v>
      </c>
      <c r="E44" s="87">
        <v>2.2047227509440854</v>
      </c>
      <c r="F44" s="69" t="s">
        <v>267</v>
      </c>
      <c r="G44" s="69" t="b">
        <v>0</v>
      </c>
      <c r="H44" s="69" t="b">
        <v>0</v>
      </c>
      <c r="I44" s="69" t="b">
        <v>0</v>
      </c>
      <c r="J44" s="69" t="b">
        <v>0</v>
      </c>
      <c r="K44" s="69" t="b">
        <v>0</v>
      </c>
      <c r="L44" s="69" t="b">
        <v>0</v>
      </c>
    </row>
    <row r="45" spans="1:12" ht="15">
      <c r="A45" s="69" t="s">
        <v>1912</v>
      </c>
      <c r="B45" s="69" t="s">
        <v>1913</v>
      </c>
      <c r="C45" s="69">
        <v>5</v>
      </c>
      <c r="D45" s="87">
        <v>0.00409684237957998</v>
      </c>
      <c r="E45" s="87">
        <v>2.4599952560473914</v>
      </c>
      <c r="F45" s="69" t="s">
        <v>267</v>
      </c>
      <c r="G45" s="69" t="b">
        <v>0</v>
      </c>
      <c r="H45" s="69" t="b">
        <v>0</v>
      </c>
      <c r="I45" s="69" t="b">
        <v>0</v>
      </c>
      <c r="J45" s="69" t="b">
        <v>0</v>
      </c>
      <c r="K45" s="69" t="b">
        <v>0</v>
      </c>
      <c r="L45" s="69" t="b">
        <v>0</v>
      </c>
    </row>
    <row r="46" spans="1:12" ht="15">
      <c r="A46" s="69" t="s">
        <v>1913</v>
      </c>
      <c r="B46" s="69" t="s">
        <v>803</v>
      </c>
      <c r="C46" s="69">
        <v>5</v>
      </c>
      <c r="D46" s="87">
        <v>0.00409684237957998</v>
      </c>
      <c r="E46" s="87">
        <v>2.4599952560473914</v>
      </c>
      <c r="F46" s="69" t="s">
        <v>267</v>
      </c>
      <c r="G46" s="69" t="b">
        <v>0</v>
      </c>
      <c r="H46" s="69" t="b">
        <v>0</v>
      </c>
      <c r="I46" s="69" t="b">
        <v>0</v>
      </c>
      <c r="J46" s="69" t="b">
        <v>0</v>
      </c>
      <c r="K46" s="69" t="b">
        <v>0</v>
      </c>
      <c r="L46" s="69" t="b">
        <v>0</v>
      </c>
    </row>
    <row r="47" spans="1:12" ht="15">
      <c r="A47" s="69" t="s">
        <v>803</v>
      </c>
      <c r="B47" s="69" t="s">
        <v>431</v>
      </c>
      <c r="C47" s="69">
        <v>5</v>
      </c>
      <c r="D47" s="87">
        <v>0.00409684237957998</v>
      </c>
      <c r="E47" s="87">
        <v>1.6484202501767982</v>
      </c>
      <c r="F47" s="69" t="s">
        <v>267</v>
      </c>
      <c r="G47" s="69" t="b">
        <v>0</v>
      </c>
      <c r="H47" s="69" t="b">
        <v>0</v>
      </c>
      <c r="I47" s="69" t="b">
        <v>0</v>
      </c>
      <c r="J47" s="69" t="b">
        <v>0</v>
      </c>
      <c r="K47" s="69" t="b">
        <v>0</v>
      </c>
      <c r="L47" s="69" t="b">
        <v>0</v>
      </c>
    </row>
    <row r="48" spans="1:12" ht="15">
      <c r="A48" s="69" t="s">
        <v>431</v>
      </c>
      <c r="B48" s="69" t="s">
        <v>818</v>
      </c>
      <c r="C48" s="69">
        <v>5</v>
      </c>
      <c r="D48" s="87">
        <v>0.00409684237957998</v>
      </c>
      <c r="E48" s="87">
        <v>1.711807229041191</v>
      </c>
      <c r="F48" s="69" t="s">
        <v>267</v>
      </c>
      <c r="G48" s="69" t="b">
        <v>0</v>
      </c>
      <c r="H48" s="69" t="b">
        <v>0</v>
      </c>
      <c r="I48" s="69" t="b">
        <v>0</v>
      </c>
      <c r="J48" s="69" t="b">
        <v>0</v>
      </c>
      <c r="K48" s="69" t="b">
        <v>0</v>
      </c>
      <c r="L48" s="69" t="b">
        <v>0</v>
      </c>
    </row>
    <row r="49" spans="1:12" ht="15">
      <c r="A49" s="69" t="s">
        <v>818</v>
      </c>
      <c r="B49" s="69" t="s">
        <v>1914</v>
      </c>
      <c r="C49" s="69">
        <v>5</v>
      </c>
      <c r="D49" s="87">
        <v>0.00409684237957998</v>
      </c>
      <c r="E49" s="87">
        <v>2.4599952560473914</v>
      </c>
      <c r="F49" s="69" t="s">
        <v>267</v>
      </c>
      <c r="G49" s="69" t="b">
        <v>0</v>
      </c>
      <c r="H49" s="69" t="b">
        <v>0</v>
      </c>
      <c r="I49" s="69" t="b">
        <v>0</v>
      </c>
      <c r="J49" s="69" t="b">
        <v>0</v>
      </c>
      <c r="K49" s="69" t="b">
        <v>0</v>
      </c>
      <c r="L49" s="69" t="b">
        <v>0</v>
      </c>
    </row>
    <row r="50" spans="1:12" ht="15">
      <c r="A50" s="69" t="s">
        <v>1914</v>
      </c>
      <c r="B50" s="69" t="s">
        <v>1738</v>
      </c>
      <c r="C50" s="69">
        <v>5</v>
      </c>
      <c r="D50" s="87">
        <v>0.00409684237957998</v>
      </c>
      <c r="E50" s="87">
        <v>1.1904823118294752</v>
      </c>
      <c r="F50" s="69" t="s">
        <v>267</v>
      </c>
      <c r="G50" s="69" t="b">
        <v>0</v>
      </c>
      <c r="H50" s="69" t="b">
        <v>0</v>
      </c>
      <c r="I50" s="69" t="b">
        <v>0</v>
      </c>
      <c r="J50" s="69" t="b">
        <v>0</v>
      </c>
      <c r="K50" s="69" t="b">
        <v>0</v>
      </c>
      <c r="L50" s="69" t="b">
        <v>0</v>
      </c>
    </row>
    <row r="51" spans="1:12" ht="15">
      <c r="A51" s="69" t="s">
        <v>843</v>
      </c>
      <c r="B51" s="69" t="s">
        <v>1915</v>
      </c>
      <c r="C51" s="69">
        <v>5</v>
      </c>
      <c r="D51" s="87">
        <v>0.00409684237957998</v>
      </c>
      <c r="E51" s="87">
        <v>2.15896526038341</v>
      </c>
      <c r="F51" s="69" t="s">
        <v>267</v>
      </c>
      <c r="G51" s="69" t="b">
        <v>0</v>
      </c>
      <c r="H51" s="69" t="b">
        <v>0</v>
      </c>
      <c r="I51" s="69" t="b">
        <v>0</v>
      </c>
      <c r="J51" s="69" t="b">
        <v>0</v>
      </c>
      <c r="K51" s="69" t="b">
        <v>0</v>
      </c>
      <c r="L51" s="69" t="b">
        <v>0</v>
      </c>
    </row>
    <row r="52" spans="1:12" ht="15">
      <c r="A52" s="69" t="s">
        <v>1915</v>
      </c>
      <c r="B52" s="69" t="s">
        <v>885</v>
      </c>
      <c r="C52" s="69">
        <v>5</v>
      </c>
      <c r="D52" s="87">
        <v>0.00409684237957998</v>
      </c>
      <c r="E52" s="87">
        <v>2.4599952560473914</v>
      </c>
      <c r="F52" s="69" t="s">
        <v>267</v>
      </c>
      <c r="G52" s="69" t="b">
        <v>0</v>
      </c>
      <c r="H52" s="69" t="b">
        <v>0</v>
      </c>
      <c r="I52" s="69" t="b">
        <v>0</v>
      </c>
      <c r="J52" s="69" t="b">
        <v>0</v>
      </c>
      <c r="K52" s="69" t="b">
        <v>0</v>
      </c>
      <c r="L52" s="69" t="b">
        <v>0</v>
      </c>
    </row>
    <row r="53" spans="1:12" ht="15">
      <c r="A53" s="69" t="s">
        <v>885</v>
      </c>
      <c r="B53" s="69" t="s">
        <v>835</v>
      </c>
      <c r="C53" s="69">
        <v>5</v>
      </c>
      <c r="D53" s="87">
        <v>0.00409684237957998</v>
      </c>
      <c r="E53" s="87">
        <v>2.4599952560473914</v>
      </c>
      <c r="F53" s="69" t="s">
        <v>267</v>
      </c>
      <c r="G53" s="69" t="b">
        <v>0</v>
      </c>
      <c r="H53" s="69" t="b">
        <v>0</v>
      </c>
      <c r="I53" s="69" t="b">
        <v>0</v>
      </c>
      <c r="J53" s="69" t="b">
        <v>0</v>
      </c>
      <c r="K53" s="69" t="b">
        <v>0</v>
      </c>
      <c r="L53" s="69" t="b">
        <v>0</v>
      </c>
    </row>
    <row r="54" spans="1:12" ht="15">
      <c r="A54" s="69" t="s">
        <v>835</v>
      </c>
      <c r="B54" s="69" t="s">
        <v>431</v>
      </c>
      <c r="C54" s="69">
        <v>5</v>
      </c>
      <c r="D54" s="87">
        <v>0.00409684237957998</v>
      </c>
      <c r="E54" s="87">
        <v>1.727601496224423</v>
      </c>
      <c r="F54" s="69" t="s">
        <v>267</v>
      </c>
      <c r="G54" s="69" t="b">
        <v>0</v>
      </c>
      <c r="H54" s="69" t="b">
        <v>0</v>
      </c>
      <c r="I54" s="69" t="b">
        <v>0</v>
      </c>
      <c r="J54" s="69" t="b">
        <v>0</v>
      </c>
      <c r="K54" s="69" t="b">
        <v>0</v>
      </c>
      <c r="L54" s="69" t="b">
        <v>0</v>
      </c>
    </row>
    <row r="55" spans="1:12" ht="15">
      <c r="A55" s="69" t="s">
        <v>431</v>
      </c>
      <c r="B55" s="69" t="s">
        <v>1904</v>
      </c>
      <c r="C55" s="69">
        <v>5</v>
      </c>
      <c r="D55" s="87">
        <v>0.00409684237957998</v>
      </c>
      <c r="E55" s="87">
        <v>1.6326259829935663</v>
      </c>
      <c r="F55" s="69" t="s">
        <v>267</v>
      </c>
      <c r="G55" s="69" t="b">
        <v>0</v>
      </c>
      <c r="H55" s="69" t="b">
        <v>0</v>
      </c>
      <c r="I55" s="69" t="b">
        <v>0</v>
      </c>
      <c r="J55" s="69" t="b">
        <v>0</v>
      </c>
      <c r="K55" s="69" t="b">
        <v>0</v>
      </c>
      <c r="L55" s="69" t="b">
        <v>0</v>
      </c>
    </row>
    <row r="56" spans="1:12" ht="15">
      <c r="A56" s="69" t="s">
        <v>1904</v>
      </c>
      <c r="B56" s="69" t="s">
        <v>846</v>
      </c>
      <c r="C56" s="69">
        <v>5</v>
      </c>
      <c r="D56" s="87">
        <v>0.00409684237957998</v>
      </c>
      <c r="E56" s="87">
        <v>2.380814009999767</v>
      </c>
      <c r="F56" s="69" t="s">
        <v>267</v>
      </c>
      <c r="G56" s="69" t="b">
        <v>0</v>
      </c>
      <c r="H56" s="69" t="b">
        <v>0</v>
      </c>
      <c r="I56" s="69" t="b">
        <v>0</v>
      </c>
      <c r="J56" s="69" t="b">
        <v>0</v>
      </c>
      <c r="K56" s="69" t="b">
        <v>0</v>
      </c>
      <c r="L56" s="69" t="b">
        <v>0</v>
      </c>
    </row>
    <row r="57" spans="1:12" ht="15">
      <c r="A57" s="69" t="s">
        <v>846</v>
      </c>
      <c r="B57" s="69" t="s">
        <v>843</v>
      </c>
      <c r="C57" s="69">
        <v>5</v>
      </c>
      <c r="D57" s="87">
        <v>0.00409684237957998</v>
      </c>
      <c r="E57" s="87">
        <v>2.4599952560473914</v>
      </c>
      <c r="F57" s="69" t="s">
        <v>267</v>
      </c>
      <c r="G57" s="69" t="b">
        <v>0</v>
      </c>
      <c r="H57" s="69" t="b">
        <v>0</v>
      </c>
      <c r="I57" s="69" t="b">
        <v>0</v>
      </c>
      <c r="J57" s="69" t="b">
        <v>0</v>
      </c>
      <c r="K57" s="69" t="b">
        <v>0</v>
      </c>
      <c r="L57" s="69" t="b">
        <v>0</v>
      </c>
    </row>
    <row r="58" spans="1:12" ht="15">
      <c r="A58" s="69" t="s">
        <v>843</v>
      </c>
      <c r="B58" s="69" t="s">
        <v>1741</v>
      </c>
      <c r="C58" s="69">
        <v>5</v>
      </c>
      <c r="D58" s="87">
        <v>0.00409684237957998</v>
      </c>
      <c r="E58" s="87">
        <v>1.7787540186718043</v>
      </c>
      <c r="F58" s="69" t="s">
        <v>267</v>
      </c>
      <c r="G58" s="69" t="b">
        <v>0</v>
      </c>
      <c r="H58" s="69" t="b">
        <v>0</v>
      </c>
      <c r="I58" s="69" t="b">
        <v>0</v>
      </c>
      <c r="J58" s="69" t="b">
        <v>0</v>
      </c>
      <c r="K58" s="69" t="b">
        <v>0</v>
      </c>
      <c r="L58" s="69" t="b">
        <v>0</v>
      </c>
    </row>
    <row r="59" spans="1:12" ht="15">
      <c r="A59" s="69" t="s">
        <v>1741</v>
      </c>
      <c r="B59" s="69" t="s">
        <v>1916</v>
      </c>
      <c r="C59" s="69">
        <v>5</v>
      </c>
      <c r="D59" s="87">
        <v>0.00409684237957998</v>
      </c>
      <c r="E59" s="87">
        <v>2.0797840143357855</v>
      </c>
      <c r="F59" s="69" t="s">
        <v>267</v>
      </c>
      <c r="G59" s="69" t="b">
        <v>0</v>
      </c>
      <c r="H59" s="69" t="b">
        <v>0</v>
      </c>
      <c r="I59" s="69" t="b">
        <v>0</v>
      </c>
      <c r="J59" s="69" t="b">
        <v>0</v>
      </c>
      <c r="K59" s="69" t="b">
        <v>0</v>
      </c>
      <c r="L59" s="69" t="b">
        <v>0</v>
      </c>
    </row>
    <row r="60" spans="1:12" ht="15">
      <c r="A60" s="69" t="s">
        <v>1916</v>
      </c>
      <c r="B60" s="69" t="s">
        <v>860</v>
      </c>
      <c r="C60" s="69">
        <v>5</v>
      </c>
      <c r="D60" s="87">
        <v>0.00409684237957998</v>
      </c>
      <c r="E60" s="87">
        <v>2.4599952560473914</v>
      </c>
      <c r="F60" s="69" t="s">
        <v>267</v>
      </c>
      <c r="G60" s="69" t="b">
        <v>0</v>
      </c>
      <c r="H60" s="69" t="b">
        <v>0</v>
      </c>
      <c r="I60" s="69" t="b">
        <v>0</v>
      </c>
      <c r="J60" s="69" t="b">
        <v>0</v>
      </c>
      <c r="K60" s="69" t="b">
        <v>0</v>
      </c>
      <c r="L60" s="69" t="b">
        <v>0</v>
      </c>
    </row>
    <row r="61" spans="1:12" ht="15">
      <c r="A61" s="69" t="s">
        <v>860</v>
      </c>
      <c r="B61" s="69" t="s">
        <v>1917</v>
      </c>
      <c r="C61" s="69">
        <v>5</v>
      </c>
      <c r="D61" s="87">
        <v>0.00409684237957998</v>
      </c>
      <c r="E61" s="87">
        <v>2.4599952560473914</v>
      </c>
      <c r="F61" s="69" t="s">
        <v>267</v>
      </c>
      <c r="G61" s="69" t="b">
        <v>0</v>
      </c>
      <c r="H61" s="69" t="b">
        <v>0</v>
      </c>
      <c r="I61" s="69" t="b">
        <v>0</v>
      </c>
      <c r="J61" s="69" t="b">
        <v>0</v>
      </c>
      <c r="K61" s="69" t="b">
        <v>0</v>
      </c>
      <c r="L61" s="69" t="b">
        <v>0</v>
      </c>
    </row>
    <row r="62" spans="1:12" ht="15">
      <c r="A62" s="69" t="s">
        <v>1917</v>
      </c>
      <c r="B62" s="69" t="s">
        <v>1918</v>
      </c>
      <c r="C62" s="69">
        <v>5</v>
      </c>
      <c r="D62" s="87">
        <v>0.00409684237957998</v>
      </c>
      <c r="E62" s="87">
        <v>2.4599952560473914</v>
      </c>
      <c r="F62" s="69" t="s">
        <v>267</v>
      </c>
      <c r="G62" s="69" t="b">
        <v>0</v>
      </c>
      <c r="H62" s="69" t="b">
        <v>0</v>
      </c>
      <c r="I62" s="69" t="b">
        <v>0</v>
      </c>
      <c r="J62" s="69" t="b">
        <v>0</v>
      </c>
      <c r="K62" s="69" t="b">
        <v>0</v>
      </c>
      <c r="L62" s="69" t="b">
        <v>0</v>
      </c>
    </row>
    <row r="63" spans="1:12" ht="15">
      <c r="A63" s="69" t="s">
        <v>1918</v>
      </c>
      <c r="B63" s="69" t="s">
        <v>753</v>
      </c>
      <c r="C63" s="69">
        <v>5</v>
      </c>
      <c r="D63" s="87">
        <v>0.00409684237957998</v>
      </c>
      <c r="E63" s="87">
        <v>2.3138672203691533</v>
      </c>
      <c r="F63" s="69" t="s">
        <v>267</v>
      </c>
      <c r="G63" s="69" t="b">
        <v>0</v>
      </c>
      <c r="H63" s="69" t="b">
        <v>0</v>
      </c>
      <c r="I63" s="69" t="b">
        <v>0</v>
      </c>
      <c r="J63" s="69" t="b">
        <v>0</v>
      </c>
      <c r="K63" s="69" t="b">
        <v>0</v>
      </c>
      <c r="L63" s="69" t="b">
        <v>0</v>
      </c>
    </row>
    <row r="64" spans="1:12" ht="15">
      <c r="A64" s="69" t="s">
        <v>753</v>
      </c>
      <c r="B64" s="69" t="s">
        <v>849</v>
      </c>
      <c r="C64" s="69">
        <v>5</v>
      </c>
      <c r="D64" s="87">
        <v>0.00409684237957998</v>
      </c>
      <c r="E64" s="87">
        <v>2.3138672203691533</v>
      </c>
      <c r="F64" s="69" t="s">
        <v>267</v>
      </c>
      <c r="G64" s="69" t="b">
        <v>0</v>
      </c>
      <c r="H64" s="69" t="b">
        <v>0</v>
      </c>
      <c r="I64" s="69" t="b">
        <v>0</v>
      </c>
      <c r="J64" s="69" t="b">
        <v>0</v>
      </c>
      <c r="K64" s="69" t="b">
        <v>0</v>
      </c>
      <c r="L64" s="69" t="b">
        <v>0</v>
      </c>
    </row>
    <row r="65" spans="1:12" ht="15">
      <c r="A65" s="69" t="s">
        <v>849</v>
      </c>
      <c r="B65" s="69" t="s">
        <v>1919</v>
      </c>
      <c r="C65" s="69">
        <v>5</v>
      </c>
      <c r="D65" s="87">
        <v>0.00409684237957998</v>
      </c>
      <c r="E65" s="87">
        <v>2.4599952560473914</v>
      </c>
      <c r="F65" s="69" t="s">
        <v>267</v>
      </c>
      <c r="G65" s="69" t="b">
        <v>0</v>
      </c>
      <c r="H65" s="69" t="b">
        <v>0</v>
      </c>
      <c r="I65" s="69" t="b">
        <v>0</v>
      </c>
      <c r="J65" s="69" t="b">
        <v>0</v>
      </c>
      <c r="K65" s="69" t="b">
        <v>0</v>
      </c>
      <c r="L65" s="69" t="b">
        <v>0</v>
      </c>
    </row>
    <row r="66" spans="1:12" ht="15">
      <c r="A66" s="69" t="s">
        <v>1919</v>
      </c>
      <c r="B66" s="69" t="s">
        <v>1738</v>
      </c>
      <c r="C66" s="69">
        <v>5</v>
      </c>
      <c r="D66" s="87">
        <v>0.00409684237957998</v>
      </c>
      <c r="E66" s="87">
        <v>1.1904823118294752</v>
      </c>
      <c r="F66" s="69" t="s">
        <v>267</v>
      </c>
      <c r="G66" s="69" t="b">
        <v>0</v>
      </c>
      <c r="H66" s="69" t="b">
        <v>0</v>
      </c>
      <c r="I66" s="69" t="b">
        <v>0</v>
      </c>
      <c r="J66" s="69" t="b">
        <v>0</v>
      </c>
      <c r="K66" s="69" t="b">
        <v>0</v>
      </c>
      <c r="L66" s="69" t="b">
        <v>0</v>
      </c>
    </row>
    <row r="67" spans="1:12" ht="15">
      <c r="A67" s="69" t="s">
        <v>433</v>
      </c>
      <c r="B67" s="69" t="s">
        <v>1738</v>
      </c>
      <c r="C67" s="69">
        <v>5</v>
      </c>
      <c r="D67" s="87">
        <v>0.00409684237957998</v>
      </c>
      <c r="E67" s="87">
        <v>0.810271070117869</v>
      </c>
      <c r="F67" s="69" t="s">
        <v>267</v>
      </c>
      <c r="G67" s="69" t="b">
        <v>0</v>
      </c>
      <c r="H67" s="69" t="b">
        <v>0</v>
      </c>
      <c r="I67" s="69" t="b">
        <v>0</v>
      </c>
      <c r="J67" s="69" t="b">
        <v>0</v>
      </c>
      <c r="K67" s="69" t="b">
        <v>0</v>
      </c>
      <c r="L67" s="69" t="b">
        <v>0</v>
      </c>
    </row>
    <row r="68" spans="1:12" ht="15">
      <c r="A68" s="69" t="s">
        <v>1751</v>
      </c>
      <c r="B68" s="69" t="s">
        <v>877</v>
      </c>
      <c r="C68" s="69">
        <v>5</v>
      </c>
      <c r="D68" s="87">
        <v>0.00409684237957998</v>
      </c>
      <c r="E68" s="87">
        <v>1.9494502458407794</v>
      </c>
      <c r="F68" s="69" t="s">
        <v>267</v>
      </c>
      <c r="G68" s="69" t="b">
        <v>0</v>
      </c>
      <c r="H68" s="69" t="b">
        <v>0</v>
      </c>
      <c r="I68" s="69" t="b">
        <v>0</v>
      </c>
      <c r="J68" s="69" t="b">
        <v>0</v>
      </c>
      <c r="K68" s="69" t="b">
        <v>0</v>
      </c>
      <c r="L68" s="69" t="b">
        <v>0</v>
      </c>
    </row>
    <row r="69" spans="1:12" ht="15">
      <c r="A69" s="69" t="s">
        <v>812</v>
      </c>
      <c r="B69" s="69" t="s">
        <v>1921</v>
      </c>
      <c r="C69" s="69">
        <v>4</v>
      </c>
      <c r="D69" s="87">
        <v>0.0035305026582542103</v>
      </c>
      <c r="E69" s="87">
        <v>2.380814009999767</v>
      </c>
      <c r="F69" s="69" t="s">
        <v>267</v>
      </c>
      <c r="G69" s="69" t="b">
        <v>0</v>
      </c>
      <c r="H69" s="69" t="b">
        <v>0</v>
      </c>
      <c r="I69" s="69" t="b">
        <v>0</v>
      </c>
      <c r="J69" s="69" t="b">
        <v>0</v>
      </c>
      <c r="K69" s="69" t="b">
        <v>0</v>
      </c>
      <c r="L69" s="69" t="b">
        <v>0</v>
      </c>
    </row>
    <row r="70" spans="1:12" ht="15">
      <c r="A70" s="69" t="s">
        <v>1921</v>
      </c>
      <c r="B70" s="69" t="s">
        <v>825</v>
      </c>
      <c r="C70" s="69">
        <v>4</v>
      </c>
      <c r="D70" s="87">
        <v>0.0035305026582542103</v>
      </c>
      <c r="E70" s="87">
        <v>2.15896526038341</v>
      </c>
      <c r="F70" s="69" t="s">
        <v>267</v>
      </c>
      <c r="G70" s="69" t="b">
        <v>0</v>
      </c>
      <c r="H70" s="69" t="b">
        <v>0</v>
      </c>
      <c r="I70" s="69" t="b">
        <v>0</v>
      </c>
      <c r="J70" s="69" t="b">
        <v>0</v>
      </c>
      <c r="K70" s="69" t="b">
        <v>0</v>
      </c>
      <c r="L70" s="69" t="b">
        <v>0</v>
      </c>
    </row>
    <row r="71" spans="1:12" ht="15">
      <c r="A71" s="69" t="s">
        <v>825</v>
      </c>
      <c r="B71" s="69" t="s">
        <v>870</v>
      </c>
      <c r="C71" s="69">
        <v>4</v>
      </c>
      <c r="D71" s="87">
        <v>0.0035305026582542103</v>
      </c>
      <c r="E71" s="87">
        <v>2.062055247375354</v>
      </c>
      <c r="F71" s="69" t="s">
        <v>267</v>
      </c>
      <c r="G71" s="69" t="b">
        <v>0</v>
      </c>
      <c r="H71" s="69" t="b">
        <v>0</v>
      </c>
      <c r="I71" s="69" t="b">
        <v>0</v>
      </c>
      <c r="J71" s="69" t="b">
        <v>0</v>
      </c>
      <c r="K71" s="69" t="b">
        <v>0</v>
      </c>
      <c r="L71" s="69" t="b">
        <v>0</v>
      </c>
    </row>
    <row r="72" spans="1:12" ht="15">
      <c r="A72" s="69" t="s">
        <v>870</v>
      </c>
      <c r="B72" s="69" t="s">
        <v>858</v>
      </c>
      <c r="C72" s="69">
        <v>4</v>
      </c>
      <c r="D72" s="87">
        <v>0.0035305026582542103</v>
      </c>
      <c r="E72" s="87">
        <v>2.28390399699171</v>
      </c>
      <c r="F72" s="69" t="s">
        <v>267</v>
      </c>
      <c r="G72" s="69" t="b">
        <v>0</v>
      </c>
      <c r="H72" s="69" t="b">
        <v>0</v>
      </c>
      <c r="I72" s="69" t="b">
        <v>0</v>
      </c>
      <c r="J72" s="69" t="b">
        <v>0</v>
      </c>
      <c r="K72" s="69" t="b">
        <v>0</v>
      </c>
      <c r="L72" s="69" t="b">
        <v>0</v>
      </c>
    </row>
    <row r="73" spans="1:12" ht="15">
      <c r="A73" s="69" t="s">
        <v>858</v>
      </c>
      <c r="B73" s="69" t="s">
        <v>801</v>
      </c>
      <c r="C73" s="69">
        <v>4</v>
      </c>
      <c r="D73" s="87">
        <v>0.0035305026582542103</v>
      </c>
      <c r="E73" s="87">
        <v>1.8067827422720477</v>
      </c>
      <c r="F73" s="69" t="s">
        <v>267</v>
      </c>
      <c r="G73" s="69" t="b">
        <v>0</v>
      </c>
      <c r="H73" s="69" t="b">
        <v>0</v>
      </c>
      <c r="I73" s="69" t="b">
        <v>0</v>
      </c>
      <c r="J73" s="69" t="b">
        <v>0</v>
      </c>
      <c r="K73" s="69" t="b">
        <v>0</v>
      </c>
      <c r="L73" s="69" t="b">
        <v>0</v>
      </c>
    </row>
    <row r="74" spans="1:12" ht="15">
      <c r="A74" s="69" t="s">
        <v>801</v>
      </c>
      <c r="B74" s="69" t="s">
        <v>1922</v>
      </c>
      <c r="C74" s="69">
        <v>4</v>
      </c>
      <c r="D74" s="87">
        <v>0.0035305026582542103</v>
      </c>
      <c r="E74" s="87">
        <v>1.8802116594305813</v>
      </c>
      <c r="F74" s="69" t="s">
        <v>267</v>
      </c>
      <c r="G74" s="69" t="b">
        <v>0</v>
      </c>
      <c r="H74" s="69" t="b">
        <v>0</v>
      </c>
      <c r="I74" s="69" t="b">
        <v>0</v>
      </c>
      <c r="J74" s="69" t="b">
        <v>0</v>
      </c>
      <c r="K74" s="69" t="b">
        <v>0</v>
      </c>
      <c r="L74" s="69" t="b">
        <v>0</v>
      </c>
    </row>
    <row r="75" spans="1:12" ht="15">
      <c r="A75" s="69" t="s">
        <v>1922</v>
      </c>
      <c r="B75" s="69" t="s">
        <v>801</v>
      </c>
      <c r="C75" s="69">
        <v>4</v>
      </c>
      <c r="D75" s="87">
        <v>0.0035305026582542103</v>
      </c>
      <c r="E75" s="87">
        <v>1.982874001327729</v>
      </c>
      <c r="F75" s="69" t="s">
        <v>267</v>
      </c>
      <c r="G75" s="69" t="b">
        <v>0</v>
      </c>
      <c r="H75" s="69" t="b">
        <v>0</v>
      </c>
      <c r="I75" s="69" t="b">
        <v>0</v>
      </c>
      <c r="J75" s="69" t="b">
        <v>0</v>
      </c>
      <c r="K75" s="69" t="b">
        <v>0</v>
      </c>
      <c r="L75" s="69" t="b">
        <v>0</v>
      </c>
    </row>
    <row r="76" spans="1:12" ht="15">
      <c r="A76" s="69" t="s">
        <v>801</v>
      </c>
      <c r="B76" s="69" t="s">
        <v>825</v>
      </c>
      <c r="C76" s="69">
        <v>4</v>
      </c>
      <c r="D76" s="87">
        <v>0.0035305026582542103</v>
      </c>
      <c r="E76" s="87">
        <v>1.4822716507585436</v>
      </c>
      <c r="F76" s="69" t="s">
        <v>267</v>
      </c>
      <c r="G76" s="69" t="b">
        <v>0</v>
      </c>
      <c r="H76" s="69" t="b">
        <v>0</v>
      </c>
      <c r="I76" s="69" t="b">
        <v>0</v>
      </c>
      <c r="J76" s="69" t="b">
        <v>0</v>
      </c>
      <c r="K76" s="69" t="b">
        <v>0</v>
      </c>
      <c r="L76" s="69" t="b">
        <v>0</v>
      </c>
    </row>
    <row r="77" spans="1:12" ht="15">
      <c r="A77" s="69" t="s">
        <v>825</v>
      </c>
      <c r="B77" s="69" t="s">
        <v>1894</v>
      </c>
      <c r="C77" s="69">
        <v>4</v>
      </c>
      <c r="D77" s="87">
        <v>0.0035305026582542103</v>
      </c>
      <c r="E77" s="87">
        <v>1.857935264719429</v>
      </c>
      <c r="F77" s="69" t="s">
        <v>267</v>
      </c>
      <c r="G77" s="69" t="b">
        <v>0</v>
      </c>
      <c r="H77" s="69" t="b">
        <v>0</v>
      </c>
      <c r="I77" s="69" t="b">
        <v>0</v>
      </c>
      <c r="J77" s="69" t="b">
        <v>0</v>
      </c>
      <c r="K77" s="69" t="b">
        <v>0</v>
      </c>
      <c r="L77" s="69" t="b">
        <v>0</v>
      </c>
    </row>
    <row r="78" spans="1:12" ht="15">
      <c r="A78" s="69" t="s">
        <v>1894</v>
      </c>
      <c r="B78" s="69" t="s">
        <v>1923</v>
      </c>
      <c r="C78" s="69">
        <v>4</v>
      </c>
      <c r="D78" s="87">
        <v>0.0035305026582542103</v>
      </c>
      <c r="E78" s="87">
        <v>2.2558752733914664</v>
      </c>
      <c r="F78" s="69" t="s">
        <v>267</v>
      </c>
      <c r="G78" s="69" t="b">
        <v>0</v>
      </c>
      <c r="H78" s="69" t="b">
        <v>0</v>
      </c>
      <c r="I78" s="69" t="b">
        <v>0</v>
      </c>
      <c r="J78" s="69" t="b">
        <v>0</v>
      </c>
      <c r="K78" s="69" t="b">
        <v>0</v>
      </c>
      <c r="L78" s="69" t="b">
        <v>0</v>
      </c>
    </row>
    <row r="79" spans="1:12" ht="15">
      <c r="A79" s="69" t="s">
        <v>1923</v>
      </c>
      <c r="B79" s="69" t="s">
        <v>1924</v>
      </c>
      <c r="C79" s="69">
        <v>4</v>
      </c>
      <c r="D79" s="87">
        <v>0.0035305026582542103</v>
      </c>
      <c r="E79" s="87">
        <v>2.5569052690554477</v>
      </c>
      <c r="F79" s="69" t="s">
        <v>267</v>
      </c>
      <c r="G79" s="69" t="b">
        <v>0</v>
      </c>
      <c r="H79" s="69" t="b">
        <v>0</v>
      </c>
      <c r="I79" s="69" t="b">
        <v>0</v>
      </c>
      <c r="J79" s="69" t="b">
        <v>0</v>
      </c>
      <c r="K79" s="69" t="b">
        <v>0</v>
      </c>
      <c r="L79" s="69" t="b">
        <v>0</v>
      </c>
    </row>
    <row r="80" spans="1:12" ht="15">
      <c r="A80" s="69" t="s">
        <v>1924</v>
      </c>
      <c r="B80" s="69" t="s">
        <v>827</v>
      </c>
      <c r="C80" s="69">
        <v>4</v>
      </c>
      <c r="D80" s="87">
        <v>0.0035305026582542103</v>
      </c>
      <c r="E80" s="87">
        <v>2.2558752733914664</v>
      </c>
      <c r="F80" s="69" t="s">
        <v>267</v>
      </c>
      <c r="G80" s="69" t="b">
        <v>0</v>
      </c>
      <c r="H80" s="69" t="b">
        <v>0</v>
      </c>
      <c r="I80" s="69" t="b">
        <v>0</v>
      </c>
      <c r="J80" s="69" t="b">
        <v>0</v>
      </c>
      <c r="K80" s="69" t="b">
        <v>0</v>
      </c>
      <c r="L80" s="69" t="b">
        <v>0</v>
      </c>
    </row>
    <row r="81" spans="1:12" ht="15">
      <c r="A81" s="69" t="s">
        <v>827</v>
      </c>
      <c r="B81" s="69" t="s">
        <v>1925</v>
      </c>
      <c r="C81" s="69">
        <v>4</v>
      </c>
      <c r="D81" s="87">
        <v>0.0035305026582542103</v>
      </c>
      <c r="E81" s="87">
        <v>2.2558752733914664</v>
      </c>
      <c r="F81" s="69" t="s">
        <v>267</v>
      </c>
      <c r="G81" s="69" t="b">
        <v>0</v>
      </c>
      <c r="H81" s="69" t="b">
        <v>0</v>
      </c>
      <c r="I81" s="69" t="b">
        <v>0</v>
      </c>
      <c r="J81" s="69" t="b">
        <v>0</v>
      </c>
      <c r="K81" s="69" t="b">
        <v>0</v>
      </c>
      <c r="L81" s="69" t="b">
        <v>0</v>
      </c>
    </row>
    <row r="82" spans="1:12" ht="15">
      <c r="A82" s="69" t="s">
        <v>1925</v>
      </c>
      <c r="B82" s="69" t="s">
        <v>1739</v>
      </c>
      <c r="C82" s="69">
        <v>4</v>
      </c>
      <c r="D82" s="87">
        <v>0.0035305026582542103</v>
      </c>
      <c r="E82" s="87">
        <v>1.8367459656494909</v>
      </c>
      <c r="F82" s="69" t="s">
        <v>267</v>
      </c>
      <c r="G82" s="69" t="b">
        <v>0</v>
      </c>
      <c r="H82" s="69" t="b">
        <v>0</v>
      </c>
      <c r="I82" s="69" t="b">
        <v>0</v>
      </c>
      <c r="J82" s="69" t="b">
        <v>0</v>
      </c>
      <c r="K82" s="69" t="b">
        <v>0</v>
      </c>
      <c r="L82" s="69" t="b">
        <v>0</v>
      </c>
    </row>
    <row r="83" spans="1:12" ht="15">
      <c r="A83" s="69" t="s">
        <v>1739</v>
      </c>
      <c r="B83" s="69" t="s">
        <v>1926</v>
      </c>
      <c r="C83" s="69">
        <v>4</v>
      </c>
      <c r="D83" s="87">
        <v>0.0035305026582542103</v>
      </c>
      <c r="E83" s="87">
        <v>1.8367459656494909</v>
      </c>
      <c r="F83" s="69" t="s">
        <v>267</v>
      </c>
      <c r="G83" s="69" t="b">
        <v>0</v>
      </c>
      <c r="H83" s="69" t="b">
        <v>0</v>
      </c>
      <c r="I83" s="69" t="b">
        <v>0</v>
      </c>
      <c r="J83" s="69" t="b">
        <v>0</v>
      </c>
      <c r="K83" s="69" t="b">
        <v>0</v>
      </c>
      <c r="L83" s="69" t="b">
        <v>0</v>
      </c>
    </row>
    <row r="84" spans="1:12" ht="15">
      <c r="A84" s="69" t="s">
        <v>1926</v>
      </c>
      <c r="B84" s="69" t="s">
        <v>1927</v>
      </c>
      <c r="C84" s="69">
        <v>4</v>
      </c>
      <c r="D84" s="87">
        <v>0.0035305026582542103</v>
      </c>
      <c r="E84" s="87">
        <v>2.5569052690554477</v>
      </c>
      <c r="F84" s="69" t="s">
        <v>267</v>
      </c>
      <c r="G84" s="69" t="b">
        <v>0</v>
      </c>
      <c r="H84" s="69" t="b">
        <v>0</v>
      </c>
      <c r="I84" s="69" t="b">
        <v>0</v>
      </c>
      <c r="J84" s="69" t="b">
        <v>0</v>
      </c>
      <c r="K84" s="69" t="b">
        <v>0</v>
      </c>
      <c r="L84" s="69" t="b">
        <v>0</v>
      </c>
    </row>
    <row r="85" spans="1:12" ht="15">
      <c r="A85" s="69" t="s">
        <v>1927</v>
      </c>
      <c r="B85" s="69" t="s">
        <v>865</v>
      </c>
      <c r="C85" s="69">
        <v>4</v>
      </c>
      <c r="D85" s="87">
        <v>0.0035305026582542103</v>
      </c>
      <c r="E85" s="87">
        <v>2.2558752733914664</v>
      </c>
      <c r="F85" s="69" t="s">
        <v>267</v>
      </c>
      <c r="G85" s="69" t="b">
        <v>0</v>
      </c>
      <c r="H85" s="69" t="b">
        <v>0</v>
      </c>
      <c r="I85" s="69" t="b">
        <v>0</v>
      </c>
      <c r="J85" s="69" t="b">
        <v>0</v>
      </c>
      <c r="K85" s="69" t="b">
        <v>0</v>
      </c>
      <c r="L85" s="69" t="b">
        <v>0</v>
      </c>
    </row>
    <row r="86" spans="1:12" ht="15">
      <c r="A86" s="69" t="s">
        <v>865</v>
      </c>
      <c r="B86" s="69" t="s">
        <v>1928</v>
      </c>
      <c r="C86" s="69">
        <v>4</v>
      </c>
      <c r="D86" s="87">
        <v>0.0035305026582542103</v>
      </c>
      <c r="E86" s="87">
        <v>2.2558752733914664</v>
      </c>
      <c r="F86" s="69" t="s">
        <v>267</v>
      </c>
      <c r="G86" s="69" t="b">
        <v>0</v>
      </c>
      <c r="H86" s="69" t="b">
        <v>0</v>
      </c>
      <c r="I86" s="69" t="b">
        <v>0</v>
      </c>
      <c r="J86" s="69" t="b">
        <v>0</v>
      </c>
      <c r="K86" s="69" t="b">
        <v>0</v>
      </c>
      <c r="L86" s="69" t="b">
        <v>0</v>
      </c>
    </row>
    <row r="87" spans="1:12" ht="15">
      <c r="A87" s="69" t="s">
        <v>1928</v>
      </c>
      <c r="B87" s="69" t="s">
        <v>1929</v>
      </c>
      <c r="C87" s="69">
        <v>4</v>
      </c>
      <c r="D87" s="87">
        <v>0.0035305026582542103</v>
      </c>
      <c r="E87" s="87">
        <v>2.5569052690554477</v>
      </c>
      <c r="F87" s="69" t="s">
        <v>267</v>
      </c>
      <c r="G87" s="69" t="b">
        <v>0</v>
      </c>
      <c r="H87" s="69" t="b">
        <v>0</v>
      </c>
      <c r="I87" s="69" t="b">
        <v>0</v>
      </c>
      <c r="J87" s="69" t="b">
        <v>0</v>
      </c>
      <c r="K87" s="69" t="b">
        <v>0</v>
      </c>
      <c r="L87" s="69" t="b">
        <v>0</v>
      </c>
    </row>
    <row r="88" spans="1:12" ht="15">
      <c r="A88" s="69" t="s">
        <v>1929</v>
      </c>
      <c r="B88" s="69" t="s">
        <v>1894</v>
      </c>
      <c r="C88" s="69">
        <v>4</v>
      </c>
      <c r="D88" s="87">
        <v>0.0035305026582542103</v>
      </c>
      <c r="E88" s="87">
        <v>2.2558752733914664</v>
      </c>
      <c r="F88" s="69" t="s">
        <v>267</v>
      </c>
      <c r="G88" s="69" t="b">
        <v>0</v>
      </c>
      <c r="H88" s="69" t="b">
        <v>0</v>
      </c>
      <c r="I88" s="69" t="b">
        <v>0</v>
      </c>
      <c r="J88" s="69" t="b">
        <v>0</v>
      </c>
      <c r="K88" s="69" t="b">
        <v>0</v>
      </c>
      <c r="L88" s="69" t="b">
        <v>0</v>
      </c>
    </row>
    <row r="89" spans="1:12" ht="15">
      <c r="A89" s="69" t="s">
        <v>1894</v>
      </c>
      <c r="B89" s="69" t="s">
        <v>856</v>
      </c>
      <c r="C89" s="69">
        <v>4</v>
      </c>
      <c r="D89" s="87">
        <v>0.0035305026582542103</v>
      </c>
      <c r="E89" s="87">
        <v>2.2558752733914664</v>
      </c>
      <c r="F89" s="69" t="s">
        <v>267</v>
      </c>
      <c r="G89" s="69" t="b">
        <v>0</v>
      </c>
      <c r="H89" s="69" t="b">
        <v>0</v>
      </c>
      <c r="I89" s="69" t="b">
        <v>0</v>
      </c>
      <c r="J89" s="69" t="b">
        <v>0</v>
      </c>
      <c r="K89" s="69" t="b">
        <v>0</v>
      </c>
      <c r="L89" s="69" t="b">
        <v>0</v>
      </c>
    </row>
    <row r="90" spans="1:12" ht="15">
      <c r="A90" s="69" t="s">
        <v>856</v>
      </c>
      <c r="B90" s="69" t="s">
        <v>850</v>
      </c>
      <c r="C90" s="69">
        <v>4</v>
      </c>
      <c r="D90" s="87">
        <v>0.0035305026582542103</v>
      </c>
      <c r="E90" s="87">
        <v>2.2558752733914664</v>
      </c>
      <c r="F90" s="69" t="s">
        <v>267</v>
      </c>
      <c r="G90" s="69" t="b">
        <v>0</v>
      </c>
      <c r="H90" s="69" t="b">
        <v>0</v>
      </c>
      <c r="I90" s="69" t="b">
        <v>0</v>
      </c>
      <c r="J90" s="69" t="b">
        <v>0</v>
      </c>
      <c r="K90" s="69" t="b">
        <v>0</v>
      </c>
      <c r="L90" s="69" t="b">
        <v>0</v>
      </c>
    </row>
    <row r="91" spans="1:12" ht="15">
      <c r="A91" s="69" t="s">
        <v>850</v>
      </c>
      <c r="B91" s="69" t="s">
        <v>801</v>
      </c>
      <c r="C91" s="69">
        <v>4</v>
      </c>
      <c r="D91" s="87">
        <v>0.0035305026582542103</v>
      </c>
      <c r="E91" s="87">
        <v>1.6818440056637478</v>
      </c>
      <c r="F91" s="69" t="s">
        <v>267</v>
      </c>
      <c r="G91" s="69" t="b">
        <v>0</v>
      </c>
      <c r="H91" s="69" t="b">
        <v>0</v>
      </c>
      <c r="I91" s="69" t="b">
        <v>0</v>
      </c>
      <c r="J91" s="69" t="b">
        <v>0</v>
      </c>
      <c r="K91" s="69" t="b">
        <v>0</v>
      </c>
      <c r="L91" s="69" t="b">
        <v>0</v>
      </c>
    </row>
    <row r="92" spans="1:12" ht="15">
      <c r="A92" s="69" t="s">
        <v>801</v>
      </c>
      <c r="B92" s="69" t="s">
        <v>1738</v>
      </c>
      <c r="C92" s="69">
        <v>4</v>
      </c>
      <c r="D92" s="87">
        <v>0.0035305026582542103</v>
      </c>
      <c r="E92" s="87">
        <v>0.5137887022046086</v>
      </c>
      <c r="F92" s="69" t="s">
        <v>267</v>
      </c>
      <c r="G92" s="69" t="b">
        <v>0</v>
      </c>
      <c r="H92" s="69" t="b">
        <v>0</v>
      </c>
      <c r="I92" s="69" t="b">
        <v>0</v>
      </c>
      <c r="J92" s="69" t="b">
        <v>0</v>
      </c>
      <c r="K92" s="69" t="b">
        <v>0</v>
      </c>
      <c r="L92" s="69" t="b">
        <v>0</v>
      </c>
    </row>
    <row r="93" spans="1:12" ht="15">
      <c r="A93" s="69" t="s">
        <v>801</v>
      </c>
      <c r="B93" s="69" t="s">
        <v>865</v>
      </c>
      <c r="C93" s="69">
        <v>4</v>
      </c>
      <c r="D93" s="87">
        <v>0.0035305026582542103</v>
      </c>
      <c r="E93" s="87">
        <v>1.5791816637666</v>
      </c>
      <c r="F93" s="69" t="s">
        <v>267</v>
      </c>
      <c r="G93" s="69" t="b">
        <v>0</v>
      </c>
      <c r="H93" s="69" t="b">
        <v>0</v>
      </c>
      <c r="I93" s="69" t="b">
        <v>0</v>
      </c>
      <c r="J93" s="69" t="b">
        <v>0</v>
      </c>
      <c r="K93" s="69" t="b">
        <v>0</v>
      </c>
      <c r="L93" s="69" t="b">
        <v>0</v>
      </c>
    </row>
    <row r="94" spans="1:12" ht="15">
      <c r="A94" s="69" t="s">
        <v>865</v>
      </c>
      <c r="B94" s="69" t="s">
        <v>822</v>
      </c>
      <c r="C94" s="69">
        <v>4</v>
      </c>
      <c r="D94" s="87">
        <v>0.0035305026582542103</v>
      </c>
      <c r="E94" s="87">
        <v>1.6538152820635044</v>
      </c>
      <c r="F94" s="69" t="s">
        <v>267</v>
      </c>
      <c r="G94" s="69" t="b">
        <v>0</v>
      </c>
      <c r="H94" s="69" t="b">
        <v>0</v>
      </c>
      <c r="I94" s="69" t="b">
        <v>0</v>
      </c>
      <c r="J94" s="69" t="b">
        <v>0</v>
      </c>
      <c r="K94" s="69" t="b">
        <v>0</v>
      </c>
      <c r="L94" s="69" t="b">
        <v>0</v>
      </c>
    </row>
    <row r="95" spans="1:12" ht="15">
      <c r="A95" s="69" t="s">
        <v>1752</v>
      </c>
      <c r="B95" s="69" t="s">
        <v>1920</v>
      </c>
      <c r="C95" s="69">
        <v>4</v>
      </c>
      <c r="D95" s="87">
        <v>0.0035305026582542103</v>
      </c>
      <c r="E95" s="87">
        <v>1.8067827422720477</v>
      </c>
      <c r="F95" s="69" t="s">
        <v>267</v>
      </c>
      <c r="G95" s="69" t="b">
        <v>0</v>
      </c>
      <c r="H95" s="69" t="b">
        <v>0</v>
      </c>
      <c r="I95" s="69" t="b">
        <v>0</v>
      </c>
      <c r="J95" s="69" t="b">
        <v>0</v>
      </c>
      <c r="K95" s="69" t="b">
        <v>0</v>
      </c>
      <c r="L95" s="69" t="b">
        <v>0</v>
      </c>
    </row>
    <row r="96" spans="1:12" ht="15">
      <c r="A96" s="69" t="s">
        <v>1920</v>
      </c>
      <c r="B96" s="69" t="s">
        <v>850</v>
      </c>
      <c r="C96" s="69">
        <v>4</v>
      </c>
      <c r="D96" s="87">
        <v>0.0035305026582542103</v>
      </c>
      <c r="E96" s="87">
        <v>2.15896526038341</v>
      </c>
      <c r="F96" s="69" t="s">
        <v>267</v>
      </c>
      <c r="G96" s="69" t="b">
        <v>0</v>
      </c>
      <c r="H96" s="69" t="b">
        <v>0</v>
      </c>
      <c r="I96" s="69" t="b">
        <v>0</v>
      </c>
      <c r="J96" s="69" t="b">
        <v>0</v>
      </c>
      <c r="K96" s="69" t="b">
        <v>0</v>
      </c>
      <c r="L96" s="69" t="b">
        <v>0</v>
      </c>
    </row>
    <row r="97" spans="1:12" ht="15">
      <c r="A97" s="69" t="s">
        <v>850</v>
      </c>
      <c r="B97" s="69" t="s">
        <v>1738</v>
      </c>
      <c r="C97" s="69">
        <v>4</v>
      </c>
      <c r="D97" s="87">
        <v>0.0035305026582542103</v>
      </c>
      <c r="E97" s="87">
        <v>0.8894523161654939</v>
      </c>
      <c r="F97" s="69" t="s">
        <v>267</v>
      </c>
      <c r="G97" s="69" t="b">
        <v>0</v>
      </c>
      <c r="H97" s="69" t="b">
        <v>0</v>
      </c>
      <c r="I97" s="69" t="b">
        <v>0</v>
      </c>
      <c r="J97" s="69" t="b">
        <v>0</v>
      </c>
      <c r="K97" s="69" t="b">
        <v>0</v>
      </c>
      <c r="L97" s="69" t="b">
        <v>0</v>
      </c>
    </row>
    <row r="98" spans="1:12" ht="15">
      <c r="A98" s="69" t="s">
        <v>1743</v>
      </c>
      <c r="B98" s="69" t="s">
        <v>1744</v>
      </c>
      <c r="C98" s="69">
        <v>4</v>
      </c>
      <c r="D98" s="87">
        <v>0.004316481759204553</v>
      </c>
      <c r="E98" s="87">
        <v>2.5569052690554477</v>
      </c>
      <c r="F98" s="69" t="s">
        <v>267</v>
      </c>
      <c r="G98" s="69" t="b">
        <v>0</v>
      </c>
      <c r="H98" s="69" t="b">
        <v>0</v>
      </c>
      <c r="I98" s="69" t="b">
        <v>0</v>
      </c>
      <c r="J98" s="69" t="b">
        <v>0</v>
      </c>
      <c r="K98" s="69" t="b">
        <v>0</v>
      </c>
      <c r="L98" s="69" t="b">
        <v>0</v>
      </c>
    </row>
    <row r="99" spans="1:12" ht="15">
      <c r="A99" s="69" t="s">
        <v>1752</v>
      </c>
      <c r="B99" s="69" t="s">
        <v>845</v>
      </c>
      <c r="C99" s="69">
        <v>4</v>
      </c>
      <c r="D99" s="87">
        <v>0.0035305026582542103</v>
      </c>
      <c r="E99" s="87">
        <v>1.9036927552801042</v>
      </c>
      <c r="F99" s="69" t="s">
        <v>267</v>
      </c>
      <c r="G99" s="69" t="b">
        <v>0</v>
      </c>
      <c r="H99" s="69" t="b">
        <v>0</v>
      </c>
      <c r="I99" s="69" t="b">
        <v>0</v>
      </c>
      <c r="J99" s="69" t="b">
        <v>0</v>
      </c>
      <c r="K99" s="69" t="b">
        <v>0</v>
      </c>
      <c r="L99" s="69" t="b">
        <v>0</v>
      </c>
    </row>
    <row r="100" spans="1:12" ht="15">
      <c r="A100" s="69" t="s">
        <v>933</v>
      </c>
      <c r="B100" s="69" t="s">
        <v>906</v>
      </c>
      <c r="C100" s="69">
        <v>4</v>
      </c>
      <c r="D100" s="87">
        <v>0.0035305026582542103</v>
      </c>
      <c r="E100" s="87">
        <v>1.7787540186718043</v>
      </c>
      <c r="F100" s="69" t="s">
        <v>267</v>
      </c>
      <c r="G100" s="69" t="b">
        <v>0</v>
      </c>
      <c r="H100" s="69" t="b">
        <v>0</v>
      </c>
      <c r="I100" s="69" t="b">
        <v>0</v>
      </c>
      <c r="J100" s="69" t="b">
        <v>0</v>
      </c>
      <c r="K100" s="69" t="b">
        <v>0</v>
      </c>
      <c r="L100" s="69" t="b">
        <v>0</v>
      </c>
    </row>
    <row r="101" spans="1:12" ht="15">
      <c r="A101" s="69" t="s">
        <v>906</v>
      </c>
      <c r="B101" s="69" t="s">
        <v>949</v>
      </c>
      <c r="C101" s="69">
        <v>4</v>
      </c>
      <c r="D101" s="87">
        <v>0.0035305026582542103</v>
      </c>
      <c r="E101" s="87">
        <v>2.0797840143357855</v>
      </c>
      <c r="F101" s="69" t="s">
        <v>267</v>
      </c>
      <c r="G101" s="69" t="b">
        <v>0</v>
      </c>
      <c r="H101" s="69" t="b">
        <v>0</v>
      </c>
      <c r="I101" s="69" t="b">
        <v>0</v>
      </c>
      <c r="J101" s="69" t="b">
        <v>0</v>
      </c>
      <c r="K101" s="69" t="b">
        <v>0</v>
      </c>
      <c r="L101" s="69" t="b">
        <v>0</v>
      </c>
    </row>
    <row r="102" spans="1:12" ht="15">
      <c r="A102" s="69" t="s">
        <v>949</v>
      </c>
      <c r="B102" s="69" t="s">
        <v>948</v>
      </c>
      <c r="C102" s="69">
        <v>4</v>
      </c>
      <c r="D102" s="87">
        <v>0.0035305026582542103</v>
      </c>
      <c r="E102" s="87">
        <v>2.5569052690554477</v>
      </c>
      <c r="F102" s="69" t="s">
        <v>267</v>
      </c>
      <c r="G102" s="69" t="b">
        <v>0</v>
      </c>
      <c r="H102" s="69" t="b">
        <v>0</v>
      </c>
      <c r="I102" s="69" t="b">
        <v>0</v>
      </c>
      <c r="J102" s="69" t="b">
        <v>0</v>
      </c>
      <c r="K102" s="69" t="b">
        <v>0</v>
      </c>
      <c r="L102" s="69" t="b">
        <v>0</v>
      </c>
    </row>
    <row r="103" spans="1:12" ht="15">
      <c r="A103" s="69" t="s">
        <v>948</v>
      </c>
      <c r="B103" s="69" t="s">
        <v>947</v>
      </c>
      <c r="C103" s="69">
        <v>4</v>
      </c>
      <c r="D103" s="87">
        <v>0.0035305026582542103</v>
      </c>
      <c r="E103" s="87">
        <v>2.5569052690554477</v>
      </c>
      <c r="F103" s="69" t="s">
        <v>267</v>
      </c>
      <c r="G103" s="69" t="b">
        <v>0</v>
      </c>
      <c r="H103" s="69" t="b">
        <v>0</v>
      </c>
      <c r="I103" s="69" t="b">
        <v>0</v>
      </c>
      <c r="J103" s="69" t="b">
        <v>0</v>
      </c>
      <c r="K103" s="69" t="b">
        <v>0</v>
      </c>
      <c r="L103" s="69" t="b">
        <v>0</v>
      </c>
    </row>
    <row r="104" spans="1:12" ht="15">
      <c r="A104" s="69" t="s">
        <v>947</v>
      </c>
      <c r="B104" s="69" t="s">
        <v>946</v>
      </c>
      <c r="C104" s="69">
        <v>4</v>
      </c>
      <c r="D104" s="87">
        <v>0.0035305026582542103</v>
      </c>
      <c r="E104" s="87">
        <v>2.5569052690554477</v>
      </c>
      <c r="F104" s="69" t="s">
        <v>267</v>
      </c>
      <c r="G104" s="69" t="b">
        <v>0</v>
      </c>
      <c r="H104" s="69" t="b">
        <v>0</v>
      </c>
      <c r="I104" s="69" t="b">
        <v>0</v>
      </c>
      <c r="J104" s="69" t="b">
        <v>0</v>
      </c>
      <c r="K104" s="69" t="b">
        <v>0</v>
      </c>
      <c r="L104" s="69" t="b">
        <v>0</v>
      </c>
    </row>
    <row r="105" spans="1:12" ht="15">
      <c r="A105" s="69" t="s">
        <v>946</v>
      </c>
      <c r="B105" s="69" t="s">
        <v>945</v>
      </c>
      <c r="C105" s="69">
        <v>4</v>
      </c>
      <c r="D105" s="87">
        <v>0.0035305026582542103</v>
      </c>
      <c r="E105" s="87">
        <v>2.5569052690554477</v>
      </c>
      <c r="F105" s="69" t="s">
        <v>267</v>
      </c>
      <c r="G105" s="69" t="b">
        <v>0</v>
      </c>
      <c r="H105" s="69" t="b">
        <v>0</v>
      </c>
      <c r="I105" s="69" t="b">
        <v>0</v>
      </c>
      <c r="J105" s="69" t="b">
        <v>0</v>
      </c>
      <c r="K105" s="69" t="b">
        <v>0</v>
      </c>
      <c r="L105" s="69" t="b">
        <v>0</v>
      </c>
    </row>
    <row r="106" spans="1:12" ht="15">
      <c r="A106" s="69" t="s">
        <v>945</v>
      </c>
      <c r="B106" s="69" t="s">
        <v>944</v>
      </c>
      <c r="C106" s="69">
        <v>4</v>
      </c>
      <c r="D106" s="87">
        <v>0.0035305026582542103</v>
      </c>
      <c r="E106" s="87">
        <v>2.5569052690554477</v>
      </c>
      <c r="F106" s="69" t="s">
        <v>267</v>
      </c>
      <c r="G106" s="69" t="b">
        <v>0</v>
      </c>
      <c r="H106" s="69" t="b">
        <v>0</v>
      </c>
      <c r="I106" s="69" t="b">
        <v>0</v>
      </c>
      <c r="J106" s="69" t="b">
        <v>0</v>
      </c>
      <c r="K106" s="69" t="b">
        <v>0</v>
      </c>
      <c r="L106" s="69" t="b">
        <v>0</v>
      </c>
    </row>
    <row r="107" spans="1:12" ht="15">
      <c r="A107" s="69" t="s">
        <v>944</v>
      </c>
      <c r="B107" s="69" t="s">
        <v>943</v>
      </c>
      <c r="C107" s="69">
        <v>4</v>
      </c>
      <c r="D107" s="87">
        <v>0.0035305026582542103</v>
      </c>
      <c r="E107" s="87">
        <v>2.5569052690554477</v>
      </c>
      <c r="F107" s="69" t="s">
        <v>267</v>
      </c>
      <c r="G107" s="69" t="b">
        <v>0</v>
      </c>
      <c r="H107" s="69" t="b">
        <v>0</v>
      </c>
      <c r="I107" s="69" t="b">
        <v>0</v>
      </c>
      <c r="J107" s="69" t="b">
        <v>0</v>
      </c>
      <c r="K107" s="69" t="b">
        <v>0</v>
      </c>
      <c r="L107" s="69" t="b">
        <v>0</v>
      </c>
    </row>
    <row r="108" spans="1:12" ht="15">
      <c r="A108" s="69" t="s">
        <v>943</v>
      </c>
      <c r="B108" s="69" t="s">
        <v>942</v>
      </c>
      <c r="C108" s="69">
        <v>4</v>
      </c>
      <c r="D108" s="87">
        <v>0.0035305026582542103</v>
      </c>
      <c r="E108" s="87">
        <v>2.5569052690554477</v>
      </c>
      <c r="F108" s="69" t="s">
        <v>267</v>
      </c>
      <c r="G108" s="69" t="b">
        <v>0</v>
      </c>
      <c r="H108" s="69" t="b">
        <v>0</v>
      </c>
      <c r="I108" s="69" t="b">
        <v>0</v>
      </c>
      <c r="J108" s="69" t="b">
        <v>0</v>
      </c>
      <c r="K108" s="69" t="b">
        <v>0</v>
      </c>
      <c r="L108" s="69" t="b">
        <v>0</v>
      </c>
    </row>
    <row r="109" spans="1:12" ht="15">
      <c r="A109" s="69" t="s">
        <v>942</v>
      </c>
      <c r="B109" s="69" t="s">
        <v>907</v>
      </c>
      <c r="C109" s="69">
        <v>4</v>
      </c>
      <c r="D109" s="87">
        <v>0.0035305026582542103</v>
      </c>
      <c r="E109" s="87">
        <v>2.15896526038341</v>
      </c>
      <c r="F109" s="69" t="s">
        <v>267</v>
      </c>
      <c r="G109" s="69" t="b">
        <v>0</v>
      </c>
      <c r="H109" s="69" t="b">
        <v>0</v>
      </c>
      <c r="I109" s="69" t="b">
        <v>0</v>
      </c>
      <c r="J109" s="69" t="b">
        <v>0</v>
      </c>
      <c r="K109" s="69" t="b">
        <v>0</v>
      </c>
      <c r="L109" s="69" t="b">
        <v>0</v>
      </c>
    </row>
    <row r="110" spans="1:12" ht="15">
      <c r="A110" s="69" t="s">
        <v>907</v>
      </c>
      <c r="B110" s="69" t="s">
        <v>836</v>
      </c>
      <c r="C110" s="69">
        <v>4</v>
      </c>
      <c r="D110" s="87">
        <v>0.0035305026582542103</v>
      </c>
      <c r="E110" s="87">
        <v>1.7610252517113725</v>
      </c>
      <c r="F110" s="69" t="s">
        <v>267</v>
      </c>
      <c r="G110" s="69" t="b">
        <v>0</v>
      </c>
      <c r="H110" s="69" t="b">
        <v>0</v>
      </c>
      <c r="I110" s="69" t="b">
        <v>0</v>
      </c>
      <c r="J110" s="69" t="b">
        <v>0</v>
      </c>
      <c r="K110" s="69" t="b">
        <v>0</v>
      </c>
      <c r="L110" s="69" t="b">
        <v>0</v>
      </c>
    </row>
    <row r="111" spans="1:12" ht="15">
      <c r="A111" s="69" t="s">
        <v>755</v>
      </c>
      <c r="B111" s="69" t="s">
        <v>1930</v>
      </c>
      <c r="C111" s="69">
        <v>4</v>
      </c>
      <c r="D111" s="87">
        <v>0.0035305026582542103</v>
      </c>
      <c r="E111" s="87">
        <v>2.15896526038341</v>
      </c>
      <c r="F111" s="69" t="s">
        <v>267</v>
      </c>
      <c r="G111" s="69" t="b">
        <v>0</v>
      </c>
      <c r="H111" s="69" t="b">
        <v>0</v>
      </c>
      <c r="I111" s="69" t="b">
        <v>0</v>
      </c>
      <c r="J111" s="69" t="b">
        <v>0</v>
      </c>
      <c r="K111" s="69" t="b">
        <v>0</v>
      </c>
      <c r="L111" s="69" t="b">
        <v>0</v>
      </c>
    </row>
    <row r="112" spans="1:12" ht="15">
      <c r="A112" s="69" t="s">
        <v>1930</v>
      </c>
      <c r="B112" s="69" t="s">
        <v>1931</v>
      </c>
      <c r="C112" s="69">
        <v>4</v>
      </c>
      <c r="D112" s="87">
        <v>0.0035305026582542103</v>
      </c>
      <c r="E112" s="87">
        <v>2.5569052690554477</v>
      </c>
      <c r="F112" s="69" t="s">
        <v>267</v>
      </c>
      <c r="G112" s="69" t="b">
        <v>0</v>
      </c>
      <c r="H112" s="69" t="b">
        <v>0</v>
      </c>
      <c r="I112" s="69" t="b">
        <v>0</v>
      </c>
      <c r="J112" s="69" t="b">
        <v>0</v>
      </c>
      <c r="K112" s="69" t="b">
        <v>0</v>
      </c>
      <c r="L112" s="69" t="b">
        <v>0</v>
      </c>
    </row>
    <row r="113" spans="1:12" ht="15">
      <c r="A113" s="69" t="s">
        <v>1931</v>
      </c>
      <c r="B113" s="69" t="s">
        <v>1932</v>
      </c>
      <c r="C113" s="69">
        <v>4</v>
      </c>
      <c r="D113" s="87">
        <v>0.0035305026582542103</v>
      </c>
      <c r="E113" s="87">
        <v>2.5569052690554477</v>
      </c>
      <c r="F113" s="69" t="s">
        <v>267</v>
      </c>
      <c r="G113" s="69" t="b">
        <v>0</v>
      </c>
      <c r="H113" s="69" t="b">
        <v>0</v>
      </c>
      <c r="I113" s="69" t="b">
        <v>0</v>
      </c>
      <c r="J113" s="69" t="b">
        <v>0</v>
      </c>
      <c r="K113" s="69" t="b">
        <v>0</v>
      </c>
      <c r="L113" s="69" t="b">
        <v>0</v>
      </c>
    </row>
    <row r="114" spans="1:12" ht="15">
      <c r="A114" s="69" t="s">
        <v>1932</v>
      </c>
      <c r="B114" s="69" t="s">
        <v>1933</v>
      </c>
      <c r="C114" s="69">
        <v>4</v>
      </c>
      <c r="D114" s="87">
        <v>0.0035305026582542103</v>
      </c>
      <c r="E114" s="87">
        <v>2.5569052690554477</v>
      </c>
      <c r="F114" s="69" t="s">
        <v>267</v>
      </c>
      <c r="G114" s="69" t="b">
        <v>0</v>
      </c>
      <c r="H114" s="69" t="b">
        <v>0</v>
      </c>
      <c r="I114" s="69" t="b">
        <v>0</v>
      </c>
      <c r="J114" s="69" t="b">
        <v>0</v>
      </c>
      <c r="K114" s="69" t="b">
        <v>0</v>
      </c>
      <c r="L114" s="69" t="b">
        <v>0</v>
      </c>
    </row>
    <row r="115" spans="1:12" ht="15">
      <c r="A115" s="69" t="s">
        <v>1933</v>
      </c>
      <c r="B115" s="69" t="s">
        <v>1738</v>
      </c>
      <c r="C115" s="69">
        <v>4</v>
      </c>
      <c r="D115" s="87">
        <v>0.0035305026582542103</v>
      </c>
      <c r="E115" s="87">
        <v>1.1904823118294752</v>
      </c>
      <c r="F115" s="69" t="s">
        <v>267</v>
      </c>
      <c r="G115" s="69" t="b">
        <v>0</v>
      </c>
      <c r="H115" s="69" t="b">
        <v>0</v>
      </c>
      <c r="I115" s="69" t="b">
        <v>0</v>
      </c>
      <c r="J115" s="69" t="b">
        <v>0</v>
      </c>
      <c r="K115" s="69" t="b">
        <v>0</v>
      </c>
      <c r="L115" s="69" t="b">
        <v>0</v>
      </c>
    </row>
    <row r="116" spans="1:12" ht="15">
      <c r="A116" s="69" t="s">
        <v>1738</v>
      </c>
      <c r="B116" s="69" t="s">
        <v>1934</v>
      </c>
      <c r="C116" s="69">
        <v>4</v>
      </c>
      <c r="D116" s="87">
        <v>0.0035305026582542103</v>
      </c>
      <c r="E116" s="87">
        <v>1.6676035665491376</v>
      </c>
      <c r="F116" s="69" t="s">
        <v>267</v>
      </c>
      <c r="G116" s="69" t="b">
        <v>0</v>
      </c>
      <c r="H116" s="69" t="b">
        <v>0</v>
      </c>
      <c r="I116" s="69" t="b">
        <v>0</v>
      </c>
      <c r="J116" s="69" t="b">
        <v>0</v>
      </c>
      <c r="K116" s="69" t="b">
        <v>0</v>
      </c>
      <c r="L116" s="69" t="b">
        <v>0</v>
      </c>
    </row>
    <row r="117" spans="1:12" ht="15">
      <c r="A117" s="69" t="s">
        <v>1738</v>
      </c>
      <c r="B117" s="69" t="s">
        <v>433</v>
      </c>
      <c r="C117" s="69">
        <v>4</v>
      </c>
      <c r="D117" s="87">
        <v>0.0035305026582542103</v>
      </c>
      <c r="E117" s="87">
        <v>1.1904823118294752</v>
      </c>
      <c r="F117" s="69" t="s">
        <v>267</v>
      </c>
      <c r="G117" s="69" t="b">
        <v>0</v>
      </c>
      <c r="H117" s="69" t="b">
        <v>0</v>
      </c>
      <c r="I117" s="69" t="b">
        <v>0</v>
      </c>
      <c r="J117" s="69" t="b">
        <v>0</v>
      </c>
      <c r="K117" s="69" t="b">
        <v>0</v>
      </c>
      <c r="L117" s="69" t="b">
        <v>0</v>
      </c>
    </row>
    <row r="118" spans="1:12" ht="15">
      <c r="A118" s="69" t="s">
        <v>433</v>
      </c>
      <c r="B118" s="69" t="s">
        <v>908</v>
      </c>
      <c r="C118" s="69">
        <v>4</v>
      </c>
      <c r="D118" s="87">
        <v>0.0035305026582542103</v>
      </c>
      <c r="E118" s="87">
        <v>1.567900653356911</v>
      </c>
      <c r="F118" s="69" t="s">
        <v>267</v>
      </c>
      <c r="G118" s="69" t="b">
        <v>0</v>
      </c>
      <c r="H118" s="69" t="b">
        <v>0</v>
      </c>
      <c r="I118" s="69" t="b">
        <v>0</v>
      </c>
      <c r="J118" s="69" t="b">
        <v>0</v>
      </c>
      <c r="K118" s="69" t="b">
        <v>0</v>
      </c>
      <c r="L118" s="69" t="b">
        <v>0</v>
      </c>
    </row>
    <row r="119" spans="1:12" ht="15">
      <c r="A119" s="69" t="s">
        <v>933</v>
      </c>
      <c r="B119" s="69" t="s">
        <v>369</v>
      </c>
      <c r="C119" s="69">
        <v>4</v>
      </c>
      <c r="D119" s="87">
        <v>0.0035305026582542103</v>
      </c>
      <c r="E119" s="87">
        <v>1.7787540186718043</v>
      </c>
      <c r="F119" s="69" t="s">
        <v>267</v>
      </c>
      <c r="G119" s="69" t="b">
        <v>0</v>
      </c>
      <c r="H119" s="69" t="b">
        <v>0</v>
      </c>
      <c r="I119" s="69" t="b">
        <v>0</v>
      </c>
      <c r="J119" s="69" t="b">
        <v>0</v>
      </c>
      <c r="K119" s="69" t="b">
        <v>0</v>
      </c>
      <c r="L119" s="69" t="b">
        <v>0</v>
      </c>
    </row>
    <row r="120" spans="1:12" ht="15">
      <c r="A120" s="69" t="s">
        <v>369</v>
      </c>
      <c r="B120" s="69" t="s">
        <v>907</v>
      </c>
      <c r="C120" s="69">
        <v>4</v>
      </c>
      <c r="D120" s="87">
        <v>0.0035305026582542103</v>
      </c>
      <c r="E120" s="87">
        <v>1.857935264719429</v>
      </c>
      <c r="F120" s="69" t="s">
        <v>267</v>
      </c>
      <c r="G120" s="69" t="b">
        <v>0</v>
      </c>
      <c r="H120" s="69" t="b">
        <v>0</v>
      </c>
      <c r="I120" s="69" t="b">
        <v>0</v>
      </c>
      <c r="J120" s="69" t="b">
        <v>0</v>
      </c>
      <c r="K120" s="69" t="b">
        <v>0</v>
      </c>
      <c r="L120" s="69" t="b">
        <v>0</v>
      </c>
    </row>
    <row r="121" spans="1:12" ht="15">
      <c r="A121" s="69" t="s">
        <v>907</v>
      </c>
      <c r="B121" s="69" t="s">
        <v>908</v>
      </c>
      <c r="C121" s="69">
        <v>4</v>
      </c>
      <c r="D121" s="87">
        <v>0.0035305026582542103</v>
      </c>
      <c r="E121" s="87">
        <v>1.6470818994045358</v>
      </c>
      <c r="F121" s="69" t="s">
        <v>267</v>
      </c>
      <c r="G121" s="69" t="b">
        <v>0</v>
      </c>
      <c r="H121" s="69" t="b">
        <v>0</v>
      </c>
      <c r="I121" s="69" t="b">
        <v>0</v>
      </c>
      <c r="J121" s="69" t="b">
        <v>0</v>
      </c>
      <c r="K121" s="69" t="b">
        <v>0</v>
      </c>
      <c r="L121" s="69" t="b">
        <v>0</v>
      </c>
    </row>
    <row r="122" spans="1:12" ht="15">
      <c r="A122" s="69" t="s">
        <v>908</v>
      </c>
      <c r="B122" s="69" t="s">
        <v>928</v>
      </c>
      <c r="C122" s="69">
        <v>4</v>
      </c>
      <c r="D122" s="87">
        <v>0.0035305026582542103</v>
      </c>
      <c r="E122" s="87">
        <v>2.0450219080765737</v>
      </c>
      <c r="F122" s="69" t="s">
        <v>267</v>
      </c>
      <c r="G122" s="69" t="b">
        <v>0</v>
      </c>
      <c r="H122" s="69" t="b">
        <v>0</v>
      </c>
      <c r="I122" s="69" t="b">
        <v>0</v>
      </c>
      <c r="J122" s="69" t="b">
        <v>0</v>
      </c>
      <c r="K122" s="69" t="b">
        <v>0</v>
      </c>
      <c r="L122" s="69" t="b">
        <v>0</v>
      </c>
    </row>
    <row r="123" spans="1:12" ht="15">
      <c r="A123" s="69" t="s">
        <v>928</v>
      </c>
      <c r="B123" s="69" t="s">
        <v>927</v>
      </c>
      <c r="C123" s="69">
        <v>4</v>
      </c>
      <c r="D123" s="87">
        <v>0.0035305026582542103</v>
      </c>
      <c r="E123" s="87">
        <v>2.5569052690554477</v>
      </c>
      <c r="F123" s="69" t="s">
        <v>267</v>
      </c>
      <c r="G123" s="69" t="b">
        <v>0</v>
      </c>
      <c r="H123" s="69" t="b">
        <v>0</v>
      </c>
      <c r="I123" s="69" t="b">
        <v>0</v>
      </c>
      <c r="J123" s="69" t="b">
        <v>0</v>
      </c>
      <c r="K123" s="69" t="b">
        <v>0</v>
      </c>
      <c r="L123" s="69" t="b">
        <v>0</v>
      </c>
    </row>
    <row r="124" spans="1:12" ht="15">
      <c r="A124" s="69" t="s">
        <v>927</v>
      </c>
      <c r="B124" s="69" t="s">
        <v>932</v>
      </c>
      <c r="C124" s="69">
        <v>4</v>
      </c>
      <c r="D124" s="87">
        <v>0.0035305026582542103</v>
      </c>
      <c r="E124" s="87">
        <v>2.5569052690554477</v>
      </c>
      <c r="F124" s="69" t="s">
        <v>267</v>
      </c>
      <c r="G124" s="69" t="b">
        <v>0</v>
      </c>
      <c r="H124" s="69" t="b">
        <v>0</v>
      </c>
      <c r="I124" s="69" t="b">
        <v>0</v>
      </c>
      <c r="J124" s="69" t="b">
        <v>0</v>
      </c>
      <c r="K124" s="69" t="b">
        <v>0</v>
      </c>
      <c r="L124" s="69" t="b">
        <v>0</v>
      </c>
    </row>
    <row r="125" spans="1:12" ht="15">
      <c r="A125" s="69" t="s">
        <v>932</v>
      </c>
      <c r="B125" s="69" t="s">
        <v>931</v>
      </c>
      <c r="C125" s="69">
        <v>4</v>
      </c>
      <c r="D125" s="87">
        <v>0.0035305026582542103</v>
      </c>
      <c r="E125" s="87">
        <v>2.5569052690554477</v>
      </c>
      <c r="F125" s="69" t="s">
        <v>267</v>
      </c>
      <c r="G125" s="69" t="b">
        <v>0</v>
      </c>
      <c r="H125" s="69" t="b">
        <v>0</v>
      </c>
      <c r="I125" s="69" t="b">
        <v>0</v>
      </c>
      <c r="J125" s="69" t="b">
        <v>0</v>
      </c>
      <c r="K125" s="69" t="b">
        <v>0</v>
      </c>
      <c r="L125" s="69" t="b">
        <v>0</v>
      </c>
    </row>
    <row r="126" spans="1:12" ht="15">
      <c r="A126" s="69" t="s">
        <v>931</v>
      </c>
      <c r="B126" s="69" t="s">
        <v>906</v>
      </c>
      <c r="C126" s="69">
        <v>4</v>
      </c>
      <c r="D126" s="87">
        <v>0.0035305026582542103</v>
      </c>
      <c r="E126" s="87">
        <v>2.2558752733914664</v>
      </c>
      <c r="F126" s="69" t="s">
        <v>267</v>
      </c>
      <c r="G126" s="69" t="b">
        <v>0</v>
      </c>
      <c r="H126" s="69" t="b">
        <v>0</v>
      </c>
      <c r="I126" s="69" t="b">
        <v>0</v>
      </c>
      <c r="J126" s="69" t="b">
        <v>0</v>
      </c>
      <c r="K126" s="69" t="b">
        <v>0</v>
      </c>
      <c r="L126" s="69" t="b">
        <v>0</v>
      </c>
    </row>
    <row r="127" spans="1:12" ht="15">
      <c r="A127" s="69" t="s">
        <v>906</v>
      </c>
      <c r="B127" s="69" t="s">
        <v>930</v>
      </c>
      <c r="C127" s="69">
        <v>4</v>
      </c>
      <c r="D127" s="87">
        <v>0.0035305026582542103</v>
      </c>
      <c r="E127" s="87">
        <v>2.0797840143357855</v>
      </c>
      <c r="F127" s="69" t="s">
        <v>267</v>
      </c>
      <c r="G127" s="69" t="b">
        <v>0</v>
      </c>
      <c r="H127" s="69" t="b">
        <v>0</v>
      </c>
      <c r="I127" s="69" t="b">
        <v>0</v>
      </c>
      <c r="J127" s="69" t="b">
        <v>0</v>
      </c>
      <c r="K127" s="69" t="b">
        <v>0</v>
      </c>
      <c r="L127" s="69" t="b">
        <v>0</v>
      </c>
    </row>
    <row r="128" spans="1:12" ht="15">
      <c r="A128" s="69" t="s">
        <v>930</v>
      </c>
      <c r="B128" s="69" t="s">
        <v>912</v>
      </c>
      <c r="C128" s="69">
        <v>4</v>
      </c>
      <c r="D128" s="87">
        <v>0.0035305026582542103</v>
      </c>
      <c r="E128" s="87">
        <v>2.5569052690554477</v>
      </c>
      <c r="F128" s="69" t="s">
        <v>267</v>
      </c>
      <c r="G128" s="69" t="b">
        <v>0</v>
      </c>
      <c r="H128" s="69" t="b">
        <v>0</v>
      </c>
      <c r="I128" s="69" t="b">
        <v>0</v>
      </c>
      <c r="J128" s="69" t="b">
        <v>0</v>
      </c>
      <c r="K128" s="69" t="b">
        <v>0</v>
      </c>
      <c r="L128" s="69" t="b">
        <v>0</v>
      </c>
    </row>
    <row r="129" spans="1:12" ht="15">
      <c r="A129" s="69" t="s">
        <v>912</v>
      </c>
      <c r="B129" s="69" t="s">
        <v>836</v>
      </c>
      <c r="C129" s="69">
        <v>4</v>
      </c>
      <c r="D129" s="87">
        <v>0.0035305026582542103</v>
      </c>
      <c r="E129" s="87">
        <v>2.15896526038341</v>
      </c>
      <c r="F129" s="69" t="s">
        <v>267</v>
      </c>
      <c r="G129" s="69" t="b">
        <v>0</v>
      </c>
      <c r="H129" s="69" t="b">
        <v>0</v>
      </c>
      <c r="I129" s="69" t="b">
        <v>0</v>
      </c>
      <c r="J129" s="69" t="b">
        <v>0</v>
      </c>
      <c r="K129" s="69" t="b">
        <v>0</v>
      </c>
      <c r="L129" s="69" t="b">
        <v>0</v>
      </c>
    </row>
    <row r="130" spans="1:12" ht="15">
      <c r="A130" s="69" t="s">
        <v>755</v>
      </c>
      <c r="B130" s="69" t="s">
        <v>1738</v>
      </c>
      <c r="C130" s="69">
        <v>4</v>
      </c>
      <c r="D130" s="87">
        <v>0.0035305026582542103</v>
      </c>
      <c r="E130" s="87">
        <v>0.7925423031574375</v>
      </c>
      <c r="F130" s="69" t="s">
        <v>267</v>
      </c>
      <c r="G130" s="69" t="b">
        <v>0</v>
      </c>
      <c r="H130" s="69" t="b">
        <v>0</v>
      </c>
      <c r="I130" s="69" t="b">
        <v>0</v>
      </c>
      <c r="J130" s="69" t="b">
        <v>0</v>
      </c>
      <c r="K130" s="69" t="b">
        <v>0</v>
      </c>
      <c r="L130" s="69" t="b">
        <v>0</v>
      </c>
    </row>
    <row r="131" spans="1:12" ht="15">
      <c r="A131" s="69" t="s">
        <v>1738</v>
      </c>
      <c r="B131" s="69" t="s">
        <v>1905</v>
      </c>
      <c r="C131" s="69">
        <v>4</v>
      </c>
      <c r="D131" s="87">
        <v>0.0035305026582542103</v>
      </c>
      <c r="E131" s="87">
        <v>1.4915123074934564</v>
      </c>
      <c r="F131" s="69" t="s">
        <v>267</v>
      </c>
      <c r="G131" s="69" t="b">
        <v>0</v>
      </c>
      <c r="H131" s="69" t="b">
        <v>0</v>
      </c>
      <c r="I131" s="69" t="b">
        <v>0</v>
      </c>
      <c r="J131" s="69" t="b">
        <v>0</v>
      </c>
      <c r="K131" s="69" t="b">
        <v>0</v>
      </c>
      <c r="L131" s="69" t="b">
        <v>0</v>
      </c>
    </row>
    <row r="132" spans="1:12" ht="15">
      <c r="A132" s="69" t="s">
        <v>1905</v>
      </c>
      <c r="B132" s="69" t="s">
        <v>1903</v>
      </c>
      <c r="C132" s="69">
        <v>4</v>
      </c>
      <c r="D132" s="87">
        <v>0.0035305026582542103</v>
      </c>
      <c r="E132" s="87">
        <v>2.3138672203691533</v>
      </c>
      <c r="F132" s="69" t="s">
        <v>267</v>
      </c>
      <c r="G132" s="69" t="b">
        <v>0</v>
      </c>
      <c r="H132" s="69" t="b">
        <v>0</v>
      </c>
      <c r="I132" s="69" t="b">
        <v>0</v>
      </c>
      <c r="J132" s="69" t="b">
        <v>0</v>
      </c>
      <c r="K132" s="69" t="b">
        <v>0</v>
      </c>
      <c r="L132" s="69" t="b">
        <v>0</v>
      </c>
    </row>
    <row r="133" spans="1:12" ht="15">
      <c r="A133" s="69" t="s">
        <v>1903</v>
      </c>
      <c r="B133" s="69" t="s">
        <v>1906</v>
      </c>
      <c r="C133" s="69">
        <v>4</v>
      </c>
      <c r="D133" s="87">
        <v>0.0035305026582542103</v>
      </c>
      <c r="E133" s="87">
        <v>2.1377759613134724</v>
      </c>
      <c r="F133" s="69" t="s">
        <v>267</v>
      </c>
      <c r="G133" s="69" t="b">
        <v>0</v>
      </c>
      <c r="H133" s="69" t="b">
        <v>0</v>
      </c>
      <c r="I133" s="69" t="b">
        <v>0</v>
      </c>
      <c r="J133" s="69" t="b">
        <v>0</v>
      </c>
      <c r="K133" s="69" t="b">
        <v>0</v>
      </c>
      <c r="L133" s="69" t="b">
        <v>0</v>
      </c>
    </row>
    <row r="134" spans="1:12" ht="15">
      <c r="A134" s="69" t="s">
        <v>1906</v>
      </c>
      <c r="B134" s="69" t="s">
        <v>1740</v>
      </c>
      <c r="C134" s="69">
        <v>4</v>
      </c>
      <c r="D134" s="87">
        <v>0.0035305026582542103</v>
      </c>
      <c r="E134" s="87">
        <v>2.0797840143357855</v>
      </c>
      <c r="F134" s="69" t="s">
        <v>267</v>
      </c>
      <c r="G134" s="69" t="b">
        <v>0</v>
      </c>
      <c r="H134" s="69" t="b">
        <v>0</v>
      </c>
      <c r="I134" s="69" t="b">
        <v>0</v>
      </c>
      <c r="J134" s="69" t="b">
        <v>0</v>
      </c>
      <c r="K134" s="69" t="b">
        <v>0</v>
      </c>
      <c r="L134" s="69" t="b">
        <v>0</v>
      </c>
    </row>
    <row r="135" spans="1:12" ht="15">
      <c r="A135" s="69" t="s">
        <v>1740</v>
      </c>
      <c r="B135" s="69" t="s">
        <v>1935</v>
      </c>
      <c r="C135" s="69">
        <v>4</v>
      </c>
      <c r="D135" s="87">
        <v>0.0035305026582542103</v>
      </c>
      <c r="E135" s="87">
        <v>2.2558752733914664</v>
      </c>
      <c r="F135" s="69" t="s">
        <v>267</v>
      </c>
      <c r="G135" s="69" t="b">
        <v>0</v>
      </c>
      <c r="H135" s="69" t="b">
        <v>0</v>
      </c>
      <c r="I135" s="69" t="b">
        <v>0</v>
      </c>
      <c r="J135" s="69" t="b">
        <v>0</v>
      </c>
      <c r="K135" s="69" t="b">
        <v>0</v>
      </c>
      <c r="L135" s="69" t="b">
        <v>0</v>
      </c>
    </row>
    <row r="136" spans="1:12" ht="15">
      <c r="A136" s="69" t="s">
        <v>828</v>
      </c>
      <c r="B136" s="69" t="s">
        <v>866</v>
      </c>
      <c r="C136" s="69">
        <v>3</v>
      </c>
      <c r="D136" s="87">
        <v>0.0028925350940985552</v>
      </c>
      <c r="E136" s="87">
        <v>2.4599952560473914</v>
      </c>
      <c r="F136" s="69" t="s">
        <v>267</v>
      </c>
      <c r="G136" s="69" t="b">
        <v>0</v>
      </c>
      <c r="H136" s="69" t="b">
        <v>0</v>
      </c>
      <c r="I136" s="69" t="b">
        <v>0</v>
      </c>
      <c r="J136" s="69" t="b">
        <v>0</v>
      </c>
      <c r="K136" s="69" t="b">
        <v>0</v>
      </c>
      <c r="L136" s="69" t="b">
        <v>0</v>
      </c>
    </row>
    <row r="137" spans="1:12" ht="15">
      <c r="A137" s="69" t="s">
        <v>866</v>
      </c>
      <c r="B137" s="69" t="s">
        <v>805</v>
      </c>
      <c r="C137" s="69">
        <v>3</v>
      </c>
      <c r="D137" s="87">
        <v>0.0028925350940985552</v>
      </c>
      <c r="E137" s="87">
        <v>2.3350565194390915</v>
      </c>
      <c r="F137" s="69" t="s">
        <v>267</v>
      </c>
      <c r="G137" s="69" t="b">
        <v>0</v>
      </c>
      <c r="H137" s="69" t="b">
        <v>0</v>
      </c>
      <c r="I137" s="69" t="b">
        <v>0</v>
      </c>
      <c r="J137" s="69" t="b">
        <v>0</v>
      </c>
      <c r="K137" s="69" t="b">
        <v>0</v>
      </c>
      <c r="L137" s="69" t="b">
        <v>0</v>
      </c>
    </row>
    <row r="138" spans="1:12" ht="15">
      <c r="A138" s="69" t="s">
        <v>805</v>
      </c>
      <c r="B138" s="69" t="s">
        <v>806</v>
      </c>
      <c r="C138" s="69">
        <v>3</v>
      </c>
      <c r="D138" s="87">
        <v>0.0028925350940985552</v>
      </c>
      <c r="E138" s="87">
        <v>2.5569052690554477</v>
      </c>
      <c r="F138" s="69" t="s">
        <v>267</v>
      </c>
      <c r="G138" s="69" t="b">
        <v>0</v>
      </c>
      <c r="H138" s="69" t="b">
        <v>0</v>
      </c>
      <c r="I138" s="69" t="b">
        <v>0</v>
      </c>
      <c r="J138" s="69" t="b">
        <v>0</v>
      </c>
      <c r="K138" s="69" t="b">
        <v>0</v>
      </c>
      <c r="L138" s="69" t="b">
        <v>0</v>
      </c>
    </row>
    <row r="139" spans="1:12" ht="15">
      <c r="A139" s="69" t="s">
        <v>806</v>
      </c>
      <c r="B139" s="69" t="s">
        <v>834</v>
      </c>
      <c r="C139" s="69">
        <v>3</v>
      </c>
      <c r="D139" s="87">
        <v>0.0028925350940985552</v>
      </c>
      <c r="E139" s="87">
        <v>2.6818440056637476</v>
      </c>
      <c r="F139" s="69" t="s">
        <v>267</v>
      </c>
      <c r="G139" s="69" t="b">
        <v>0</v>
      </c>
      <c r="H139" s="69" t="b">
        <v>0</v>
      </c>
      <c r="I139" s="69" t="b">
        <v>0</v>
      </c>
      <c r="J139" s="69" t="b">
        <v>0</v>
      </c>
      <c r="K139" s="69" t="b">
        <v>0</v>
      </c>
      <c r="L139" s="69" t="b">
        <v>0</v>
      </c>
    </row>
    <row r="140" spans="1:12" ht="15">
      <c r="A140" s="69" t="s">
        <v>834</v>
      </c>
      <c r="B140" s="69" t="s">
        <v>345</v>
      </c>
      <c r="C140" s="69">
        <v>3</v>
      </c>
      <c r="D140" s="87">
        <v>0.0028925350940985552</v>
      </c>
      <c r="E140" s="87">
        <v>2.2047227509440854</v>
      </c>
      <c r="F140" s="69" t="s">
        <v>267</v>
      </c>
      <c r="G140" s="69" t="b">
        <v>0</v>
      </c>
      <c r="H140" s="69" t="b">
        <v>0</v>
      </c>
      <c r="I140" s="69" t="b">
        <v>0</v>
      </c>
      <c r="J140" s="69" t="b">
        <v>0</v>
      </c>
      <c r="K140" s="69" t="b">
        <v>0</v>
      </c>
      <c r="L140" s="69" t="b">
        <v>0</v>
      </c>
    </row>
    <row r="141" spans="1:12" ht="15">
      <c r="A141" s="69" t="s">
        <v>345</v>
      </c>
      <c r="B141" s="69" t="s">
        <v>350</v>
      </c>
      <c r="C141" s="69">
        <v>3</v>
      </c>
      <c r="D141" s="87">
        <v>0.0028925350940985552</v>
      </c>
      <c r="E141" s="87">
        <v>1.9036927552801042</v>
      </c>
      <c r="F141" s="69" t="s">
        <v>267</v>
      </c>
      <c r="G141" s="69" t="b">
        <v>0</v>
      </c>
      <c r="H141" s="69" t="b">
        <v>0</v>
      </c>
      <c r="I141" s="69" t="b">
        <v>0</v>
      </c>
      <c r="J141" s="69" t="b">
        <v>0</v>
      </c>
      <c r="K141" s="69" t="b">
        <v>0</v>
      </c>
      <c r="L141" s="69" t="b">
        <v>0</v>
      </c>
    </row>
    <row r="142" spans="1:12" ht="15">
      <c r="A142" s="69" t="s">
        <v>350</v>
      </c>
      <c r="B142" s="69" t="s">
        <v>1936</v>
      </c>
      <c r="C142" s="69">
        <v>3</v>
      </c>
      <c r="D142" s="87">
        <v>0.0028925350940985552</v>
      </c>
      <c r="E142" s="87">
        <v>2.380814009999767</v>
      </c>
      <c r="F142" s="69" t="s">
        <v>267</v>
      </c>
      <c r="G142" s="69" t="b">
        <v>0</v>
      </c>
      <c r="H142" s="69" t="b">
        <v>0</v>
      </c>
      <c r="I142" s="69" t="b">
        <v>0</v>
      </c>
      <c r="J142" s="69" t="b">
        <v>0</v>
      </c>
      <c r="K142" s="69" t="b">
        <v>0</v>
      </c>
      <c r="L142" s="69" t="b">
        <v>0</v>
      </c>
    </row>
    <row r="143" spans="1:12" ht="15">
      <c r="A143" s="69" t="s">
        <v>1936</v>
      </c>
      <c r="B143" s="69" t="s">
        <v>1937</v>
      </c>
      <c r="C143" s="69">
        <v>3</v>
      </c>
      <c r="D143" s="87">
        <v>0.0028925350940985552</v>
      </c>
      <c r="E143" s="87">
        <v>2.6818440056637476</v>
      </c>
      <c r="F143" s="69" t="s">
        <v>267</v>
      </c>
      <c r="G143" s="69" t="b">
        <v>0</v>
      </c>
      <c r="H143" s="69" t="b">
        <v>0</v>
      </c>
      <c r="I143" s="69" t="b">
        <v>0</v>
      </c>
      <c r="J143" s="69" t="b">
        <v>0</v>
      </c>
      <c r="K143" s="69" t="b">
        <v>0</v>
      </c>
      <c r="L143" s="69" t="b">
        <v>0</v>
      </c>
    </row>
    <row r="144" spans="1:12" ht="15">
      <c r="A144" s="69" t="s">
        <v>1937</v>
      </c>
      <c r="B144" s="69" t="s">
        <v>857</v>
      </c>
      <c r="C144" s="69">
        <v>3</v>
      </c>
      <c r="D144" s="87">
        <v>0.0028925350940985552</v>
      </c>
      <c r="E144" s="87">
        <v>2.4599952560473914</v>
      </c>
      <c r="F144" s="69" t="s">
        <v>267</v>
      </c>
      <c r="G144" s="69" t="b">
        <v>0</v>
      </c>
      <c r="H144" s="69" t="b">
        <v>0</v>
      </c>
      <c r="I144" s="69" t="b">
        <v>0</v>
      </c>
      <c r="J144" s="69" t="b">
        <v>0</v>
      </c>
      <c r="K144" s="69" t="b">
        <v>0</v>
      </c>
      <c r="L144" s="69" t="b">
        <v>0</v>
      </c>
    </row>
    <row r="145" spans="1:12" ht="15">
      <c r="A145" s="69" t="s">
        <v>857</v>
      </c>
      <c r="B145" s="69" t="s">
        <v>758</v>
      </c>
      <c r="C145" s="69">
        <v>3</v>
      </c>
      <c r="D145" s="87">
        <v>0.0028925350940985552</v>
      </c>
      <c r="E145" s="87">
        <v>2.4599952560473914</v>
      </c>
      <c r="F145" s="69" t="s">
        <v>267</v>
      </c>
      <c r="G145" s="69" t="b">
        <v>0</v>
      </c>
      <c r="H145" s="69" t="b">
        <v>0</v>
      </c>
      <c r="I145" s="69" t="b">
        <v>0</v>
      </c>
      <c r="J145" s="69" t="b">
        <v>0</v>
      </c>
      <c r="K145" s="69" t="b">
        <v>0</v>
      </c>
      <c r="L145" s="69" t="b">
        <v>0</v>
      </c>
    </row>
    <row r="146" spans="1:12" ht="15">
      <c r="A146" s="69" t="s">
        <v>758</v>
      </c>
      <c r="B146" s="69" t="s">
        <v>844</v>
      </c>
      <c r="C146" s="69">
        <v>3</v>
      </c>
      <c r="D146" s="87">
        <v>0.0028925350940985552</v>
      </c>
      <c r="E146" s="87">
        <v>2.6818440056637476</v>
      </c>
      <c r="F146" s="69" t="s">
        <v>267</v>
      </c>
      <c r="G146" s="69" t="b">
        <v>0</v>
      </c>
      <c r="H146" s="69" t="b">
        <v>0</v>
      </c>
      <c r="I146" s="69" t="b">
        <v>0</v>
      </c>
      <c r="J146" s="69" t="b">
        <v>0</v>
      </c>
      <c r="K146" s="69" t="b">
        <v>0</v>
      </c>
      <c r="L146" s="69" t="b">
        <v>0</v>
      </c>
    </row>
    <row r="147" spans="1:12" ht="15">
      <c r="A147" s="69" t="s">
        <v>844</v>
      </c>
      <c r="B147" s="69" t="s">
        <v>855</v>
      </c>
      <c r="C147" s="69">
        <v>3</v>
      </c>
      <c r="D147" s="87">
        <v>0.0028925350940985552</v>
      </c>
      <c r="E147" s="87">
        <v>2.6818440056637476</v>
      </c>
      <c r="F147" s="69" t="s">
        <v>267</v>
      </c>
      <c r="G147" s="69" t="b">
        <v>0</v>
      </c>
      <c r="H147" s="69" t="b">
        <v>0</v>
      </c>
      <c r="I147" s="69" t="b">
        <v>0</v>
      </c>
      <c r="J147" s="69" t="b">
        <v>0</v>
      </c>
      <c r="K147" s="69" t="b">
        <v>0</v>
      </c>
      <c r="L147" s="69" t="b">
        <v>0</v>
      </c>
    </row>
    <row r="148" spans="1:12" ht="15">
      <c r="A148" s="69" t="s">
        <v>855</v>
      </c>
      <c r="B148" s="69" t="s">
        <v>433</v>
      </c>
      <c r="C148" s="69">
        <v>3</v>
      </c>
      <c r="D148" s="87">
        <v>0.0028925350940985552</v>
      </c>
      <c r="E148" s="87">
        <v>2.0797840143357855</v>
      </c>
      <c r="F148" s="69" t="s">
        <v>267</v>
      </c>
      <c r="G148" s="69" t="b">
        <v>0</v>
      </c>
      <c r="H148" s="69" t="b">
        <v>0</v>
      </c>
      <c r="I148" s="69" t="b">
        <v>0</v>
      </c>
      <c r="J148" s="69" t="b">
        <v>0</v>
      </c>
      <c r="K148" s="69" t="b">
        <v>0</v>
      </c>
      <c r="L148" s="69" t="b">
        <v>0</v>
      </c>
    </row>
    <row r="149" spans="1:12" ht="15">
      <c r="A149" s="69" t="s">
        <v>1738</v>
      </c>
      <c r="B149" s="69" t="s">
        <v>1938</v>
      </c>
      <c r="C149" s="69">
        <v>3</v>
      </c>
      <c r="D149" s="87">
        <v>0.0028925350940985552</v>
      </c>
      <c r="E149" s="87">
        <v>1.6676035665491376</v>
      </c>
      <c r="F149" s="69" t="s">
        <v>267</v>
      </c>
      <c r="G149" s="69" t="b">
        <v>0</v>
      </c>
      <c r="H149" s="69" t="b">
        <v>0</v>
      </c>
      <c r="I149" s="69" t="b">
        <v>0</v>
      </c>
      <c r="J149" s="69" t="b">
        <v>0</v>
      </c>
      <c r="K149" s="69" t="b">
        <v>0</v>
      </c>
      <c r="L149" s="69" t="b">
        <v>0</v>
      </c>
    </row>
    <row r="150" spans="1:12" ht="15">
      <c r="A150" s="69" t="s">
        <v>1938</v>
      </c>
      <c r="B150" s="69" t="s">
        <v>813</v>
      </c>
      <c r="C150" s="69">
        <v>3</v>
      </c>
      <c r="D150" s="87">
        <v>0.0028925350940985552</v>
      </c>
      <c r="E150" s="87">
        <v>2.6818440056637476</v>
      </c>
      <c r="F150" s="69" t="s">
        <v>267</v>
      </c>
      <c r="G150" s="69" t="b">
        <v>0</v>
      </c>
      <c r="H150" s="69" t="b">
        <v>0</v>
      </c>
      <c r="I150" s="69" t="b">
        <v>0</v>
      </c>
      <c r="J150" s="69" t="b">
        <v>0</v>
      </c>
      <c r="K150" s="69" t="b">
        <v>0</v>
      </c>
      <c r="L150" s="69" t="b">
        <v>0</v>
      </c>
    </row>
    <row r="151" spans="1:12" ht="15">
      <c r="A151" s="69" t="s">
        <v>813</v>
      </c>
      <c r="B151" s="69" t="s">
        <v>874</v>
      </c>
      <c r="C151" s="69">
        <v>3</v>
      </c>
      <c r="D151" s="87">
        <v>0.0028925350940985552</v>
      </c>
      <c r="E151" s="87">
        <v>2.6818440056637476</v>
      </c>
      <c r="F151" s="69" t="s">
        <v>267</v>
      </c>
      <c r="G151" s="69" t="b">
        <v>0</v>
      </c>
      <c r="H151" s="69" t="b">
        <v>0</v>
      </c>
      <c r="I151" s="69" t="b">
        <v>0</v>
      </c>
      <c r="J151" s="69" t="b">
        <v>0</v>
      </c>
      <c r="K151" s="69" t="b">
        <v>0</v>
      </c>
      <c r="L151" s="69" t="b">
        <v>0</v>
      </c>
    </row>
    <row r="152" spans="1:12" ht="15">
      <c r="A152" s="69" t="s">
        <v>874</v>
      </c>
      <c r="B152" s="69" t="s">
        <v>752</v>
      </c>
      <c r="C152" s="69">
        <v>3</v>
      </c>
      <c r="D152" s="87">
        <v>0.0028925350940985552</v>
      </c>
      <c r="E152" s="87">
        <v>2.3138672203691533</v>
      </c>
      <c r="F152" s="69" t="s">
        <v>267</v>
      </c>
      <c r="G152" s="69" t="b">
        <v>0</v>
      </c>
      <c r="H152" s="69" t="b">
        <v>0</v>
      </c>
      <c r="I152" s="69" t="b">
        <v>0</v>
      </c>
      <c r="J152" s="69" t="b">
        <v>0</v>
      </c>
      <c r="K152" s="69" t="b">
        <v>0</v>
      </c>
      <c r="L152" s="69" t="b">
        <v>0</v>
      </c>
    </row>
    <row r="153" spans="1:12" ht="15">
      <c r="A153" s="69" t="s">
        <v>752</v>
      </c>
      <c r="B153" s="69" t="s">
        <v>1939</v>
      </c>
      <c r="C153" s="69">
        <v>3</v>
      </c>
      <c r="D153" s="87">
        <v>0.0028925350940985552</v>
      </c>
      <c r="E153" s="87">
        <v>2.3138672203691533</v>
      </c>
      <c r="F153" s="69" t="s">
        <v>267</v>
      </c>
      <c r="G153" s="69" t="b">
        <v>0</v>
      </c>
      <c r="H153" s="69" t="b">
        <v>0</v>
      </c>
      <c r="I153" s="69" t="b">
        <v>0</v>
      </c>
      <c r="J153" s="69" t="b">
        <v>0</v>
      </c>
      <c r="K153" s="69" t="b">
        <v>0</v>
      </c>
      <c r="L153" s="69" t="b">
        <v>0</v>
      </c>
    </row>
    <row r="154" spans="1:12" ht="15">
      <c r="A154" s="69" t="s">
        <v>1939</v>
      </c>
      <c r="B154" s="69" t="s">
        <v>786</v>
      </c>
      <c r="C154" s="69">
        <v>3</v>
      </c>
      <c r="D154" s="87">
        <v>0.0028925350940985552</v>
      </c>
      <c r="E154" s="87">
        <v>2.1175725752251853</v>
      </c>
      <c r="F154" s="69" t="s">
        <v>267</v>
      </c>
      <c r="G154" s="69" t="b">
        <v>0</v>
      </c>
      <c r="H154" s="69" t="b">
        <v>0</v>
      </c>
      <c r="I154" s="69" t="b">
        <v>0</v>
      </c>
      <c r="J154" s="69" t="b">
        <v>0</v>
      </c>
      <c r="K154" s="69" t="b">
        <v>0</v>
      </c>
      <c r="L154" s="69" t="b">
        <v>0</v>
      </c>
    </row>
    <row r="155" spans="1:12" ht="15">
      <c r="A155" s="69" t="s">
        <v>1738</v>
      </c>
      <c r="B155" s="69" t="s">
        <v>1940</v>
      </c>
      <c r="C155" s="69">
        <v>3</v>
      </c>
      <c r="D155" s="87">
        <v>0.0028925350940985552</v>
      </c>
      <c r="E155" s="87">
        <v>1.6676035665491376</v>
      </c>
      <c r="F155" s="69" t="s">
        <v>267</v>
      </c>
      <c r="G155" s="69" t="b">
        <v>0</v>
      </c>
      <c r="H155" s="69" t="b">
        <v>0</v>
      </c>
      <c r="I155" s="69" t="b">
        <v>0</v>
      </c>
      <c r="J155" s="69" t="b">
        <v>0</v>
      </c>
      <c r="K155" s="69" t="b">
        <v>0</v>
      </c>
      <c r="L155" s="69" t="b">
        <v>0</v>
      </c>
    </row>
    <row r="156" spans="1:12" ht="15">
      <c r="A156" s="69" t="s">
        <v>1941</v>
      </c>
      <c r="B156" s="69" t="s">
        <v>1739</v>
      </c>
      <c r="C156" s="69">
        <v>3</v>
      </c>
      <c r="D156" s="87">
        <v>0.0028925350940985552</v>
      </c>
      <c r="E156" s="87">
        <v>1.8367459656494909</v>
      </c>
      <c r="F156" s="69" t="s">
        <v>267</v>
      </c>
      <c r="G156" s="69" t="b">
        <v>0</v>
      </c>
      <c r="H156" s="69" t="b">
        <v>0</v>
      </c>
      <c r="I156" s="69" t="b">
        <v>0</v>
      </c>
      <c r="J156" s="69" t="b">
        <v>0</v>
      </c>
      <c r="K156" s="69" t="b">
        <v>0</v>
      </c>
      <c r="L156" s="69" t="b">
        <v>0</v>
      </c>
    </row>
    <row r="157" spans="1:12" ht="15">
      <c r="A157" s="69" t="s">
        <v>822</v>
      </c>
      <c r="B157" s="69" t="s">
        <v>934</v>
      </c>
      <c r="C157" s="69">
        <v>3</v>
      </c>
      <c r="D157" s="87">
        <v>0.0028925350940985552</v>
      </c>
      <c r="E157" s="87">
        <v>1.8367459656494909</v>
      </c>
      <c r="F157" s="69" t="s">
        <v>267</v>
      </c>
      <c r="G157" s="69" t="b">
        <v>0</v>
      </c>
      <c r="H157" s="69" t="b">
        <v>0</v>
      </c>
      <c r="I157" s="69" t="b">
        <v>0</v>
      </c>
      <c r="J157" s="69" t="b">
        <v>0</v>
      </c>
      <c r="K157" s="69" t="b">
        <v>0</v>
      </c>
      <c r="L157" s="69" t="b">
        <v>0</v>
      </c>
    </row>
    <row r="158" spans="1:12" ht="15">
      <c r="A158" s="69" t="s">
        <v>934</v>
      </c>
      <c r="B158" s="69" t="s">
        <v>1747</v>
      </c>
      <c r="C158" s="69">
        <v>3</v>
      </c>
      <c r="D158" s="87">
        <v>0.0028925350940985552</v>
      </c>
      <c r="E158" s="87">
        <v>2.6818440056637476</v>
      </c>
      <c r="F158" s="69" t="s">
        <v>267</v>
      </c>
      <c r="G158" s="69" t="b">
        <v>0</v>
      </c>
      <c r="H158" s="69" t="b">
        <v>0</v>
      </c>
      <c r="I158" s="69" t="b">
        <v>0</v>
      </c>
      <c r="J158" s="69" t="b">
        <v>0</v>
      </c>
      <c r="K158" s="69" t="b">
        <v>0</v>
      </c>
      <c r="L158" s="69" t="b">
        <v>0</v>
      </c>
    </row>
    <row r="159" spans="1:12" ht="15">
      <c r="A159" s="69" t="s">
        <v>1747</v>
      </c>
      <c r="B159" s="69" t="s">
        <v>1748</v>
      </c>
      <c r="C159" s="69">
        <v>3</v>
      </c>
      <c r="D159" s="87">
        <v>0.0028925350940985552</v>
      </c>
      <c r="E159" s="87">
        <v>2.6818440056637476</v>
      </c>
      <c r="F159" s="69" t="s">
        <v>267</v>
      </c>
      <c r="G159" s="69" t="b">
        <v>0</v>
      </c>
      <c r="H159" s="69" t="b">
        <v>0</v>
      </c>
      <c r="I159" s="69" t="b">
        <v>0</v>
      </c>
      <c r="J159" s="69" t="b">
        <v>0</v>
      </c>
      <c r="K159" s="69" t="b">
        <v>0</v>
      </c>
      <c r="L159" s="69" t="b">
        <v>0</v>
      </c>
    </row>
    <row r="160" spans="1:12" ht="15">
      <c r="A160" s="69" t="s">
        <v>1748</v>
      </c>
      <c r="B160" s="69" t="s">
        <v>792</v>
      </c>
      <c r="C160" s="69">
        <v>3</v>
      </c>
      <c r="D160" s="87">
        <v>0.0028925350940985552</v>
      </c>
      <c r="E160" s="87">
        <v>2.6818440056637476</v>
      </c>
      <c r="F160" s="69" t="s">
        <v>267</v>
      </c>
      <c r="G160" s="69" t="b">
        <v>0</v>
      </c>
      <c r="H160" s="69" t="b">
        <v>0</v>
      </c>
      <c r="I160" s="69" t="b">
        <v>0</v>
      </c>
      <c r="J160" s="69" t="b">
        <v>0</v>
      </c>
      <c r="K160" s="69" t="b">
        <v>0</v>
      </c>
      <c r="L160" s="69" t="b">
        <v>0</v>
      </c>
    </row>
    <row r="161" spans="1:12" ht="15">
      <c r="A161" s="69" t="s">
        <v>792</v>
      </c>
      <c r="B161" s="69" t="s">
        <v>1749</v>
      </c>
      <c r="C161" s="69">
        <v>3</v>
      </c>
      <c r="D161" s="87">
        <v>0.0028925350940985552</v>
      </c>
      <c r="E161" s="87">
        <v>2.6818440056637476</v>
      </c>
      <c r="F161" s="69" t="s">
        <v>267</v>
      </c>
      <c r="G161" s="69" t="b">
        <v>0</v>
      </c>
      <c r="H161" s="69" t="b">
        <v>0</v>
      </c>
      <c r="I161" s="69" t="b">
        <v>0</v>
      </c>
      <c r="J161" s="69" t="b">
        <v>0</v>
      </c>
      <c r="K161" s="69" t="b">
        <v>0</v>
      </c>
      <c r="L161" s="69" t="b">
        <v>0</v>
      </c>
    </row>
    <row r="162" spans="1:12" ht="15">
      <c r="A162" s="69" t="s">
        <v>1749</v>
      </c>
      <c r="B162" s="69" t="s">
        <v>1738</v>
      </c>
      <c r="C162" s="69">
        <v>3</v>
      </c>
      <c r="D162" s="87">
        <v>0.0028925350940985552</v>
      </c>
      <c r="E162" s="87">
        <v>1.1904823118294752</v>
      </c>
      <c r="F162" s="69" t="s">
        <v>267</v>
      </c>
      <c r="G162" s="69" t="b">
        <v>0</v>
      </c>
      <c r="H162" s="69" t="b">
        <v>0</v>
      </c>
      <c r="I162" s="69" t="b">
        <v>0</v>
      </c>
      <c r="J162" s="69" t="b">
        <v>0</v>
      </c>
      <c r="K162" s="69" t="b">
        <v>0</v>
      </c>
      <c r="L162" s="69" t="b">
        <v>0</v>
      </c>
    </row>
    <row r="163" spans="1:12" ht="15">
      <c r="A163" s="69" t="s">
        <v>1738</v>
      </c>
      <c r="B163" s="69" t="s">
        <v>1750</v>
      </c>
      <c r="C163" s="69">
        <v>3</v>
      </c>
      <c r="D163" s="87">
        <v>0.0028925350940985552</v>
      </c>
      <c r="E163" s="87">
        <v>1.6676035665491376</v>
      </c>
      <c r="F163" s="69" t="s">
        <v>267</v>
      </c>
      <c r="G163" s="69" t="b">
        <v>0</v>
      </c>
      <c r="H163" s="69" t="b">
        <v>0</v>
      </c>
      <c r="I163" s="69" t="b">
        <v>0</v>
      </c>
      <c r="J163" s="69" t="b">
        <v>0</v>
      </c>
      <c r="K163" s="69" t="b">
        <v>0</v>
      </c>
      <c r="L163" s="69" t="b">
        <v>0</v>
      </c>
    </row>
    <row r="164" spans="1:12" ht="15">
      <c r="A164" s="69" t="s">
        <v>847</v>
      </c>
      <c r="B164" s="69" t="s">
        <v>867</v>
      </c>
      <c r="C164" s="69">
        <v>3</v>
      </c>
      <c r="D164" s="87">
        <v>0.0028925350940985552</v>
      </c>
      <c r="E164" s="87">
        <v>2.0128372247051725</v>
      </c>
      <c r="F164" s="69" t="s">
        <v>267</v>
      </c>
      <c r="G164" s="69" t="b">
        <v>0</v>
      </c>
      <c r="H164" s="69" t="b">
        <v>0</v>
      </c>
      <c r="I164" s="69" t="b">
        <v>0</v>
      </c>
      <c r="J164" s="69" t="b">
        <v>0</v>
      </c>
      <c r="K164" s="69" t="b">
        <v>0</v>
      </c>
      <c r="L164" s="69" t="b">
        <v>0</v>
      </c>
    </row>
    <row r="165" spans="1:12" ht="15">
      <c r="A165" s="69" t="s">
        <v>867</v>
      </c>
      <c r="B165" s="69" t="s">
        <v>787</v>
      </c>
      <c r="C165" s="69">
        <v>3</v>
      </c>
      <c r="D165" s="87">
        <v>0.0028925350940985552</v>
      </c>
      <c r="E165" s="87">
        <v>2.6818440056637476</v>
      </c>
      <c r="F165" s="69" t="s">
        <v>267</v>
      </c>
      <c r="G165" s="69" t="b">
        <v>0</v>
      </c>
      <c r="H165" s="69" t="b">
        <v>0</v>
      </c>
      <c r="I165" s="69" t="b">
        <v>0</v>
      </c>
      <c r="J165" s="69" t="b">
        <v>0</v>
      </c>
      <c r="K165" s="69" t="b">
        <v>0</v>
      </c>
      <c r="L165" s="69" t="b">
        <v>0</v>
      </c>
    </row>
    <row r="166" spans="1:12" ht="15">
      <c r="A166" s="69" t="s">
        <v>787</v>
      </c>
      <c r="B166" s="69" t="s">
        <v>795</v>
      </c>
      <c r="C166" s="69">
        <v>3</v>
      </c>
      <c r="D166" s="87">
        <v>0.0028925350940985552</v>
      </c>
      <c r="E166" s="87">
        <v>2.0450219080765737</v>
      </c>
      <c r="F166" s="69" t="s">
        <v>267</v>
      </c>
      <c r="G166" s="69" t="b">
        <v>0</v>
      </c>
      <c r="H166" s="69" t="b">
        <v>0</v>
      </c>
      <c r="I166" s="69" t="b">
        <v>0</v>
      </c>
      <c r="J166" s="69" t="b">
        <v>0</v>
      </c>
      <c r="K166" s="69" t="b">
        <v>0</v>
      </c>
      <c r="L166" s="69" t="b">
        <v>0</v>
      </c>
    </row>
    <row r="167" spans="1:12" ht="15">
      <c r="A167" s="69" t="s">
        <v>795</v>
      </c>
      <c r="B167" s="69" t="s">
        <v>1942</v>
      </c>
      <c r="C167" s="69">
        <v>3</v>
      </c>
      <c r="D167" s="87">
        <v>0.0028925350940985552</v>
      </c>
      <c r="E167" s="87">
        <v>2.0450219080765737</v>
      </c>
      <c r="F167" s="69" t="s">
        <v>267</v>
      </c>
      <c r="G167" s="69" t="b">
        <v>0</v>
      </c>
      <c r="H167" s="69" t="b">
        <v>0</v>
      </c>
      <c r="I167" s="69" t="b">
        <v>0</v>
      </c>
      <c r="J167" s="69" t="b">
        <v>0</v>
      </c>
      <c r="K167" s="69" t="b">
        <v>0</v>
      </c>
      <c r="L167" s="69" t="b">
        <v>0</v>
      </c>
    </row>
    <row r="168" spans="1:12" ht="15">
      <c r="A168" s="69" t="s">
        <v>1942</v>
      </c>
      <c r="B168" s="69" t="s">
        <v>854</v>
      </c>
      <c r="C168" s="69">
        <v>3</v>
      </c>
      <c r="D168" s="87">
        <v>0.0028925350940985552</v>
      </c>
      <c r="E168" s="87">
        <v>2.6818440056637476</v>
      </c>
      <c r="F168" s="69" t="s">
        <v>267</v>
      </c>
      <c r="G168" s="69" t="b">
        <v>0</v>
      </c>
      <c r="H168" s="69" t="b">
        <v>0</v>
      </c>
      <c r="I168" s="69" t="b">
        <v>0</v>
      </c>
      <c r="J168" s="69" t="b">
        <v>0</v>
      </c>
      <c r="K168" s="69" t="b">
        <v>0</v>
      </c>
      <c r="L168" s="69" t="b">
        <v>0</v>
      </c>
    </row>
    <row r="169" spans="1:12" ht="15">
      <c r="A169" s="69" t="s">
        <v>854</v>
      </c>
      <c r="B169" s="69" t="s">
        <v>1943</v>
      </c>
      <c r="C169" s="69">
        <v>3</v>
      </c>
      <c r="D169" s="87">
        <v>0.0028925350940985552</v>
      </c>
      <c r="E169" s="87">
        <v>2.6818440056637476</v>
      </c>
      <c r="F169" s="69" t="s">
        <v>267</v>
      </c>
      <c r="G169" s="69" t="b">
        <v>0</v>
      </c>
      <c r="H169" s="69" t="b">
        <v>0</v>
      </c>
      <c r="I169" s="69" t="b">
        <v>0</v>
      </c>
      <c r="J169" s="69" t="b">
        <v>0</v>
      </c>
      <c r="K169" s="69" t="b">
        <v>0</v>
      </c>
      <c r="L169" s="69" t="b">
        <v>0</v>
      </c>
    </row>
    <row r="170" spans="1:12" ht="15">
      <c r="A170" s="69" t="s">
        <v>1943</v>
      </c>
      <c r="B170" s="69" t="s">
        <v>795</v>
      </c>
      <c r="C170" s="69">
        <v>3</v>
      </c>
      <c r="D170" s="87">
        <v>0.0028925350940985552</v>
      </c>
      <c r="E170" s="87">
        <v>2.0450219080765737</v>
      </c>
      <c r="F170" s="69" t="s">
        <v>267</v>
      </c>
      <c r="G170" s="69" t="b">
        <v>0</v>
      </c>
      <c r="H170" s="69" t="b">
        <v>0</v>
      </c>
      <c r="I170" s="69" t="b">
        <v>0</v>
      </c>
      <c r="J170" s="69" t="b">
        <v>0</v>
      </c>
      <c r="K170" s="69" t="b">
        <v>0</v>
      </c>
      <c r="L170" s="69" t="b">
        <v>0</v>
      </c>
    </row>
    <row r="171" spans="1:12" ht="15">
      <c r="A171" s="69" t="s">
        <v>795</v>
      </c>
      <c r="B171" s="69" t="s">
        <v>782</v>
      </c>
      <c r="C171" s="69">
        <v>3</v>
      </c>
      <c r="D171" s="87">
        <v>0.0028925350940985552</v>
      </c>
      <c r="E171" s="87">
        <v>2.0450219080765737</v>
      </c>
      <c r="F171" s="69" t="s">
        <v>267</v>
      </c>
      <c r="G171" s="69" t="b">
        <v>0</v>
      </c>
      <c r="H171" s="69" t="b">
        <v>0</v>
      </c>
      <c r="I171" s="69" t="b">
        <v>0</v>
      </c>
      <c r="J171" s="69" t="b">
        <v>0</v>
      </c>
      <c r="K171" s="69" t="b">
        <v>0</v>
      </c>
      <c r="L171" s="69" t="b">
        <v>0</v>
      </c>
    </row>
    <row r="172" spans="1:12" ht="15">
      <c r="A172" s="69" t="s">
        <v>782</v>
      </c>
      <c r="B172" s="69" t="s">
        <v>359</v>
      </c>
      <c r="C172" s="69">
        <v>3</v>
      </c>
      <c r="D172" s="87">
        <v>0.0028925350940985552</v>
      </c>
      <c r="E172" s="87">
        <v>1.9285163390051363</v>
      </c>
      <c r="F172" s="69" t="s">
        <v>267</v>
      </c>
      <c r="G172" s="69" t="b">
        <v>0</v>
      </c>
      <c r="H172" s="69" t="b">
        <v>0</v>
      </c>
      <c r="I172" s="69" t="b">
        <v>0</v>
      </c>
      <c r="J172" s="69" t="b">
        <v>0</v>
      </c>
      <c r="K172" s="69" t="b">
        <v>0</v>
      </c>
      <c r="L172" s="69" t="b">
        <v>0</v>
      </c>
    </row>
    <row r="173" spans="1:12" ht="15">
      <c r="A173" s="69" t="s">
        <v>359</v>
      </c>
      <c r="B173" s="69" t="s">
        <v>878</v>
      </c>
      <c r="C173" s="69">
        <v>3</v>
      </c>
      <c r="D173" s="87">
        <v>0.0028925350940985552</v>
      </c>
      <c r="E173" s="87">
        <v>1.9285163390051363</v>
      </c>
      <c r="F173" s="69" t="s">
        <v>267</v>
      </c>
      <c r="G173" s="69" t="b">
        <v>0</v>
      </c>
      <c r="H173" s="69" t="b">
        <v>0</v>
      </c>
      <c r="I173" s="69" t="b">
        <v>0</v>
      </c>
      <c r="J173" s="69" t="b">
        <v>0</v>
      </c>
      <c r="K173" s="69" t="b">
        <v>0</v>
      </c>
      <c r="L173" s="69" t="b">
        <v>0</v>
      </c>
    </row>
    <row r="174" spans="1:12" ht="15">
      <c r="A174" s="69" t="s">
        <v>878</v>
      </c>
      <c r="B174" s="69" t="s">
        <v>1738</v>
      </c>
      <c r="C174" s="69">
        <v>3</v>
      </c>
      <c r="D174" s="87">
        <v>0.0028925350940985552</v>
      </c>
      <c r="E174" s="87">
        <v>1.1904823118294752</v>
      </c>
      <c r="F174" s="69" t="s">
        <v>267</v>
      </c>
      <c r="G174" s="69" t="b">
        <v>0</v>
      </c>
      <c r="H174" s="69" t="b">
        <v>0</v>
      </c>
      <c r="I174" s="69" t="b">
        <v>0</v>
      </c>
      <c r="J174" s="69" t="b">
        <v>0</v>
      </c>
      <c r="K174" s="69" t="b">
        <v>0</v>
      </c>
      <c r="L174" s="69" t="b">
        <v>0</v>
      </c>
    </row>
    <row r="175" spans="1:12" ht="15">
      <c r="A175" s="69" t="s">
        <v>1738</v>
      </c>
      <c r="B175" s="69" t="s">
        <v>1944</v>
      </c>
      <c r="C175" s="69">
        <v>3</v>
      </c>
      <c r="D175" s="87">
        <v>0.0028925350940985552</v>
      </c>
      <c r="E175" s="87">
        <v>1.6676035665491376</v>
      </c>
      <c r="F175" s="69" t="s">
        <v>267</v>
      </c>
      <c r="G175" s="69" t="b">
        <v>0</v>
      </c>
      <c r="H175" s="69" t="b">
        <v>0</v>
      </c>
      <c r="I175" s="69" t="b">
        <v>0</v>
      </c>
      <c r="J175" s="69" t="b">
        <v>0</v>
      </c>
      <c r="K175" s="69" t="b">
        <v>0</v>
      </c>
      <c r="L175" s="69" t="b">
        <v>0</v>
      </c>
    </row>
    <row r="176" spans="1:12" ht="15">
      <c r="A176" s="69" t="s">
        <v>1944</v>
      </c>
      <c r="B176" s="69" t="s">
        <v>822</v>
      </c>
      <c r="C176" s="69">
        <v>3</v>
      </c>
      <c r="D176" s="87">
        <v>0.0028925350940985552</v>
      </c>
      <c r="E176" s="87">
        <v>1.9548452777274854</v>
      </c>
      <c r="F176" s="69" t="s">
        <v>267</v>
      </c>
      <c r="G176" s="69" t="b">
        <v>0</v>
      </c>
      <c r="H176" s="69" t="b">
        <v>0</v>
      </c>
      <c r="I176" s="69" t="b">
        <v>0</v>
      </c>
      <c r="J176" s="69" t="b">
        <v>0</v>
      </c>
      <c r="K176" s="69" t="b">
        <v>0</v>
      </c>
      <c r="L176" s="69" t="b">
        <v>0</v>
      </c>
    </row>
    <row r="177" spans="1:12" ht="15">
      <c r="A177" s="69" t="s">
        <v>845</v>
      </c>
      <c r="B177" s="69" t="s">
        <v>1738</v>
      </c>
      <c r="C177" s="69">
        <v>3</v>
      </c>
      <c r="D177" s="87">
        <v>0.0028925350940985552</v>
      </c>
      <c r="E177" s="87">
        <v>1.0655435752211753</v>
      </c>
      <c r="F177" s="69" t="s">
        <v>267</v>
      </c>
      <c r="G177" s="69" t="b">
        <v>0</v>
      </c>
      <c r="H177" s="69" t="b">
        <v>0</v>
      </c>
      <c r="I177" s="69" t="b">
        <v>0</v>
      </c>
      <c r="J177" s="69" t="b">
        <v>0</v>
      </c>
      <c r="K177" s="69" t="b">
        <v>0</v>
      </c>
      <c r="L177" s="69" t="b">
        <v>0</v>
      </c>
    </row>
    <row r="178" spans="1:12" ht="15">
      <c r="A178" s="69" t="s">
        <v>852</v>
      </c>
      <c r="B178" s="69" t="s">
        <v>1738</v>
      </c>
      <c r="C178" s="69">
        <v>2</v>
      </c>
      <c r="D178" s="87">
        <v>0.0021582408796022765</v>
      </c>
      <c r="E178" s="87">
        <v>0.8894523161654939</v>
      </c>
      <c r="F178" s="69" t="s">
        <v>267</v>
      </c>
      <c r="G178" s="69" t="b">
        <v>0</v>
      </c>
      <c r="H178" s="69" t="b">
        <v>0</v>
      </c>
      <c r="I178" s="69" t="b">
        <v>0</v>
      </c>
      <c r="J178" s="69" t="b">
        <v>0</v>
      </c>
      <c r="K178" s="69" t="b">
        <v>0</v>
      </c>
      <c r="L178" s="69" t="b">
        <v>0</v>
      </c>
    </row>
    <row r="179" spans="1:12" ht="15">
      <c r="A179" s="69" t="s">
        <v>1945</v>
      </c>
      <c r="B179" s="69" t="s">
        <v>807</v>
      </c>
      <c r="C179" s="69">
        <v>2</v>
      </c>
      <c r="D179" s="87">
        <v>0.002551230430077448</v>
      </c>
      <c r="E179" s="87">
        <v>2.857935264719429</v>
      </c>
      <c r="F179" s="69" t="s">
        <v>267</v>
      </c>
      <c r="G179" s="69" t="b">
        <v>0</v>
      </c>
      <c r="H179" s="69" t="b">
        <v>0</v>
      </c>
      <c r="I179" s="69" t="b">
        <v>0</v>
      </c>
      <c r="J179" s="69" t="b">
        <v>0</v>
      </c>
      <c r="K179" s="69" t="b">
        <v>0</v>
      </c>
      <c r="L179" s="69" t="b">
        <v>0</v>
      </c>
    </row>
    <row r="180" spans="1:12" ht="15">
      <c r="A180" s="69" t="s">
        <v>847</v>
      </c>
      <c r="B180" s="69" t="s">
        <v>797</v>
      </c>
      <c r="C180" s="69">
        <v>2</v>
      </c>
      <c r="D180" s="87">
        <v>0.0021582408796022765</v>
      </c>
      <c r="E180" s="87">
        <v>1.836745965649491</v>
      </c>
      <c r="F180" s="69" t="s">
        <v>267</v>
      </c>
      <c r="G180" s="69" t="b">
        <v>0</v>
      </c>
      <c r="H180" s="69" t="b">
        <v>0</v>
      </c>
      <c r="I180" s="69" t="b">
        <v>0</v>
      </c>
      <c r="J180" s="69" t="b">
        <v>0</v>
      </c>
      <c r="K180" s="69" t="b">
        <v>0</v>
      </c>
      <c r="L180" s="69" t="b">
        <v>0</v>
      </c>
    </row>
    <row r="181" spans="1:12" ht="15">
      <c r="A181" s="69" t="s">
        <v>812</v>
      </c>
      <c r="B181" s="69" t="s">
        <v>816</v>
      </c>
      <c r="C181" s="69">
        <v>2</v>
      </c>
      <c r="D181" s="87">
        <v>0.0021582408796022765</v>
      </c>
      <c r="E181" s="87">
        <v>1.727601496224423</v>
      </c>
      <c r="F181" s="69" t="s">
        <v>267</v>
      </c>
      <c r="G181" s="69" t="b">
        <v>0</v>
      </c>
      <c r="H181" s="69" t="b">
        <v>0</v>
      </c>
      <c r="I181" s="69" t="b">
        <v>0</v>
      </c>
      <c r="J181" s="69" t="b">
        <v>0</v>
      </c>
      <c r="K181" s="69" t="b">
        <v>0</v>
      </c>
      <c r="L181" s="69" t="b">
        <v>0</v>
      </c>
    </row>
    <row r="182" spans="1:12" ht="15">
      <c r="A182" s="69" t="s">
        <v>877</v>
      </c>
      <c r="B182" s="69" t="s">
        <v>1739</v>
      </c>
      <c r="C182" s="69">
        <v>2</v>
      </c>
      <c r="D182" s="87">
        <v>0.0021582408796022765</v>
      </c>
      <c r="E182" s="87">
        <v>1.1835334518741474</v>
      </c>
      <c r="F182" s="69" t="s">
        <v>267</v>
      </c>
      <c r="G182" s="69" t="b">
        <v>0</v>
      </c>
      <c r="H182" s="69" t="b">
        <v>0</v>
      </c>
      <c r="I182" s="69" t="b">
        <v>0</v>
      </c>
      <c r="J182" s="69" t="b">
        <v>0</v>
      </c>
      <c r="K182" s="69" t="b">
        <v>0</v>
      </c>
      <c r="L182" s="69" t="b">
        <v>0</v>
      </c>
    </row>
    <row r="183" spans="1:12" ht="15">
      <c r="A183" s="69" t="s">
        <v>1742</v>
      </c>
      <c r="B183" s="69" t="s">
        <v>801</v>
      </c>
      <c r="C183" s="69">
        <v>2</v>
      </c>
      <c r="D183" s="87">
        <v>0.0021582408796022765</v>
      </c>
      <c r="E183" s="87">
        <v>1.5849339926556913</v>
      </c>
      <c r="F183" s="69" t="s">
        <v>267</v>
      </c>
      <c r="G183" s="69" t="b">
        <v>0</v>
      </c>
      <c r="H183" s="69" t="b">
        <v>0</v>
      </c>
      <c r="I183" s="69" t="b">
        <v>0</v>
      </c>
      <c r="J183" s="69" t="b">
        <v>0</v>
      </c>
      <c r="K183" s="69" t="b">
        <v>0</v>
      </c>
      <c r="L183" s="69" t="b">
        <v>0</v>
      </c>
    </row>
    <row r="184" spans="1:12" ht="15">
      <c r="A184" s="69" t="s">
        <v>801</v>
      </c>
      <c r="B184" s="69" t="s">
        <v>1745</v>
      </c>
      <c r="C184" s="69">
        <v>2</v>
      </c>
      <c r="D184" s="87">
        <v>0.0021582408796022765</v>
      </c>
      <c r="E184" s="87">
        <v>1.8802116594305813</v>
      </c>
      <c r="F184" s="69" t="s">
        <v>267</v>
      </c>
      <c r="G184" s="69" t="b">
        <v>0</v>
      </c>
      <c r="H184" s="69" t="b">
        <v>0</v>
      </c>
      <c r="I184" s="69" t="b">
        <v>0</v>
      </c>
      <c r="J184" s="69" t="b">
        <v>0</v>
      </c>
      <c r="K184" s="69" t="b">
        <v>0</v>
      </c>
      <c r="L184" s="69" t="b">
        <v>0</v>
      </c>
    </row>
    <row r="185" spans="1:12" ht="15">
      <c r="A185" s="69" t="s">
        <v>1745</v>
      </c>
      <c r="B185" s="69" t="s">
        <v>1746</v>
      </c>
      <c r="C185" s="69">
        <v>2</v>
      </c>
      <c r="D185" s="87">
        <v>0.0021582408796022765</v>
      </c>
      <c r="E185" s="87">
        <v>2.857935264719429</v>
      </c>
      <c r="F185" s="69" t="s">
        <v>267</v>
      </c>
      <c r="G185" s="69" t="b">
        <v>0</v>
      </c>
      <c r="H185" s="69" t="b">
        <v>0</v>
      </c>
      <c r="I185" s="69" t="b">
        <v>0</v>
      </c>
      <c r="J185" s="69" t="b">
        <v>0</v>
      </c>
      <c r="K185" s="69" t="b">
        <v>0</v>
      </c>
      <c r="L185" s="69" t="b">
        <v>0</v>
      </c>
    </row>
    <row r="186" spans="1:12" ht="15">
      <c r="A186" s="69" t="s">
        <v>1746</v>
      </c>
      <c r="B186" s="69" t="s">
        <v>1743</v>
      </c>
      <c r="C186" s="69">
        <v>2</v>
      </c>
      <c r="D186" s="87">
        <v>0.0021582408796022765</v>
      </c>
      <c r="E186" s="87">
        <v>2.5569052690554477</v>
      </c>
      <c r="F186" s="69" t="s">
        <v>267</v>
      </c>
      <c r="G186" s="69" t="b">
        <v>0</v>
      </c>
      <c r="H186" s="69" t="b">
        <v>0</v>
      </c>
      <c r="I186" s="69" t="b">
        <v>0</v>
      </c>
      <c r="J186" s="69" t="b">
        <v>0</v>
      </c>
      <c r="K186" s="69" t="b">
        <v>0</v>
      </c>
      <c r="L186" s="69" t="b">
        <v>0</v>
      </c>
    </row>
    <row r="187" spans="1:12" ht="15">
      <c r="A187" s="69" t="s">
        <v>1744</v>
      </c>
      <c r="B187" s="69" t="s">
        <v>839</v>
      </c>
      <c r="C187" s="69">
        <v>2</v>
      </c>
      <c r="D187" s="87">
        <v>0.0021582408796022765</v>
      </c>
      <c r="E187" s="87">
        <v>2.5569052690554477</v>
      </c>
      <c r="F187" s="69" t="s">
        <v>267</v>
      </c>
      <c r="G187" s="69" t="b">
        <v>0</v>
      </c>
      <c r="H187" s="69" t="b">
        <v>0</v>
      </c>
      <c r="I187" s="69" t="b">
        <v>0</v>
      </c>
      <c r="J187" s="69" t="b">
        <v>0</v>
      </c>
      <c r="K187" s="69" t="b">
        <v>0</v>
      </c>
      <c r="L187" s="69" t="b">
        <v>0</v>
      </c>
    </row>
    <row r="188" spans="1:12" ht="15">
      <c r="A188" s="69" t="s">
        <v>839</v>
      </c>
      <c r="B188" s="69" t="s">
        <v>817</v>
      </c>
      <c r="C188" s="69">
        <v>2</v>
      </c>
      <c r="D188" s="87">
        <v>0.0021582408796022765</v>
      </c>
      <c r="E188" s="87">
        <v>2.857935264719429</v>
      </c>
      <c r="F188" s="69" t="s">
        <v>267</v>
      </c>
      <c r="G188" s="69" t="b">
        <v>0</v>
      </c>
      <c r="H188" s="69" t="b">
        <v>0</v>
      </c>
      <c r="I188" s="69" t="b">
        <v>0</v>
      </c>
      <c r="J188" s="69" t="b">
        <v>0</v>
      </c>
      <c r="K188" s="69" t="b">
        <v>0</v>
      </c>
      <c r="L188" s="69" t="b">
        <v>0</v>
      </c>
    </row>
    <row r="189" spans="1:12" ht="15">
      <c r="A189" s="69" t="s">
        <v>817</v>
      </c>
      <c r="B189" s="69" t="s">
        <v>750</v>
      </c>
      <c r="C189" s="69">
        <v>2</v>
      </c>
      <c r="D189" s="87">
        <v>0.0021582408796022765</v>
      </c>
      <c r="E189" s="87">
        <v>2.857935264719429</v>
      </c>
      <c r="F189" s="69" t="s">
        <v>267</v>
      </c>
      <c r="G189" s="69" t="b">
        <v>0</v>
      </c>
      <c r="H189" s="69" t="b">
        <v>0</v>
      </c>
      <c r="I189" s="69" t="b">
        <v>0</v>
      </c>
      <c r="J189" s="69" t="b">
        <v>0</v>
      </c>
      <c r="K189" s="69" t="b">
        <v>0</v>
      </c>
      <c r="L189" s="69" t="b">
        <v>0</v>
      </c>
    </row>
    <row r="190" spans="1:12" ht="15">
      <c r="A190" s="69" t="s">
        <v>750</v>
      </c>
      <c r="B190" s="69" t="s">
        <v>819</v>
      </c>
      <c r="C190" s="69">
        <v>2</v>
      </c>
      <c r="D190" s="87">
        <v>0.0021582408796022765</v>
      </c>
      <c r="E190" s="87">
        <v>2.857935264719429</v>
      </c>
      <c r="F190" s="69" t="s">
        <v>267</v>
      </c>
      <c r="G190" s="69" t="b">
        <v>0</v>
      </c>
      <c r="H190" s="69" t="b">
        <v>0</v>
      </c>
      <c r="I190" s="69" t="b">
        <v>0</v>
      </c>
      <c r="J190" s="69" t="b">
        <v>0</v>
      </c>
      <c r="K190" s="69" t="b">
        <v>0</v>
      </c>
      <c r="L190" s="69" t="b">
        <v>0</v>
      </c>
    </row>
    <row r="191" spans="1:12" ht="15">
      <c r="A191" s="69" t="s">
        <v>819</v>
      </c>
      <c r="B191" s="69" t="s">
        <v>785</v>
      </c>
      <c r="C191" s="69">
        <v>2</v>
      </c>
      <c r="D191" s="87">
        <v>0.0021582408796022765</v>
      </c>
      <c r="E191" s="87">
        <v>2.857935264719429</v>
      </c>
      <c r="F191" s="69" t="s">
        <v>267</v>
      </c>
      <c r="G191" s="69" t="b">
        <v>0</v>
      </c>
      <c r="H191" s="69" t="b">
        <v>0</v>
      </c>
      <c r="I191" s="69" t="b">
        <v>0</v>
      </c>
      <c r="J191" s="69" t="b">
        <v>0</v>
      </c>
      <c r="K191" s="69" t="b">
        <v>0</v>
      </c>
      <c r="L191" s="69" t="b">
        <v>0</v>
      </c>
    </row>
    <row r="192" spans="1:12" ht="15">
      <c r="A192" s="69" t="s">
        <v>785</v>
      </c>
      <c r="B192" s="69" t="s">
        <v>831</v>
      </c>
      <c r="C192" s="69">
        <v>2</v>
      </c>
      <c r="D192" s="87">
        <v>0.0021582408796022765</v>
      </c>
      <c r="E192" s="87">
        <v>2.857935264719429</v>
      </c>
      <c r="F192" s="69" t="s">
        <v>267</v>
      </c>
      <c r="G192" s="69" t="b">
        <v>0</v>
      </c>
      <c r="H192" s="69" t="b">
        <v>0</v>
      </c>
      <c r="I192" s="69" t="b">
        <v>0</v>
      </c>
      <c r="J192" s="69" t="b">
        <v>0</v>
      </c>
      <c r="K192" s="69" t="b">
        <v>0</v>
      </c>
      <c r="L192" s="69" t="b">
        <v>0</v>
      </c>
    </row>
    <row r="193" spans="1:12" ht="15">
      <c r="A193" s="69" t="s">
        <v>831</v>
      </c>
      <c r="B193" s="69" t="s">
        <v>1742</v>
      </c>
      <c r="C193" s="69">
        <v>2</v>
      </c>
      <c r="D193" s="87">
        <v>0.0021582408796022765</v>
      </c>
      <c r="E193" s="87">
        <v>2.681844005663748</v>
      </c>
      <c r="F193" s="69" t="s">
        <v>267</v>
      </c>
      <c r="G193" s="69" t="b">
        <v>0</v>
      </c>
      <c r="H193" s="69" t="b">
        <v>0</v>
      </c>
      <c r="I193" s="69" t="b">
        <v>0</v>
      </c>
      <c r="J193" s="69" t="b">
        <v>0</v>
      </c>
      <c r="K193" s="69" t="b">
        <v>0</v>
      </c>
      <c r="L193" s="69" t="b">
        <v>0</v>
      </c>
    </row>
    <row r="194" spans="1:12" ht="15">
      <c r="A194" s="69" t="s">
        <v>1742</v>
      </c>
      <c r="B194" s="69" t="s">
        <v>791</v>
      </c>
      <c r="C194" s="69">
        <v>2</v>
      </c>
      <c r="D194" s="87">
        <v>0.0021582408796022765</v>
      </c>
      <c r="E194" s="87">
        <v>2.062055247375354</v>
      </c>
      <c r="F194" s="69" t="s">
        <v>267</v>
      </c>
      <c r="G194" s="69" t="b">
        <v>0</v>
      </c>
      <c r="H194" s="69" t="b">
        <v>0</v>
      </c>
      <c r="I194" s="69" t="b">
        <v>0</v>
      </c>
      <c r="J194" s="69" t="b">
        <v>0</v>
      </c>
      <c r="K194" s="69" t="b">
        <v>0</v>
      </c>
      <c r="L194" s="69" t="b">
        <v>0</v>
      </c>
    </row>
    <row r="195" spans="1:12" ht="15">
      <c r="A195" s="69" t="s">
        <v>791</v>
      </c>
      <c r="B195" s="69" t="s">
        <v>1954</v>
      </c>
      <c r="C195" s="69">
        <v>2</v>
      </c>
      <c r="D195" s="87">
        <v>0.0021582408796022765</v>
      </c>
      <c r="E195" s="87">
        <v>2.4599952560473914</v>
      </c>
      <c r="F195" s="69" t="s">
        <v>267</v>
      </c>
      <c r="G195" s="69" t="b">
        <v>0</v>
      </c>
      <c r="H195" s="69" t="b">
        <v>0</v>
      </c>
      <c r="I195" s="69" t="b">
        <v>0</v>
      </c>
      <c r="J195" s="69" t="b">
        <v>0</v>
      </c>
      <c r="K195" s="69" t="b">
        <v>0</v>
      </c>
      <c r="L195" s="69" t="b">
        <v>0</v>
      </c>
    </row>
    <row r="196" spans="1:12" ht="15">
      <c r="A196" s="69" t="s">
        <v>1954</v>
      </c>
      <c r="B196" s="69" t="s">
        <v>1955</v>
      </c>
      <c r="C196" s="69">
        <v>2</v>
      </c>
      <c r="D196" s="87">
        <v>0.0021582408796022765</v>
      </c>
      <c r="E196" s="87">
        <v>2.857935264719429</v>
      </c>
      <c r="F196" s="69" t="s">
        <v>267</v>
      </c>
      <c r="G196" s="69" t="b">
        <v>0</v>
      </c>
      <c r="H196" s="69" t="b">
        <v>0</v>
      </c>
      <c r="I196" s="69" t="b">
        <v>0</v>
      </c>
      <c r="J196" s="69" t="b">
        <v>0</v>
      </c>
      <c r="K196" s="69" t="b">
        <v>0</v>
      </c>
      <c r="L196" s="69" t="b">
        <v>0</v>
      </c>
    </row>
    <row r="197" spans="1:12" ht="15">
      <c r="A197" s="69" t="s">
        <v>1955</v>
      </c>
      <c r="B197" s="69" t="s">
        <v>793</v>
      </c>
      <c r="C197" s="69">
        <v>2</v>
      </c>
      <c r="D197" s="87">
        <v>0.0021582408796022765</v>
      </c>
      <c r="E197" s="87">
        <v>2.857935264719429</v>
      </c>
      <c r="F197" s="69" t="s">
        <v>267</v>
      </c>
      <c r="G197" s="69" t="b">
        <v>0</v>
      </c>
      <c r="H197" s="69" t="b">
        <v>0</v>
      </c>
      <c r="I197" s="69" t="b">
        <v>0</v>
      </c>
      <c r="J197" s="69" t="b">
        <v>0</v>
      </c>
      <c r="K197" s="69" t="b">
        <v>0</v>
      </c>
      <c r="L197" s="69" t="b">
        <v>0</v>
      </c>
    </row>
    <row r="198" spans="1:12" ht="15">
      <c r="A198" s="69" t="s">
        <v>793</v>
      </c>
      <c r="B198" s="69" t="s">
        <v>809</v>
      </c>
      <c r="C198" s="69">
        <v>2</v>
      </c>
      <c r="D198" s="87">
        <v>0.0021582408796022765</v>
      </c>
      <c r="E198" s="87">
        <v>2.857935264719429</v>
      </c>
      <c r="F198" s="69" t="s">
        <v>267</v>
      </c>
      <c r="G198" s="69" t="b">
        <v>0</v>
      </c>
      <c r="H198" s="69" t="b">
        <v>0</v>
      </c>
      <c r="I198" s="69" t="b">
        <v>0</v>
      </c>
      <c r="J198" s="69" t="b">
        <v>0</v>
      </c>
      <c r="K198" s="69" t="b">
        <v>0</v>
      </c>
      <c r="L198" s="69" t="b">
        <v>0</v>
      </c>
    </row>
    <row r="199" spans="1:12" ht="15">
      <c r="A199" s="69" t="s">
        <v>809</v>
      </c>
      <c r="B199" s="69" t="s">
        <v>1956</v>
      </c>
      <c r="C199" s="69">
        <v>2</v>
      </c>
      <c r="D199" s="87">
        <v>0.0021582408796022765</v>
      </c>
      <c r="E199" s="87">
        <v>2.857935264719429</v>
      </c>
      <c r="F199" s="69" t="s">
        <v>267</v>
      </c>
      <c r="G199" s="69" t="b">
        <v>0</v>
      </c>
      <c r="H199" s="69" t="b">
        <v>0</v>
      </c>
      <c r="I199" s="69" t="b">
        <v>0</v>
      </c>
      <c r="J199" s="69" t="b">
        <v>0</v>
      </c>
      <c r="K199" s="69" t="b">
        <v>0</v>
      </c>
      <c r="L199" s="69" t="b">
        <v>0</v>
      </c>
    </row>
    <row r="200" spans="1:12" ht="15">
      <c r="A200" s="69" t="s">
        <v>1956</v>
      </c>
      <c r="B200" s="69" t="s">
        <v>824</v>
      </c>
      <c r="C200" s="69">
        <v>2</v>
      </c>
      <c r="D200" s="87">
        <v>0.0021582408796022765</v>
      </c>
      <c r="E200" s="87">
        <v>2.857935264719429</v>
      </c>
      <c r="F200" s="69" t="s">
        <v>267</v>
      </c>
      <c r="G200" s="69" t="b">
        <v>0</v>
      </c>
      <c r="H200" s="69" t="b">
        <v>0</v>
      </c>
      <c r="I200" s="69" t="b">
        <v>0</v>
      </c>
      <c r="J200" s="69" t="b">
        <v>0</v>
      </c>
      <c r="K200" s="69" t="b">
        <v>0</v>
      </c>
      <c r="L200" s="69" t="b">
        <v>0</v>
      </c>
    </row>
    <row r="201" spans="1:12" ht="15">
      <c r="A201" s="69" t="s">
        <v>824</v>
      </c>
      <c r="B201" s="69" t="s">
        <v>852</v>
      </c>
      <c r="C201" s="69">
        <v>2</v>
      </c>
      <c r="D201" s="87">
        <v>0.0021582408796022765</v>
      </c>
      <c r="E201" s="87">
        <v>2.857935264719429</v>
      </c>
      <c r="F201" s="69" t="s">
        <v>267</v>
      </c>
      <c r="G201" s="69" t="b">
        <v>0</v>
      </c>
      <c r="H201" s="69" t="b">
        <v>0</v>
      </c>
      <c r="I201" s="69" t="b">
        <v>0</v>
      </c>
      <c r="J201" s="69" t="b">
        <v>0</v>
      </c>
      <c r="K201" s="69" t="b">
        <v>0</v>
      </c>
      <c r="L201" s="69" t="b">
        <v>0</v>
      </c>
    </row>
    <row r="202" spans="1:12" ht="15">
      <c r="A202" s="69" t="s">
        <v>852</v>
      </c>
      <c r="B202" s="69" t="s">
        <v>358</v>
      </c>
      <c r="C202" s="69">
        <v>2</v>
      </c>
      <c r="D202" s="87">
        <v>0.0021582408796022765</v>
      </c>
      <c r="E202" s="87">
        <v>2.380814009999767</v>
      </c>
      <c r="F202" s="69" t="s">
        <v>267</v>
      </c>
      <c r="G202" s="69" t="b">
        <v>0</v>
      </c>
      <c r="H202" s="69" t="b">
        <v>0</v>
      </c>
      <c r="I202" s="69" t="b">
        <v>0</v>
      </c>
      <c r="J202" s="69" t="b">
        <v>0</v>
      </c>
      <c r="K202" s="69" t="b">
        <v>0</v>
      </c>
      <c r="L202" s="69" t="b">
        <v>0</v>
      </c>
    </row>
    <row r="203" spans="1:12" ht="15">
      <c r="A203" s="69" t="s">
        <v>358</v>
      </c>
      <c r="B203" s="69" t="s">
        <v>745</v>
      </c>
      <c r="C203" s="69">
        <v>2</v>
      </c>
      <c r="D203" s="87">
        <v>0.0021582408796022765</v>
      </c>
      <c r="E203" s="87">
        <v>2.380814009999767</v>
      </c>
      <c r="F203" s="69" t="s">
        <v>267</v>
      </c>
      <c r="G203" s="69" t="b">
        <v>0</v>
      </c>
      <c r="H203" s="69" t="b">
        <v>0</v>
      </c>
      <c r="I203" s="69" t="b">
        <v>0</v>
      </c>
      <c r="J203" s="69" t="b">
        <v>0</v>
      </c>
      <c r="K203" s="69" t="b">
        <v>0</v>
      </c>
      <c r="L203" s="69" t="b">
        <v>0</v>
      </c>
    </row>
    <row r="204" spans="1:12" ht="15">
      <c r="A204" s="69" t="s">
        <v>745</v>
      </c>
      <c r="B204" s="69" t="s">
        <v>1743</v>
      </c>
      <c r="C204" s="69">
        <v>2</v>
      </c>
      <c r="D204" s="87">
        <v>0.0021582408796022765</v>
      </c>
      <c r="E204" s="87">
        <v>2.2558752733914664</v>
      </c>
      <c r="F204" s="69" t="s">
        <v>267</v>
      </c>
      <c r="G204" s="69" t="b">
        <v>0</v>
      </c>
      <c r="H204" s="69" t="b">
        <v>0</v>
      </c>
      <c r="I204" s="69" t="b">
        <v>0</v>
      </c>
      <c r="J204" s="69" t="b">
        <v>0</v>
      </c>
      <c r="K204" s="69" t="b">
        <v>0</v>
      </c>
      <c r="L204" s="69" t="b">
        <v>0</v>
      </c>
    </row>
    <row r="205" spans="1:12" ht="15">
      <c r="A205" s="69" t="s">
        <v>1744</v>
      </c>
      <c r="B205" s="69" t="s">
        <v>1738</v>
      </c>
      <c r="C205" s="69">
        <v>2</v>
      </c>
      <c r="D205" s="87">
        <v>0.0021582408796022765</v>
      </c>
      <c r="E205" s="87">
        <v>0.8894523161654939</v>
      </c>
      <c r="F205" s="69" t="s">
        <v>267</v>
      </c>
      <c r="G205" s="69" t="b">
        <v>0</v>
      </c>
      <c r="H205" s="69" t="b">
        <v>0</v>
      </c>
      <c r="I205" s="69" t="b">
        <v>0</v>
      </c>
      <c r="J205" s="69" t="b">
        <v>0</v>
      </c>
      <c r="K205" s="69" t="b">
        <v>0</v>
      </c>
      <c r="L205" s="69" t="b">
        <v>0</v>
      </c>
    </row>
    <row r="206" spans="1:12" ht="15">
      <c r="A206" s="69" t="s">
        <v>348</v>
      </c>
      <c r="B206" s="69" t="s">
        <v>431</v>
      </c>
      <c r="C206" s="69">
        <v>2</v>
      </c>
      <c r="D206" s="87">
        <v>0.0021582408796022765</v>
      </c>
      <c r="E206" s="87">
        <v>1.727601496224423</v>
      </c>
      <c r="F206" s="69" t="s">
        <v>267</v>
      </c>
      <c r="G206" s="69" t="b">
        <v>0</v>
      </c>
      <c r="H206" s="69" t="b">
        <v>0</v>
      </c>
      <c r="I206" s="69" t="b">
        <v>0</v>
      </c>
      <c r="J206" s="69" t="b">
        <v>0</v>
      </c>
      <c r="K206" s="69" t="b">
        <v>0</v>
      </c>
      <c r="L206" s="69" t="b">
        <v>0</v>
      </c>
    </row>
    <row r="207" spans="1:12" ht="15">
      <c r="A207" s="69" t="s">
        <v>431</v>
      </c>
      <c r="B207" s="69" t="s">
        <v>433</v>
      </c>
      <c r="C207" s="69">
        <v>2</v>
      </c>
      <c r="D207" s="87">
        <v>0.0021582408796022765</v>
      </c>
      <c r="E207" s="87">
        <v>0.9336559786575475</v>
      </c>
      <c r="F207" s="69" t="s">
        <v>267</v>
      </c>
      <c r="G207" s="69" t="b">
        <v>0</v>
      </c>
      <c r="H207" s="69" t="b">
        <v>0</v>
      </c>
      <c r="I207" s="69" t="b">
        <v>0</v>
      </c>
      <c r="J207" s="69" t="b">
        <v>0</v>
      </c>
      <c r="K207" s="69" t="b">
        <v>0</v>
      </c>
      <c r="L207" s="69" t="b">
        <v>0</v>
      </c>
    </row>
    <row r="208" spans="1:12" ht="15">
      <c r="A208" s="69" t="s">
        <v>1738</v>
      </c>
      <c r="B208" s="69" t="s">
        <v>752</v>
      </c>
      <c r="C208" s="69">
        <v>2</v>
      </c>
      <c r="D208" s="87">
        <v>0.0021582408796022765</v>
      </c>
      <c r="E208" s="87">
        <v>1.1235355221988619</v>
      </c>
      <c r="F208" s="69" t="s">
        <v>267</v>
      </c>
      <c r="G208" s="69" t="b">
        <v>0</v>
      </c>
      <c r="H208" s="69" t="b">
        <v>0</v>
      </c>
      <c r="I208" s="69" t="b">
        <v>0</v>
      </c>
      <c r="J208" s="69" t="b">
        <v>0</v>
      </c>
      <c r="K208" s="69" t="b">
        <v>0</v>
      </c>
      <c r="L208" s="69" t="b">
        <v>0</v>
      </c>
    </row>
    <row r="209" spans="1:12" ht="15">
      <c r="A209" s="69" t="s">
        <v>752</v>
      </c>
      <c r="B209" s="69" t="s">
        <v>808</v>
      </c>
      <c r="C209" s="69">
        <v>2</v>
      </c>
      <c r="D209" s="87">
        <v>0.0021582408796022765</v>
      </c>
      <c r="E209" s="87">
        <v>2.3138672203691533</v>
      </c>
      <c r="F209" s="69" t="s">
        <v>267</v>
      </c>
      <c r="G209" s="69" t="b">
        <v>0</v>
      </c>
      <c r="H209" s="69" t="b">
        <v>0</v>
      </c>
      <c r="I209" s="69" t="b">
        <v>0</v>
      </c>
      <c r="J209" s="69" t="b">
        <v>0</v>
      </c>
      <c r="K209" s="69" t="b">
        <v>0</v>
      </c>
      <c r="L209" s="69" t="b">
        <v>0</v>
      </c>
    </row>
    <row r="210" spans="1:12" ht="15">
      <c r="A210" s="69" t="s">
        <v>808</v>
      </c>
      <c r="B210" s="69" t="s">
        <v>822</v>
      </c>
      <c r="C210" s="69">
        <v>2</v>
      </c>
      <c r="D210" s="87">
        <v>0.0021582408796022765</v>
      </c>
      <c r="E210" s="87">
        <v>1.9548452777274854</v>
      </c>
      <c r="F210" s="69" t="s">
        <v>267</v>
      </c>
      <c r="G210" s="69" t="b">
        <v>0</v>
      </c>
      <c r="H210" s="69" t="b">
        <v>0</v>
      </c>
      <c r="I210" s="69" t="b">
        <v>0</v>
      </c>
      <c r="J210" s="69" t="b">
        <v>0</v>
      </c>
      <c r="K210" s="69" t="b">
        <v>0</v>
      </c>
      <c r="L210" s="69" t="b">
        <v>0</v>
      </c>
    </row>
    <row r="211" spans="1:12" ht="15">
      <c r="A211" s="69" t="s">
        <v>1752</v>
      </c>
      <c r="B211" s="69" t="s">
        <v>784</v>
      </c>
      <c r="C211" s="69">
        <v>2</v>
      </c>
      <c r="D211" s="87">
        <v>0.0021582408796022765</v>
      </c>
      <c r="E211" s="87">
        <v>1.9036927552801042</v>
      </c>
      <c r="F211" s="69" t="s">
        <v>267</v>
      </c>
      <c r="G211" s="69" t="b">
        <v>0</v>
      </c>
      <c r="H211" s="69" t="b">
        <v>0</v>
      </c>
      <c r="I211" s="69" t="b">
        <v>0</v>
      </c>
      <c r="J211" s="69" t="b">
        <v>0</v>
      </c>
      <c r="K211" s="69" t="b">
        <v>0</v>
      </c>
      <c r="L211" s="69" t="b">
        <v>0</v>
      </c>
    </row>
    <row r="212" spans="1:12" ht="15">
      <c r="A212" s="69" t="s">
        <v>784</v>
      </c>
      <c r="B212" s="69" t="s">
        <v>950</v>
      </c>
      <c r="C212" s="69">
        <v>2</v>
      </c>
      <c r="D212" s="87">
        <v>0.0021582408796022765</v>
      </c>
      <c r="E212" s="87">
        <v>2.857935264719429</v>
      </c>
      <c r="F212" s="69" t="s">
        <v>267</v>
      </c>
      <c r="G212" s="69" t="b">
        <v>0</v>
      </c>
      <c r="H212" s="69" t="b">
        <v>0</v>
      </c>
      <c r="I212" s="69" t="b">
        <v>0</v>
      </c>
      <c r="J212" s="69" t="b">
        <v>0</v>
      </c>
      <c r="K212" s="69" t="b">
        <v>0</v>
      </c>
      <c r="L212" s="69" t="b">
        <v>0</v>
      </c>
    </row>
    <row r="213" spans="1:12" ht="15">
      <c r="A213" s="69" t="s">
        <v>906</v>
      </c>
      <c r="B213" s="69" t="s">
        <v>754</v>
      </c>
      <c r="C213" s="69">
        <v>2</v>
      </c>
      <c r="D213" s="87">
        <v>0.0021582408796022765</v>
      </c>
      <c r="E213" s="87">
        <v>2.0797840143357855</v>
      </c>
      <c r="F213" s="69" t="s">
        <v>267</v>
      </c>
      <c r="G213" s="69" t="b">
        <v>0</v>
      </c>
      <c r="H213" s="69" t="b">
        <v>0</v>
      </c>
      <c r="I213" s="69" t="b">
        <v>0</v>
      </c>
      <c r="J213" s="69" t="b">
        <v>0</v>
      </c>
      <c r="K213" s="69" t="b">
        <v>0</v>
      </c>
      <c r="L213" s="69" t="b">
        <v>0</v>
      </c>
    </row>
    <row r="214" spans="1:12" ht="15">
      <c r="A214" s="69" t="s">
        <v>754</v>
      </c>
      <c r="B214" s="69" t="s">
        <v>1958</v>
      </c>
      <c r="C214" s="69">
        <v>2</v>
      </c>
      <c r="D214" s="87">
        <v>0.0021582408796022765</v>
      </c>
      <c r="E214" s="87">
        <v>2.857935264719429</v>
      </c>
      <c r="F214" s="69" t="s">
        <v>267</v>
      </c>
      <c r="G214" s="69" t="b">
        <v>0</v>
      </c>
      <c r="H214" s="69" t="b">
        <v>0</v>
      </c>
      <c r="I214" s="69" t="b">
        <v>0</v>
      </c>
      <c r="J214" s="69" t="b">
        <v>0</v>
      </c>
      <c r="K214" s="69" t="b">
        <v>0</v>
      </c>
      <c r="L214" s="69" t="b">
        <v>0</v>
      </c>
    </row>
    <row r="215" spans="1:12" ht="15">
      <c r="A215" s="69" t="s">
        <v>1958</v>
      </c>
      <c r="B215" s="69" t="s">
        <v>908</v>
      </c>
      <c r="C215" s="69">
        <v>2</v>
      </c>
      <c r="D215" s="87">
        <v>0.0021582408796022765</v>
      </c>
      <c r="E215" s="87">
        <v>2.0450219080765737</v>
      </c>
      <c r="F215" s="69" t="s">
        <v>267</v>
      </c>
      <c r="G215" s="69" t="b">
        <v>0</v>
      </c>
      <c r="H215" s="69" t="b">
        <v>0</v>
      </c>
      <c r="I215" s="69" t="b">
        <v>0</v>
      </c>
      <c r="J215" s="69" t="b">
        <v>0</v>
      </c>
      <c r="K215" s="69" t="b">
        <v>0</v>
      </c>
      <c r="L215" s="69" t="b">
        <v>0</v>
      </c>
    </row>
    <row r="216" spans="1:12" ht="15">
      <c r="A216" s="69" t="s">
        <v>906</v>
      </c>
      <c r="B216" s="69" t="s">
        <v>433</v>
      </c>
      <c r="C216" s="69">
        <v>2</v>
      </c>
      <c r="D216" s="87">
        <v>0.0021582408796022765</v>
      </c>
      <c r="E216" s="87">
        <v>1.301632763952142</v>
      </c>
      <c r="F216" s="69" t="s">
        <v>267</v>
      </c>
      <c r="G216" s="69" t="b">
        <v>0</v>
      </c>
      <c r="H216" s="69" t="b">
        <v>0</v>
      </c>
      <c r="I216" s="69" t="b">
        <v>0</v>
      </c>
      <c r="J216" s="69" t="b">
        <v>0</v>
      </c>
      <c r="K216" s="69" t="b">
        <v>0</v>
      </c>
      <c r="L216" s="69" t="b">
        <v>0</v>
      </c>
    </row>
    <row r="217" spans="1:12" ht="15">
      <c r="A217" s="69" t="s">
        <v>433</v>
      </c>
      <c r="B217" s="69" t="s">
        <v>933</v>
      </c>
      <c r="C217" s="69">
        <v>2</v>
      </c>
      <c r="D217" s="87">
        <v>0.0021582408796022765</v>
      </c>
      <c r="E217" s="87">
        <v>1.301632763952142</v>
      </c>
      <c r="F217" s="69" t="s">
        <v>267</v>
      </c>
      <c r="G217" s="69" t="b">
        <v>0</v>
      </c>
      <c r="H217" s="69" t="b">
        <v>0</v>
      </c>
      <c r="I217" s="69" t="b">
        <v>0</v>
      </c>
      <c r="J217" s="69" t="b">
        <v>0</v>
      </c>
      <c r="K217" s="69" t="b">
        <v>0</v>
      </c>
      <c r="L217" s="69" t="b">
        <v>0</v>
      </c>
    </row>
    <row r="218" spans="1:12" ht="15">
      <c r="A218" s="69" t="s">
        <v>1934</v>
      </c>
      <c r="B218" s="69" t="s">
        <v>1905</v>
      </c>
      <c r="C218" s="69">
        <v>2</v>
      </c>
      <c r="D218" s="87">
        <v>0.0021582408796022765</v>
      </c>
      <c r="E218" s="87">
        <v>2.380814009999767</v>
      </c>
      <c r="F218" s="69" t="s">
        <v>267</v>
      </c>
      <c r="G218" s="69" t="b">
        <v>0</v>
      </c>
      <c r="H218" s="69" t="b">
        <v>0</v>
      </c>
      <c r="I218" s="69" t="b">
        <v>0</v>
      </c>
      <c r="J218" s="69" t="b">
        <v>0</v>
      </c>
      <c r="K218" s="69" t="b">
        <v>0</v>
      </c>
      <c r="L218" s="69" t="b">
        <v>0</v>
      </c>
    </row>
    <row r="219" spans="1:12" ht="15">
      <c r="A219" s="69" t="s">
        <v>355</v>
      </c>
      <c r="B219" s="69" t="s">
        <v>941</v>
      </c>
      <c r="C219" s="69">
        <v>2</v>
      </c>
      <c r="D219" s="87">
        <v>0.0021582408796022765</v>
      </c>
      <c r="E219" s="87">
        <v>2.681844005663748</v>
      </c>
      <c r="F219" s="69" t="s">
        <v>267</v>
      </c>
      <c r="G219" s="69" t="b">
        <v>0</v>
      </c>
      <c r="H219" s="69" t="b">
        <v>0</v>
      </c>
      <c r="I219" s="69" t="b">
        <v>0</v>
      </c>
      <c r="J219" s="69" t="b">
        <v>0</v>
      </c>
      <c r="K219" s="69" t="b">
        <v>0</v>
      </c>
      <c r="L219" s="69" t="b">
        <v>0</v>
      </c>
    </row>
    <row r="220" spans="1:12" ht="15">
      <c r="A220" s="69" t="s">
        <v>941</v>
      </c>
      <c r="B220" s="69" t="s">
        <v>864</v>
      </c>
      <c r="C220" s="69">
        <v>2</v>
      </c>
      <c r="D220" s="87">
        <v>0.0021582408796022765</v>
      </c>
      <c r="E220" s="87">
        <v>2.681844005663748</v>
      </c>
      <c r="F220" s="69" t="s">
        <v>267</v>
      </c>
      <c r="G220" s="69" t="b">
        <v>0</v>
      </c>
      <c r="H220" s="69" t="b">
        <v>0</v>
      </c>
      <c r="I220" s="69" t="b">
        <v>0</v>
      </c>
      <c r="J220" s="69" t="b">
        <v>0</v>
      </c>
      <c r="K220" s="69" t="b">
        <v>0</v>
      </c>
      <c r="L220" s="69" t="b">
        <v>0</v>
      </c>
    </row>
    <row r="221" spans="1:12" ht="15">
      <c r="A221" s="69" t="s">
        <v>864</v>
      </c>
      <c r="B221" s="69" t="s">
        <v>749</v>
      </c>
      <c r="C221" s="69">
        <v>2</v>
      </c>
      <c r="D221" s="87">
        <v>0.0021582408796022765</v>
      </c>
      <c r="E221" s="87">
        <v>2.2047227509440854</v>
      </c>
      <c r="F221" s="69" t="s">
        <v>267</v>
      </c>
      <c r="G221" s="69" t="b">
        <v>0</v>
      </c>
      <c r="H221" s="69" t="b">
        <v>0</v>
      </c>
      <c r="I221" s="69" t="b">
        <v>0</v>
      </c>
      <c r="J221" s="69" t="b">
        <v>0</v>
      </c>
      <c r="K221" s="69" t="b">
        <v>0</v>
      </c>
      <c r="L221" s="69" t="b">
        <v>0</v>
      </c>
    </row>
    <row r="222" spans="1:12" ht="15">
      <c r="A222" s="69" t="s">
        <v>749</v>
      </c>
      <c r="B222" s="69" t="s">
        <v>794</v>
      </c>
      <c r="C222" s="69">
        <v>2</v>
      </c>
      <c r="D222" s="87">
        <v>0.0021582408796022765</v>
      </c>
      <c r="E222" s="87">
        <v>2.028631491888404</v>
      </c>
      <c r="F222" s="69" t="s">
        <v>267</v>
      </c>
      <c r="G222" s="69" t="b">
        <v>0</v>
      </c>
      <c r="H222" s="69" t="b">
        <v>0</v>
      </c>
      <c r="I222" s="69" t="b">
        <v>0</v>
      </c>
      <c r="J222" s="69" t="b">
        <v>0</v>
      </c>
      <c r="K222" s="69" t="b">
        <v>0</v>
      </c>
      <c r="L222" s="69" t="b">
        <v>0</v>
      </c>
    </row>
    <row r="223" spans="1:12" ht="15">
      <c r="A223" s="69" t="s">
        <v>794</v>
      </c>
      <c r="B223" s="69" t="s">
        <v>802</v>
      </c>
      <c r="C223" s="69">
        <v>2</v>
      </c>
      <c r="D223" s="87">
        <v>0.0021582408796022765</v>
      </c>
      <c r="E223" s="87">
        <v>2.5057527466080667</v>
      </c>
      <c r="F223" s="69" t="s">
        <v>267</v>
      </c>
      <c r="G223" s="69" t="b">
        <v>0</v>
      </c>
      <c r="H223" s="69" t="b">
        <v>0</v>
      </c>
      <c r="I223" s="69" t="b">
        <v>0</v>
      </c>
      <c r="J223" s="69" t="b">
        <v>0</v>
      </c>
      <c r="K223" s="69" t="b">
        <v>0</v>
      </c>
      <c r="L223" s="69" t="b">
        <v>0</v>
      </c>
    </row>
    <row r="224" spans="1:12" ht="15">
      <c r="A224" s="69" t="s">
        <v>802</v>
      </c>
      <c r="B224" s="69" t="s">
        <v>1959</v>
      </c>
      <c r="C224" s="69">
        <v>2</v>
      </c>
      <c r="D224" s="87">
        <v>0.0021582408796022765</v>
      </c>
      <c r="E224" s="87">
        <v>2.681844005663748</v>
      </c>
      <c r="F224" s="69" t="s">
        <v>267</v>
      </c>
      <c r="G224" s="69" t="b">
        <v>0</v>
      </c>
      <c r="H224" s="69" t="b">
        <v>0</v>
      </c>
      <c r="I224" s="69" t="b">
        <v>0</v>
      </c>
      <c r="J224" s="69" t="b">
        <v>0</v>
      </c>
      <c r="K224" s="69" t="b">
        <v>0</v>
      </c>
      <c r="L224" s="69" t="b">
        <v>0</v>
      </c>
    </row>
    <row r="225" spans="1:12" ht="15">
      <c r="A225" s="69" t="s">
        <v>1959</v>
      </c>
      <c r="B225" s="69" t="s">
        <v>1960</v>
      </c>
      <c r="C225" s="69">
        <v>2</v>
      </c>
      <c r="D225" s="87">
        <v>0.0021582408796022765</v>
      </c>
      <c r="E225" s="87">
        <v>2.857935264719429</v>
      </c>
      <c r="F225" s="69" t="s">
        <v>267</v>
      </c>
      <c r="G225" s="69" t="b">
        <v>0</v>
      </c>
      <c r="H225" s="69" t="b">
        <v>0</v>
      </c>
      <c r="I225" s="69" t="b">
        <v>0</v>
      </c>
      <c r="J225" s="69" t="b">
        <v>0</v>
      </c>
      <c r="K225" s="69" t="b">
        <v>0</v>
      </c>
      <c r="L225" s="69" t="b">
        <v>0</v>
      </c>
    </row>
    <row r="226" spans="1:12" ht="15">
      <c r="A226" s="69" t="s">
        <v>1960</v>
      </c>
      <c r="B226" s="69" t="s">
        <v>857</v>
      </c>
      <c r="C226" s="69">
        <v>2</v>
      </c>
      <c r="D226" s="87">
        <v>0.0021582408796022765</v>
      </c>
      <c r="E226" s="87">
        <v>2.4599952560473914</v>
      </c>
      <c r="F226" s="69" t="s">
        <v>267</v>
      </c>
      <c r="G226" s="69" t="b">
        <v>0</v>
      </c>
      <c r="H226" s="69" t="b">
        <v>0</v>
      </c>
      <c r="I226" s="69" t="b">
        <v>0</v>
      </c>
      <c r="J226" s="69" t="b">
        <v>0</v>
      </c>
      <c r="K226" s="69" t="b">
        <v>0</v>
      </c>
      <c r="L226" s="69" t="b">
        <v>0</v>
      </c>
    </row>
    <row r="227" spans="1:12" ht="15">
      <c r="A227" s="69" t="s">
        <v>857</v>
      </c>
      <c r="B227" s="69" t="s">
        <v>848</v>
      </c>
      <c r="C227" s="69">
        <v>2</v>
      </c>
      <c r="D227" s="87">
        <v>0.0021582408796022765</v>
      </c>
      <c r="E227" s="87">
        <v>2.4599952560473914</v>
      </c>
      <c r="F227" s="69" t="s">
        <v>267</v>
      </c>
      <c r="G227" s="69" t="b">
        <v>0</v>
      </c>
      <c r="H227" s="69" t="b">
        <v>0</v>
      </c>
      <c r="I227" s="69" t="b">
        <v>0</v>
      </c>
      <c r="J227" s="69" t="b">
        <v>0</v>
      </c>
      <c r="K227" s="69" t="b">
        <v>0</v>
      </c>
      <c r="L227" s="69" t="b">
        <v>0</v>
      </c>
    </row>
    <row r="228" spans="1:12" ht="15">
      <c r="A228" s="69" t="s">
        <v>848</v>
      </c>
      <c r="B228" s="69" t="s">
        <v>1961</v>
      </c>
      <c r="C228" s="69">
        <v>2</v>
      </c>
      <c r="D228" s="87">
        <v>0.0021582408796022765</v>
      </c>
      <c r="E228" s="87">
        <v>2.857935264719429</v>
      </c>
      <c r="F228" s="69" t="s">
        <v>267</v>
      </c>
      <c r="G228" s="69" t="b">
        <v>0</v>
      </c>
      <c r="H228" s="69" t="b">
        <v>0</v>
      </c>
      <c r="I228" s="69" t="b">
        <v>0</v>
      </c>
      <c r="J228" s="69" t="b">
        <v>0</v>
      </c>
      <c r="K228" s="69" t="b">
        <v>0</v>
      </c>
      <c r="L228" s="69" t="b">
        <v>0</v>
      </c>
    </row>
    <row r="229" spans="1:12" ht="15">
      <c r="A229" s="69" t="s">
        <v>1961</v>
      </c>
      <c r="B229" s="69" t="s">
        <v>875</v>
      </c>
      <c r="C229" s="69">
        <v>2</v>
      </c>
      <c r="D229" s="87">
        <v>0.0021582408796022765</v>
      </c>
      <c r="E229" s="87">
        <v>2.857935264719429</v>
      </c>
      <c r="F229" s="69" t="s">
        <v>267</v>
      </c>
      <c r="G229" s="69" t="b">
        <v>0</v>
      </c>
      <c r="H229" s="69" t="b">
        <v>0</v>
      </c>
      <c r="I229" s="69" t="b">
        <v>0</v>
      </c>
      <c r="J229" s="69" t="b">
        <v>0</v>
      </c>
      <c r="K229" s="69" t="b">
        <v>0</v>
      </c>
      <c r="L229" s="69" t="b">
        <v>0</v>
      </c>
    </row>
    <row r="230" spans="1:12" ht="15">
      <c r="A230" s="69" t="s">
        <v>875</v>
      </c>
      <c r="B230" s="69" t="s">
        <v>837</v>
      </c>
      <c r="C230" s="69">
        <v>2</v>
      </c>
      <c r="D230" s="87">
        <v>0.0021582408796022765</v>
      </c>
      <c r="E230" s="87">
        <v>2.857935264719429</v>
      </c>
      <c r="F230" s="69" t="s">
        <v>267</v>
      </c>
      <c r="G230" s="69" t="b">
        <v>0</v>
      </c>
      <c r="H230" s="69" t="b">
        <v>0</v>
      </c>
      <c r="I230" s="69" t="b">
        <v>0</v>
      </c>
      <c r="J230" s="69" t="b">
        <v>0</v>
      </c>
      <c r="K230" s="69" t="b">
        <v>0</v>
      </c>
      <c r="L230" s="69" t="b">
        <v>0</v>
      </c>
    </row>
    <row r="231" spans="1:12" ht="15">
      <c r="A231" s="69" t="s">
        <v>837</v>
      </c>
      <c r="B231" s="69" t="s">
        <v>833</v>
      </c>
      <c r="C231" s="69">
        <v>2</v>
      </c>
      <c r="D231" s="87">
        <v>0.0021582408796022765</v>
      </c>
      <c r="E231" s="87">
        <v>2.681844005663748</v>
      </c>
      <c r="F231" s="69" t="s">
        <v>267</v>
      </c>
      <c r="G231" s="69" t="b">
        <v>0</v>
      </c>
      <c r="H231" s="69" t="b">
        <v>0</v>
      </c>
      <c r="I231" s="69" t="b">
        <v>0</v>
      </c>
      <c r="J231" s="69" t="b">
        <v>0</v>
      </c>
      <c r="K231" s="69" t="b">
        <v>0</v>
      </c>
      <c r="L231" s="69" t="b">
        <v>0</v>
      </c>
    </row>
    <row r="232" spans="1:12" ht="15">
      <c r="A232" s="69" t="s">
        <v>833</v>
      </c>
      <c r="B232" s="69" t="s">
        <v>1738</v>
      </c>
      <c r="C232" s="69">
        <v>2</v>
      </c>
      <c r="D232" s="87">
        <v>0.0021582408796022765</v>
      </c>
      <c r="E232" s="87">
        <v>0.8894523161654939</v>
      </c>
      <c r="F232" s="69" t="s">
        <v>267</v>
      </c>
      <c r="G232" s="69" t="b">
        <v>0</v>
      </c>
      <c r="H232" s="69" t="b">
        <v>0</v>
      </c>
      <c r="I232" s="69" t="b">
        <v>0</v>
      </c>
      <c r="J232" s="69" t="b">
        <v>0</v>
      </c>
      <c r="K232" s="69" t="b">
        <v>0</v>
      </c>
      <c r="L232" s="69" t="b">
        <v>0</v>
      </c>
    </row>
    <row r="233" spans="1:12" ht="15">
      <c r="A233" s="69" t="s">
        <v>1940</v>
      </c>
      <c r="B233" s="69" t="s">
        <v>1962</v>
      </c>
      <c r="C233" s="69">
        <v>2</v>
      </c>
      <c r="D233" s="87">
        <v>0.0021582408796022765</v>
      </c>
      <c r="E233" s="87">
        <v>2.681844005663748</v>
      </c>
      <c r="F233" s="69" t="s">
        <v>267</v>
      </c>
      <c r="G233" s="69" t="b">
        <v>0</v>
      </c>
      <c r="H233" s="69" t="b">
        <v>0</v>
      </c>
      <c r="I233" s="69" t="b">
        <v>0</v>
      </c>
      <c r="J233" s="69" t="b">
        <v>0</v>
      </c>
      <c r="K233" s="69" t="b">
        <v>0</v>
      </c>
      <c r="L233" s="69" t="b">
        <v>0</v>
      </c>
    </row>
    <row r="234" spans="1:12" ht="15">
      <c r="A234" s="69" t="s">
        <v>1962</v>
      </c>
      <c r="B234" s="69" t="s">
        <v>798</v>
      </c>
      <c r="C234" s="69">
        <v>2</v>
      </c>
      <c r="D234" s="87">
        <v>0.0021582408796022765</v>
      </c>
      <c r="E234" s="87">
        <v>2.681844005663748</v>
      </c>
      <c r="F234" s="69" t="s">
        <v>267</v>
      </c>
      <c r="G234" s="69" t="b">
        <v>0</v>
      </c>
      <c r="H234" s="69" t="b">
        <v>0</v>
      </c>
      <c r="I234" s="69" t="b">
        <v>0</v>
      </c>
      <c r="J234" s="69" t="b">
        <v>0</v>
      </c>
      <c r="K234" s="69" t="b">
        <v>0</v>
      </c>
      <c r="L234" s="69" t="b">
        <v>0</v>
      </c>
    </row>
    <row r="235" spans="1:12" ht="15">
      <c r="A235" s="69" t="s">
        <v>798</v>
      </c>
      <c r="B235" s="69" t="s">
        <v>1740</v>
      </c>
      <c r="C235" s="69">
        <v>2</v>
      </c>
      <c r="D235" s="87">
        <v>0.0021582408796022765</v>
      </c>
      <c r="E235" s="87">
        <v>2.0797840143357855</v>
      </c>
      <c r="F235" s="69" t="s">
        <v>267</v>
      </c>
      <c r="G235" s="69" t="b">
        <v>0</v>
      </c>
      <c r="H235" s="69" t="b">
        <v>0</v>
      </c>
      <c r="I235" s="69" t="b">
        <v>0</v>
      </c>
      <c r="J235" s="69" t="b">
        <v>0</v>
      </c>
      <c r="K235" s="69" t="b">
        <v>0</v>
      </c>
      <c r="L235" s="69" t="b">
        <v>0</v>
      </c>
    </row>
    <row r="236" spans="1:12" ht="15">
      <c r="A236" s="69" t="s">
        <v>1740</v>
      </c>
      <c r="B236" s="69" t="s">
        <v>1963</v>
      </c>
      <c r="C236" s="69">
        <v>2</v>
      </c>
      <c r="D236" s="87">
        <v>0.0021582408796022765</v>
      </c>
      <c r="E236" s="87">
        <v>2.2558752733914664</v>
      </c>
      <c r="F236" s="69" t="s">
        <v>267</v>
      </c>
      <c r="G236" s="69" t="b">
        <v>0</v>
      </c>
      <c r="H236" s="69" t="b">
        <v>0</v>
      </c>
      <c r="I236" s="69" t="b">
        <v>0</v>
      </c>
      <c r="J236" s="69" t="b">
        <v>0</v>
      </c>
      <c r="K236" s="69" t="b">
        <v>0</v>
      </c>
      <c r="L236" s="69" t="b">
        <v>0</v>
      </c>
    </row>
    <row r="237" spans="1:12" ht="15">
      <c r="A237" s="69" t="s">
        <v>1963</v>
      </c>
      <c r="B237" s="69" t="s">
        <v>369</v>
      </c>
      <c r="C237" s="69">
        <v>2</v>
      </c>
      <c r="D237" s="87">
        <v>0.0021582408796022765</v>
      </c>
      <c r="E237" s="87">
        <v>2.2558752733914664</v>
      </c>
      <c r="F237" s="69" t="s">
        <v>267</v>
      </c>
      <c r="G237" s="69" t="b">
        <v>0</v>
      </c>
      <c r="H237" s="69" t="b">
        <v>0</v>
      </c>
      <c r="I237" s="69" t="b">
        <v>0</v>
      </c>
      <c r="J237" s="69" t="b">
        <v>0</v>
      </c>
      <c r="K237" s="69" t="b">
        <v>0</v>
      </c>
      <c r="L237" s="69" t="b">
        <v>0</v>
      </c>
    </row>
    <row r="238" spans="1:12" ht="15">
      <c r="A238" s="69" t="s">
        <v>369</v>
      </c>
      <c r="B238" s="69" t="s">
        <v>908</v>
      </c>
      <c r="C238" s="69">
        <v>2</v>
      </c>
      <c r="D238" s="87">
        <v>0.0021582408796022765</v>
      </c>
      <c r="E238" s="87">
        <v>1.4429619167486112</v>
      </c>
      <c r="F238" s="69" t="s">
        <v>267</v>
      </c>
      <c r="G238" s="69" t="b">
        <v>0</v>
      </c>
      <c r="H238" s="69" t="b">
        <v>0</v>
      </c>
      <c r="I238" s="69" t="b">
        <v>0</v>
      </c>
      <c r="J238" s="69" t="b">
        <v>0</v>
      </c>
      <c r="K238" s="69" t="b">
        <v>0</v>
      </c>
      <c r="L238" s="69" t="b">
        <v>0</v>
      </c>
    </row>
    <row r="239" spans="1:12" ht="15">
      <c r="A239" s="69" t="s">
        <v>940</v>
      </c>
      <c r="B239" s="69" t="s">
        <v>840</v>
      </c>
      <c r="C239" s="69">
        <v>2</v>
      </c>
      <c r="D239" s="87">
        <v>0.0021582408796022765</v>
      </c>
      <c r="E239" s="87">
        <v>2.857935264719429</v>
      </c>
      <c r="F239" s="69" t="s">
        <v>267</v>
      </c>
      <c r="G239" s="69" t="b">
        <v>0</v>
      </c>
      <c r="H239" s="69" t="b">
        <v>0</v>
      </c>
      <c r="I239" s="69" t="b">
        <v>0</v>
      </c>
      <c r="J239" s="69" t="b">
        <v>0</v>
      </c>
      <c r="K239" s="69" t="b">
        <v>0</v>
      </c>
      <c r="L239" s="69" t="b">
        <v>0</v>
      </c>
    </row>
    <row r="240" spans="1:12" ht="15">
      <c r="A240" s="69" t="s">
        <v>840</v>
      </c>
      <c r="B240" s="69" t="s">
        <v>882</v>
      </c>
      <c r="C240" s="69">
        <v>2</v>
      </c>
      <c r="D240" s="87">
        <v>0.0021582408796022765</v>
      </c>
      <c r="E240" s="87">
        <v>2.681844005663748</v>
      </c>
      <c r="F240" s="69" t="s">
        <v>267</v>
      </c>
      <c r="G240" s="69" t="b">
        <v>0</v>
      </c>
      <c r="H240" s="69" t="b">
        <v>0</v>
      </c>
      <c r="I240" s="69" t="b">
        <v>0</v>
      </c>
      <c r="J240" s="69" t="b">
        <v>0</v>
      </c>
      <c r="K240" s="69" t="b">
        <v>0</v>
      </c>
      <c r="L240" s="69" t="b">
        <v>0</v>
      </c>
    </row>
    <row r="241" spans="1:12" ht="15">
      <c r="A241" s="69" t="s">
        <v>882</v>
      </c>
      <c r="B241" s="69" t="s">
        <v>1739</v>
      </c>
      <c r="C241" s="69">
        <v>2</v>
      </c>
      <c r="D241" s="87">
        <v>0.0021582408796022765</v>
      </c>
      <c r="E241" s="87">
        <v>1.6606547065938098</v>
      </c>
      <c r="F241" s="69" t="s">
        <v>267</v>
      </c>
      <c r="G241" s="69" t="b">
        <v>0</v>
      </c>
      <c r="H241" s="69" t="b">
        <v>0</v>
      </c>
      <c r="I241" s="69" t="b">
        <v>0</v>
      </c>
      <c r="J241" s="69" t="b">
        <v>0</v>
      </c>
      <c r="K241" s="69" t="b">
        <v>0</v>
      </c>
      <c r="L241" s="69" t="b">
        <v>0</v>
      </c>
    </row>
    <row r="242" spans="1:12" ht="15">
      <c r="A242" s="69" t="s">
        <v>1739</v>
      </c>
      <c r="B242" s="69" t="s">
        <v>1964</v>
      </c>
      <c r="C242" s="69">
        <v>2</v>
      </c>
      <c r="D242" s="87">
        <v>0.0021582408796022765</v>
      </c>
      <c r="E242" s="87">
        <v>1.8367459656494909</v>
      </c>
      <c r="F242" s="69" t="s">
        <v>267</v>
      </c>
      <c r="G242" s="69" t="b">
        <v>0</v>
      </c>
      <c r="H242" s="69" t="b">
        <v>0</v>
      </c>
      <c r="I242" s="69" t="b">
        <v>0</v>
      </c>
      <c r="J242" s="69" t="b">
        <v>0</v>
      </c>
      <c r="K242" s="69" t="b">
        <v>0</v>
      </c>
      <c r="L242" s="69" t="b">
        <v>0</v>
      </c>
    </row>
    <row r="243" spans="1:12" ht="15">
      <c r="A243" s="69" t="s">
        <v>1964</v>
      </c>
      <c r="B243" s="69" t="s">
        <v>822</v>
      </c>
      <c r="C243" s="69">
        <v>2</v>
      </c>
      <c r="D243" s="87">
        <v>0.0021582408796022765</v>
      </c>
      <c r="E243" s="87">
        <v>1.9548452777274854</v>
      </c>
      <c r="F243" s="69" t="s">
        <v>267</v>
      </c>
      <c r="G243" s="69" t="b">
        <v>0</v>
      </c>
      <c r="H243" s="69" t="b">
        <v>0</v>
      </c>
      <c r="I243" s="69" t="b">
        <v>0</v>
      </c>
      <c r="J243" s="69" t="b">
        <v>0</v>
      </c>
      <c r="K243" s="69" t="b">
        <v>0</v>
      </c>
      <c r="L243" s="69" t="b">
        <v>0</v>
      </c>
    </row>
    <row r="244" spans="1:12" ht="15">
      <c r="A244" s="69" t="s">
        <v>1752</v>
      </c>
      <c r="B244" s="69" t="s">
        <v>1941</v>
      </c>
      <c r="C244" s="69">
        <v>2</v>
      </c>
      <c r="D244" s="87">
        <v>0.0021582408796022765</v>
      </c>
      <c r="E244" s="87">
        <v>1.727601496224423</v>
      </c>
      <c r="F244" s="69" t="s">
        <v>267</v>
      </c>
      <c r="G244" s="69" t="b">
        <v>0</v>
      </c>
      <c r="H244" s="69" t="b">
        <v>0</v>
      </c>
      <c r="I244" s="69" t="b">
        <v>0</v>
      </c>
      <c r="J244" s="69" t="b">
        <v>0</v>
      </c>
      <c r="K244" s="69" t="b">
        <v>0</v>
      </c>
      <c r="L244" s="69" t="b">
        <v>0</v>
      </c>
    </row>
    <row r="245" spans="1:12" ht="15">
      <c r="A245" s="69" t="s">
        <v>1739</v>
      </c>
      <c r="B245" s="69" t="s">
        <v>825</v>
      </c>
      <c r="C245" s="69">
        <v>2</v>
      </c>
      <c r="D245" s="87">
        <v>0.0021582408796022765</v>
      </c>
      <c r="E245" s="87">
        <v>1.1377759613134721</v>
      </c>
      <c r="F245" s="69" t="s">
        <v>267</v>
      </c>
      <c r="G245" s="69" t="b">
        <v>0</v>
      </c>
      <c r="H245" s="69" t="b">
        <v>0</v>
      </c>
      <c r="I245" s="69" t="b">
        <v>0</v>
      </c>
      <c r="J245" s="69" t="b">
        <v>0</v>
      </c>
      <c r="K245" s="69" t="b">
        <v>0</v>
      </c>
      <c r="L245" s="69" t="b">
        <v>0</v>
      </c>
    </row>
    <row r="246" spans="1:12" ht="15">
      <c r="A246" s="69" t="s">
        <v>825</v>
      </c>
      <c r="B246" s="69" t="s">
        <v>858</v>
      </c>
      <c r="C246" s="69">
        <v>2</v>
      </c>
      <c r="D246" s="87">
        <v>0.0021582408796022765</v>
      </c>
      <c r="E246" s="87">
        <v>1.6818440056637478</v>
      </c>
      <c r="F246" s="69" t="s">
        <v>267</v>
      </c>
      <c r="G246" s="69" t="b">
        <v>0</v>
      </c>
      <c r="H246" s="69" t="b">
        <v>0</v>
      </c>
      <c r="I246" s="69" t="b">
        <v>0</v>
      </c>
      <c r="J246" s="69" t="b">
        <v>0</v>
      </c>
      <c r="K246" s="69" t="b">
        <v>0</v>
      </c>
      <c r="L246" s="69" t="b">
        <v>0</v>
      </c>
    </row>
    <row r="247" spans="1:12" ht="15">
      <c r="A247" s="69" t="s">
        <v>858</v>
      </c>
      <c r="B247" s="69" t="s">
        <v>827</v>
      </c>
      <c r="C247" s="69">
        <v>2</v>
      </c>
      <c r="D247" s="87">
        <v>0.0021582408796022765</v>
      </c>
      <c r="E247" s="87">
        <v>1.7787540186718043</v>
      </c>
      <c r="F247" s="69" t="s">
        <v>267</v>
      </c>
      <c r="G247" s="69" t="b">
        <v>0</v>
      </c>
      <c r="H247" s="69" t="b">
        <v>0</v>
      </c>
      <c r="I247" s="69" t="b">
        <v>0</v>
      </c>
      <c r="J247" s="69" t="b">
        <v>0</v>
      </c>
      <c r="K247" s="69" t="b">
        <v>0</v>
      </c>
      <c r="L247" s="69" t="b">
        <v>0</v>
      </c>
    </row>
    <row r="248" spans="1:12" ht="15">
      <c r="A248" s="69" t="s">
        <v>827</v>
      </c>
      <c r="B248" s="69" t="s">
        <v>790</v>
      </c>
      <c r="C248" s="69">
        <v>2</v>
      </c>
      <c r="D248" s="87">
        <v>0.0021582408796022765</v>
      </c>
      <c r="E248" s="87">
        <v>2.2558752733914664</v>
      </c>
      <c r="F248" s="69" t="s">
        <v>267</v>
      </c>
      <c r="G248" s="69" t="b">
        <v>0</v>
      </c>
      <c r="H248" s="69" t="b">
        <v>0</v>
      </c>
      <c r="I248" s="69" t="b">
        <v>0</v>
      </c>
      <c r="J248" s="69" t="b">
        <v>0</v>
      </c>
      <c r="K248" s="69" t="b">
        <v>0</v>
      </c>
      <c r="L248" s="69" t="b">
        <v>0</v>
      </c>
    </row>
    <row r="249" spans="1:12" ht="15">
      <c r="A249" s="69" t="s">
        <v>790</v>
      </c>
      <c r="B249" s="69" t="s">
        <v>791</v>
      </c>
      <c r="C249" s="69">
        <v>2</v>
      </c>
      <c r="D249" s="87">
        <v>0.0021582408796022765</v>
      </c>
      <c r="E249" s="87">
        <v>2.4599952560473914</v>
      </c>
      <c r="F249" s="69" t="s">
        <v>267</v>
      </c>
      <c r="G249" s="69" t="b">
        <v>0</v>
      </c>
      <c r="H249" s="69" t="b">
        <v>0</v>
      </c>
      <c r="I249" s="69" t="b">
        <v>0</v>
      </c>
      <c r="J249" s="69" t="b">
        <v>0</v>
      </c>
      <c r="K249" s="69" t="b">
        <v>0</v>
      </c>
      <c r="L249" s="69" t="b">
        <v>0</v>
      </c>
    </row>
    <row r="250" spans="1:12" ht="15">
      <c r="A250" s="69" t="s">
        <v>791</v>
      </c>
      <c r="B250" s="69" t="s">
        <v>1965</v>
      </c>
      <c r="C250" s="69">
        <v>2</v>
      </c>
      <c r="D250" s="87">
        <v>0.0021582408796022765</v>
      </c>
      <c r="E250" s="87">
        <v>2.4599952560473914</v>
      </c>
      <c r="F250" s="69" t="s">
        <v>267</v>
      </c>
      <c r="G250" s="69" t="b">
        <v>0</v>
      </c>
      <c r="H250" s="69" t="b">
        <v>0</v>
      </c>
      <c r="I250" s="69" t="b">
        <v>0</v>
      </c>
      <c r="J250" s="69" t="b">
        <v>0</v>
      </c>
      <c r="K250" s="69" t="b">
        <v>0</v>
      </c>
      <c r="L250" s="69" t="b">
        <v>0</v>
      </c>
    </row>
    <row r="251" spans="1:12" ht="15">
      <c r="A251" s="69" t="s">
        <v>1965</v>
      </c>
      <c r="B251" s="69" t="s">
        <v>1966</v>
      </c>
      <c r="C251" s="69">
        <v>2</v>
      </c>
      <c r="D251" s="87">
        <v>0.0021582408796022765</v>
      </c>
      <c r="E251" s="87">
        <v>2.857935264719429</v>
      </c>
      <c r="F251" s="69" t="s">
        <v>267</v>
      </c>
      <c r="G251" s="69" t="b">
        <v>0</v>
      </c>
      <c r="H251" s="69" t="b">
        <v>0</v>
      </c>
      <c r="I251" s="69" t="b">
        <v>0</v>
      </c>
      <c r="J251" s="69" t="b">
        <v>0</v>
      </c>
      <c r="K251" s="69" t="b">
        <v>0</v>
      </c>
      <c r="L251" s="69" t="b">
        <v>0</v>
      </c>
    </row>
    <row r="252" spans="1:12" ht="15">
      <c r="A252" s="69" t="s">
        <v>1966</v>
      </c>
      <c r="B252" s="69" t="s">
        <v>346</v>
      </c>
      <c r="C252" s="69">
        <v>2</v>
      </c>
      <c r="D252" s="87">
        <v>0.0021582408796022765</v>
      </c>
      <c r="E252" s="87">
        <v>2.857935264719429</v>
      </c>
      <c r="F252" s="69" t="s">
        <v>267</v>
      </c>
      <c r="G252" s="69" t="b">
        <v>0</v>
      </c>
      <c r="H252" s="69" t="b">
        <v>0</v>
      </c>
      <c r="I252" s="69" t="b">
        <v>0</v>
      </c>
      <c r="J252" s="69" t="b">
        <v>0</v>
      </c>
      <c r="K252" s="69" t="b">
        <v>0</v>
      </c>
      <c r="L252" s="69" t="b">
        <v>0</v>
      </c>
    </row>
    <row r="253" spans="1:12" ht="15">
      <c r="A253" s="69" t="s">
        <v>346</v>
      </c>
      <c r="B253" s="69" t="s">
        <v>1967</v>
      </c>
      <c r="C253" s="69">
        <v>2</v>
      </c>
      <c r="D253" s="87">
        <v>0.0021582408796022765</v>
      </c>
      <c r="E253" s="87">
        <v>2.857935264719429</v>
      </c>
      <c r="F253" s="69" t="s">
        <v>267</v>
      </c>
      <c r="G253" s="69" t="b">
        <v>0</v>
      </c>
      <c r="H253" s="69" t="b">
        <v>0</v>
      </c>
      <c r="I253" s="69" t="b">
        <v>0</v>
      </c>
      <c r="J253" s="69" t="b">
        <v>0</v>
      </c>
      <c r="K253" s="69" t="b">
        <v>0</v>
      </c>
      <c r="L253" s="69" t="b">
        <v>0</v>
      </c>
    </row>
    <row r="254" spans="1:12" ht="15">
      <c r="A254" s="69" t="s">
        <v>1967</v>
      </c>
      <c r="B254" s="69" t="s">
        <v>1968</v>
      </c>
      <c r="C254" s="69">
        <v>2</v>
      </c>
      <c r="D254" s="87">
        <v>0.0021582408796022765</v>
      </c>
      <c r="E254" s="87">
        <v>2.857935264719429</v>
      </c>
      <c r="F254" s="69" t="s">
        <v>267</v>
      </c>
      <c r="G254" s="69" t="b">
        <v>0</v>
      </c>
      <c r="H254" s="69" t="b">
        <v>0</v>
      </c>
      <c r="I254" s="69" t="b">
        <v>0</v>
      </c>
      <c r="J254" s="69" t="b">
        <v>0</v>
      </c>
      <c r="K254" s="69" t="b">
        <v>0</v>
      </c>
      <c r="L254" s="69" t="b">
        <v>0</v>
      </c>
    </row>
    <row r="255" spans="1:12" ht="15">
      <c r="A255" s="69" t="s">
        <v>1968</v>
      </c>
      <c r="B255" s="69" t="s">
        <v>859</v>
      </c>
      <c r="C255" s="69">
        <v>2</v>
      </c>
      <c r="D255" s="87">
        <v>0.0021582408796022765</v>
      </c>
      <c r="E255" s="87">
        <v>2.857935264719429</v>
      </c>
      <c r="F255" s="69" t="s">
        <v>267</v>
      </c>
      <c r="G255" s="69" t="b">
        <v>0</v>
      </c>
      <c r="H255" s="69" t="b">
        <v>0</v>
      </c>
      <c r="I255" s="69" t="b">
        <v>0</v>
      </c>
      <c r="J255" s="69" t="b">
        <v>0</v>
      </c>
      <c r="K255" s="69" t="b">
        <v>0</v>
      </c>
      <c r="L255" s="69" t="b">
        <v>0</v>
      </c>
    </row>
    <row r="256" spans="1:12" ht="15">
      <c r="A256" s="69" t="s">
        <v>859</v>
      </c>
      <c r="B256" s="69" t="s">
        <v>1738</v>
      </c>
      <c r="C256" s="69">
        <v>2</v>
      </c>
      <c r="D256" s="87">
        <v>0.0021582408796022765</v>
      </c>
      <c r="E256" s="87">
        <v>1.1904823118294752</v>
      </c>
      <c r="F256" s="69" t="s">
        <v>267</v>
      </c>
      <c r="G256" s="69" t="b">
        <v>0</v>
      </c>
      <c r="H256" s="69" t="b">
        <v>0</v>
      </c>
      <c r="I256" s="69" t="b">
        <v>0</v>
      </c>
      <c r="J256" s="69" t="b">
        <v>0</v>
      </c>
      <c r="K256" s="69" t="b">
        <v>0</v>
      </c>
      <c r="L256" s="69" t="b">
        <v>0</v>
      </c>
    </row>
    <row r="257" spans="1:12" ht="15">
      <c r="A257" s="69" t="s">
        <v>933</v>
      </c>
      <c r="B257" s="69" t="s">
        <v>907</v>
      </c>
      <c r="C257" s="69">
        <v>2</v>
      </c>
      <c r="D257" s="87">
        <v>0.0021582408796022765</v>
      </c>
      <c r="E257" s="87">
        <v>1.3808140099997666</v>
      </c>
      <c r="F257" s="69" t="s">
        <v>267</v>
      </c>
      <c r="G257" s="69" t="b">
        <v>0</v>
      </c>
      <c r="H257" s="69" t="b">
        <v>0</v>
      </c>
      <c r="I257" s="69" t="b">
        <v>0</v>
      </c>
      <c r="J257" s="69" t="b">
        <v>0</v>
      </c>
      <c r="K257" s="69" t="b">
        <v>0</v>
      </c>
      <c r="L257" s="69" t="b">
        <v>0</v>
      </c>
    </row>
    <row r="258" spans="1:12" ht="15">
      <c r="A258" s="69" t="s">
        <v>907</v>
      </c>
      <c r="B258" s="69" t="s">
        <v>369</v>
      </c>
      <c r="C258" s="69">
        <v>2</v>
      </c>
      <c r="D258" s="87">
        <v>0.0021582408796022765</v>
      </c>
      <c r="E258" s="87">
        <v>1.556905269055448</v>
      </c>
      <c r="F258" s="69" t="s">
        <v>267</v>
      </c>
      <c r="G258" s="69" t="b">
        <v>0</v>
      </c>
      <c r="H258" s="69" t="b">
        <v>0</v>
      </c>
      <c r="I258" s="69" t="b">
        <v>0</v>
      </c>
      <c r="J258" s="69" t="b">
        <v>0</v>
      </c>
      <c r="K258" s="69" t="b">
        <v>0</v>
      </c>
      <c r="L258" s="69" t="b">
        <v>0</v>
      </c>
    </row>
    <row r="259" spans="1:12" ht="15">
      <c r="A259" s="69" t="s">
        <v>369</v>
      </c>
      <c r="B259" s="69" t="s">
        <v>909</v>
      </c>
      <c r="C259" s="69">
        <v>2</v>
      </c>
      <c r="D259" s="87">
        <v>0.0021582408796022765</v>
      </c>
      <c r="E259" s="87">
        <v>2.2558752733914664</v>
      </c>
      <c r="F259" s="69" t="s">
        <v>267</v>
      </c>
      <c r="G259" s="69" t="b">
        <v>0</v>
      </c>
      <c r="H259" s="69" t="b">
        <v>0</v>
      </c>
      <c r="I259" s="69" t="b">
        <v>0</v>
      </c>
      <c r="J259" s="69" t="b">
        <v>0</v>
      </c>
      <c r="K259" s="69" t="b">
        <v>0</v>
      </c>
      <c r="L259" s="69" t="b">
        <v>0</v>
      </c>
    </row>
    <row r="260" spans="1:12" ht="15">
      <c r="A260" s="69" t="s">
        <v>909</v>
      </c>
      <c r="B260" s="69" t="s">
        <v>939</v>
      </c>
      <c r="C260" s="69">
        <v>2</v>
      </c>
      <c r="D260" s="87">
        <v>0.0021582408796022765</v>
      </c>
      <c r="E260" s="87">
        <v>2.857935264719429</v>
      </c>
      <c r="F260" s="69" t="s">
        <v>267</v>
      </c>
      <c r="G260" s="69" t="b">
        <v>0</v>
      </c>
      <c r="H260" s="69" t="b">
        <v>0</v>
      </c>
      <c r="I260" s="69" t="b">
        <v>0</v>
      </c>
      <c r="J260" s="69" t="b">
        <v>0</v>
      </c>
      <c r="K260" s="69" t="b">
        <v>0</v>
      </c>
      <c r="L260" s="69" t="b">
        <v>0</v>
      </c>
    </row>
    <row r="261" spans="1:12" ht="15">
      <c r="A261" s="69" t="s">
        <v>939</v>
      </c>
      <c r="B261" s="69" t="s">
        <v>938</v>
      </c>
      <c r="C261" s="69">
        <v>2</v>
      </c>
      <c r="D261" s="87">
        <v>0.0021582408796022765</v>
      </c>
      <c r="E261" s="87">
        <v>2.857935264719429</v>
      </c>
      <c r="F261" s="69" t="s">
        <v>267</v>
      </c>
      <c r="G261" s="69" t="b">
        <v>0</v>
      </c>
      <c r="H261" s="69" t="b">
        <v>0</v>
      </c>
      <c r="I261" s="69" t="b">
        <v>0</v>
      </c>
      <c r="J261" s="69" t="b">
        <v>0</v>
      </c>
      <c r="K261" s="69" t="b">
        <v>0</v>
      </c>
      <c r="L261" s="69" t="b">
        <v>0</v>
      </c>
    </row>
    <row r="262" spans="1:12" ht="15">
      <c r="A262" s="69" t="s">
        <v>938</v>
      </c>
      <c r="B262" s="69" t="s">
        <v>937</v>
      </c>
      <c r="C262" s="69">
        <v>2</v>
      </c>
      <c r="D262" s="87">
        <v>0.0021582408796022765</v>
      </c>
      <c r="E262" s="87">
        <v>2.857935264719429</v>
      </c>
      <c r="F262" s="69" t="s">
        <v>267</v>
      </c>
      <c r="G262" s="69" t="b">
        <v>0</v>
      </c>
      <c r="H262" s="69" t="b">
        <v>0</v>
      </c>
      <c r="I262" s="69" t="b">
        <v>0</v>
      </c>
      <c r="J262" s="69" t="b">
        <v>0</v>
      </c>
      <c r="K262" s="69" t="b">
        <v>0</v>
      </c>
      <c r="L262" s="69" t="b">
        <v>0</v>
      </c>
    </row>
    <row r="263" spans="1:12" ht="15">
      <c r="A263" s="69" t="s">
        <v>937</v>
      </c>
      <c r="B263" s="69" t="s">
        <v>936</v>
      </c>
      <c r="C263" s="69">
        <v>2</v>
      </c>
      <c r="D263" s="87">
        <v>0.0021582408796022765</v>
      </c>
      <c r="E263" s="87">
        <v>2.857935264719429</v>
      </c>
      <c r="F263" s="69" t="s">
        <v>267</v>
      </c>
      <c r="G263" s="69" t="b">
        <v>0</v>
      </c>
      <c r="H263" s="69" t="b">
        <v>0</v>
      </c>
      <c r="I263" s="69" t="b">
        <v>0</v>
      </c>
      <c r="J263" s="69" t="b">
        <v>0</v>
      </c>
      <c r="K263" s="69" t="b">
        <v>0</v>
      </c>
      <c r="L263" s="69" t="b">
        <v>0</v>
      </c>
    </row>
    <row r="264" spans="1:12" ht="15">
      <c r="A264" s="69" t="s">
        <v>936</v>
      </c>
      <c r="B264" s="69" t="s">
        <v>935</v>
      </c>
      <c r="C264" s="69">
        <v>2</v>
      </c>
      <c r="D264" s="87">
        <v>0.0021582408796022765</v>
      </c>
      <c r="E264" s="87">
        <v>2.857935264719429</v>
      </c>
      <c r="F264" s="69" t="s">
        <v>267</v>
      </c>
      <c r="G264" s="69" t="b">
        <v>0</v>
      </c>
      <c r="H264" s="69" t="b">
        <v>0</v>
      </c>
      <c r="I264" s="69" t="b">
        <v>0</v>
      </c>
      <c r="J264" s="69" t="b">
        <v>0</v>
      </c>
      <c r="K264" s="69" t="b">
        <v>0</v>
      </c>
      <c r="L264" s="69" t="b">
        <v>0</v>
      </c>
    </row>
    <row r="265" spans="1:12" ht="15">
      <c r="A265" s="69" t="s">
        <v>935</v>
      </c>
      <c r="B265" s="69" t="s">
        <v>933</v>
      </c>
      <c r="C265" s="69">
        <v>2</v>
      </c>
      <c r="D265" s="87">
        <v>0.0021582408796022765</v>
      </c>
      <c r="E265" s="87">
        <v>2.0797840143357855</v>
      </c>
      <c r="F265" s="69" t="s">
        <v>267</v>
      </c>
      <c r="G265" s="69" t="b">
        <v>0</v>
      </c>
      <c r="H265" s="69" t="b">
        <v>0</v>
      </c>
      <c r="I265" s="69" t="b">
        <v>0</v>
      </c>
      <c r="J265" s="69" t="b">
        <v>0</v>
      </c>
      <c r="K265" s="69" t="b">
        <v>0</v>
      </c>
      <c r="L265" s="69" t="b">
        <v>0</v>
      </c>
    </row>
    <row r="266" spans="1:12" ht="15">
      <c r="A266" s="69" t="s">
        <v>933</v>
      </c>
      <c r="B266" s="69" t="s">
        <v>836</v>
      </c>
      <c r="C266" s="69">
        <v>2</v>
      </c>
      <c r="D266" s="87">
        <v>0.0021582408796022765</v>
      </c>
      <c r="E266" s="87">
        <v>1.3808140099997666</v>
      </c>
      <c r="F266" s="69" t="s">
        <v>267</v>
      </c>
      <c r="G266" s="69" t="b">
        <v>0</v>
      </c>
      <c r="H266" s="69" t="b">
        <v>0</v>
      </c>
      <c r="I266" s="69" t="b">
        <v>0</v>
      </c>
      <c r="J266" s="69" t="b">
        <v>0</v>
      </c>
      <c r="K266" s="69" t="b">
        <v>0</v>
      </c>
      <c r="L266" s="69" t="b">
        <v>0</v>
      </c>
    </row>
    <row r="267" spans="1:12" ht="15">
      <c r="A267" s="69" t="s">
        <v>755</v>
      </c>
      <c r="B267" s="69" t="s">
        <v>1906</v>
      </c>
      <c r="C267" s="69">
        <v>2</v>
      </c>
      <c r="D267" s="87">
        <v>0.0021582408796022765</v>
      </c>
      <c r="E267" s="87">
        <v>1.6818440056637478</v>
      </c>
      <c r="F267" s="69" t="s">
        <v>267</v>
      </c>
      <c r="G267" s="69" t="b">
        <v>0</v>
      </c>
      <c r="H267" s="69" t="b">
        <v>0</v>
      </c>
      <c r="I267" s="69" t="b">
        <v>0</v>
      </c>
      <c r="J267" s="69" t="b">
        <v>0</v>
      </c>
      <c r="K267" s="69" t="b">
        <v>0</v>
      </c>
      <c r="L267" s="69" t="b">
        <v>0</v>
      </c>
    </row>
    <row r="268" spans="1:12" ht="15">
      <c r="A268" s="69" t="s">
        <v>1906</v>
      </c>
      <c r="B268" s="69" t="s">
        <v>1738</v>
      </c>
      <c r="C268" s="69">
        <v>2</v>
      </c>
      <c r="D268" s="87">
        <v>0.0021582408796022765</v>
      </c>
      <c r="E268" s="87">
        <v>0.7133610571098127</v>
      </c>
      <c r="F268" s="69" t="s">
        <v>267</v>
      </c>
      <c r="G268" s="69" t="b">
        <v>0</v>
      </c>
      <c r="H268" s="69" t="b">
        <v>0</v>
      </c>
      <c r="I268" s="69" t="b">
        <v>0</v>
      </c>
      <c r="J268" s="69" t="b">
        <v>0</v>
      </c>
      <c r="K268" s="69" t="b">
        <v>0</v>
      </c>
      <c r="L268" s="69" t="b">
        <v>0</v>
      </c>
    </row>
    <row r="269" spans="1:12" ht="15">
      <c r="A269" s="69" t="s">
        <v>1738</v>
      </c>
      <c r="B269" s="69" t="s">
        <v>1969</v>
      </c>
      <c r="C269" s="69">
        <v>2</v>
      </c>
      <c r="D269" s="87">
        <v>0.0021582408796022765</v>
      </c>
      <c r="E269" s="87">
        <v>1.6676035665491376</v>
      </c>
      <c r="F269" s="69" t="s">
        <v>267</v>
      </c>
      <c r="G269" s="69" t="b">
        <v>0</v>
      </c>
      <c r="H269" s="69" t="b">
        <v>0</v>
      </c>
      <c r="I269" s="69" t="b">
        <v>0</v>
      </c>
      <c r="J269" s="69" t="b">
        <v>0</v>
      </c>
      <c r="K269" s="69" t="b">
        <v>0</v>
      </c>
      <c r="L269" s="69" t="b">
        <v>0</v>
      </c>
    </row>
    <row r="270" spans="1:12" ht="15">
      <c r="A270" s="69" t="s">
        <v>1969</v>
      </c>
      <c r="B270" s="69" t="s">
        <v>1903</v>
      </c>
      <c r="C270" s="69">
        <v>2</v>
      </c>
      <c r="D270" s="87">
        <v>0.0021582408796022765</v>
      </c>
      <c r="E270" s="87">
        <v>2.3138672203691533</v>
      </c>
      <c r="F270" s="69" t="s">
        <v>267</v>
      </c>
      <c r="G270" s="69" t="b">
        <v>0</v>
      </c>
      <c r="H270" s="69" t="b">
        <v>0</v>
      </c>
      <c r="I270" s="69" t="b">
        <v>0</v>
      </c>
      <c r="J270" s="69" t="b">
        <v>0</v>
      </c>
      <c r="K270" s="69" t="b">
        <v>0</v>
      </c>
      <c r="L270" s="69" t="b">
        <v>0</v>
      </c>
    </row>
    <row r="271" spans="1:12" ht="15">
      <c r="A271" s="69" t="s">
        <v>1903</v>
      </c>
      <c r="B271" s="69" t="s">
        <v>1970</v>
      </c>
      <c r="C271" s="69">
        <v>2</v>
      </c>
      <c r="D271" s="87">
        <v>0.0021582408796022765</v>
      </c>
      <c r="E271" s="87">
        <v>2.3138672203691533</v>
      </c>
      <c r="F271" s="69" t="s">
        <v>267</v>
      </c>
      <c r="G271" s="69" t="b">
        <v>0</v>
      </c>
      <c r="H271" s="69" t="b">
        <v>0</v>
      </c>
      <c r="I271" s="69" t="b">
        <v>0</v>
      </c>
      <c r="J271" s="69" t="b">
        <v>0</v>
      </c>
      <c r="K271" s="69" t="b">
        <v>0</v>
      </c>
      <c r="L271" s="69" t="b">
        <v>0</v>
      </c>
    </row>
    <row r="272" spans="1:12" ht="15">
      <c r="A272" s="69" t="s">
        <v>1970</v>
      </c>
      <c r="B272" s="69" t="s">
        <v>1971</v>
      </c>
      <c r="C272" s="69">
        <v>2</v>
      </c>
      <c r="D272" s="87">
        <v>0.0021582408796022765</v>
      </c>
      <c r="E272" s="87">
        <v>2.857935264719429</v>
      </c>
      <c r="F272" s="69" t="s">
        <v>267</v>
      </c>
      <c r="G272" s="69" t="b">
        <v>0</v>
      </c>
      <c r="H272" s="69" t="b">
        <v>0</v>
      </c>
      <c r="I272" s="69" t="b">
        <v>0</v>
      </c>
      <c r="J272" s="69" t="b">
        <v>0</v>
      </c>
      <c r="K272" s="69" t="b">
        <v>0</v>
      </c>
      <c r="L272" s="69" t="b">
        <v>0</v>
      </c>
    </row>
    <row r="273" spans="1:12" ht="15">
      <c r="A273" s="69" t="s">
        <v>1971</v>
      </c>
      <c r="B273" s="69" t="s">
        <v>1972</v>
      </c>
      <c r="C273" s="69">
        <v>2</v>
      </c>
      <c r="D273" s="87">
        <v>0.0021582408796022765</v>
      </c>
      <c r="E273" s="87">
        <v>2.857935264719429</v>
      </c>
      <c r="F273" s="69" t="s">
        <v>267</v>
      </c>
      <c r="G273" s="69" t="b">
        <v>0</v>
      </c>
      <c r="H273" s="69" t="b">
        <v>0</v>
      </c>
      <c r="I273" s="69" t="b">
        <v>0</v>
      </c>
      <c r="J273" s="69" t="b">
        <v>0</v>
      </c>
      <c r="K273" s="69" t="b">
        <v>0</v>
      </c>
      <c r="L273" s="69" t="b">
        <v>0</v>
      </c>
    </row>
    <row r="274" spans="1:12" ht="15">
      <c r="A274" s="69" t="s">
        <v>1973</v>
      </c>
      <c r="B274" s="69" t="s">
        <v>1753</v>
      </c>
      <c r="C274" s="69">
        <v>2</v>
      </c>
      <c r="D274" s="87">
        <v>0.0021582408796022765</v>
      </c>
      <c r="E274" s="87">
        <v>2.857935264719429</v>
      </c>
      <c r="F274" s="69" t="s">
        <v>267</v>
      </c>
      <c r="G274" s="69" t="b">
        <v>0</v>
      </c>
      <c r="H274" s="69" t="b">
        <v>0</v>
      </c>
      <c r="I274" s="69" t="b">
        <v>0</v>
      </c>
      <c r="J274" s="69" t="b">
        <v>0</v>
      </c>
      <c r="K274" s="69" t="b">
        <v>0</v>
      </c>
      <c r="L274" s="69" t="b">
        <v>0</v>
      </c>
    </row>
    <row r="275" spans="1:12" ht="15">
      <c r="A275" s="69" t="s">
        <v>1753</v>
      </c>
      <c r="B275" s="69" t="s">
        <v>1974</v>
      </c>
      <c r="C275" s="69">
        <v>2</v>
      </c>
      <c r="D275" s="87">
        <v>0.0021582408796022765</v>
      </c>
      <c r="E275" s="87">
        <v>2.5569052690554477</v>
      </c>
      <c r="F275" s="69" t="s">
        <v>267</v>
      </c>
      <c r="G275" s="69" t="b">
        <v>0</v>
      </c>
      <c r="H275" s="69" t="b">
        <v>0</v>
      </c>
      <c r="I275" s="69" t="b">
        <v>0</v>
      </c>
      <c r="J275" s="69" t="b">
        <v>0</v>
      </c>
      <c r="K275" s="69" t="b">
        <v>0</v>
      </c>
      <c r="L275" s="69" t="b">
        <v>0</v>
      </c>
    </row>
    <row r="276" spans="1:12" ht="15">
      <c r="A276" s="69" t="s">
        <v>1974</v>
      </c>
      <c r="B276" s="69" t="s">
        <v>868</v>
      </c>
      <c r="C276" s="69">
        <v>2</v>
      </c>
      <c r="D276" s="87">
        <v>0.0021582408796022765</v>
      </c>
      <c r="E276" s="87">
        <v>2.857935264719429</v>
      </c>
      <c r="F276" s="69" t="s">
        <v>267</v>
      </c>
      <c r="G276" s="69" t="b">
        <v>0</v>
      </c>
      <c r="H276" s="69" t="b">
        <v>0</v>
      </c>
      <c r="I276" s="69" t="b">
        <v>0</v>
      </c>
      <c r="J276" s="69" t="b">
        <v>0</v>
      </c>
      <c r="K276" s="69" t="b">
        <v>0</v>
      </c>
      <c r="L276" s="69" t="b">
        <v>0</v>
      </c>
    </row>
    <row r="277" spans="1:12" ht="15">
      <c r="A277" s="69" t="s">
        <v>868</v>
      </c>
      <c r="B277" s="69" t="s">
        <v>1975</v>
      </c>
      <c r="C277" s="69">
        <v>2</v>
      </c>
      <c r="D277" s="87">
        <v>0.0021582408796022765</v>
      </c>
      <c r="E277" s="87">
        <v>2.857935264719429</v>
      </c>
      <c r="F277" s="69" t="s">
        <v>267</v>
      </c>
      <c r="G277" s="69" t="b">
        <v>0</v>
      </c>
      <c r="H277" s="69" t="b">
        <v>0</v>
      </c>
      <c r="I277" s="69" t="b">
        <v>0</v>
      </c>
      <c r="J277" s="69" t="b">
        <v>0</v>
      </c>
      <c r="K277" s="69" t="b">
        <v>0</v>
      </c>
      <c r="L277" s="69" t="b">
        <v>0</v>
      </c>
    </row>
    <row r="278" spans="1:12" ht="15">
      <c r="A278" s="69" t="s">
        <v>1975</v>
      </c>
      <c r="B278" s="69" t="s">
        <v>883</v>
      </c>
      <c r="C278" s="69">
        <v>2</v>
      </c>
      <c r="D278" s="87">
        <v>0.0021582408796022765</v>
      </c>
      <c r="E278" s="87">
        <v>2.857935264719429</v>
      </c>
      <c r="F278" s="69" t="s">
        <v>267</v>
      </c>
      <c r="G278" s="69" t="b">
        <v>0</v>
      </c>
      <c r="H278" s="69" t="b">
        <v>0</v>
      </c>
      <c r="I278" s="69" t="b">
        <v>0</v>
      </c>
      <c r="J278" s="69" t="b">
        <v>0</v>
      </c>
      <c r="K278" s="69" t="b">
        <v>0</v>
      </c>
      <c r="L278" s="69" t="b">
        <v>0</v>
      </c>
    </row>
    <row r="279" spans="1:12" ht="15">
      <c r="A279" s="69" t="s">
        <v>883</v>
      </c>
      <c r="B279" s="69" t="s">
        <v>871</v>
      </c>
      <c r="C279" s="69">
        <v>2</v>
      </c>
      <c r="D279" s="87">
        <v>0.0021582408796022765</v>
      </c>
      <c r="E279" s="87">
        <v>2.857935264719429</v>
      </c>
      <c r="F279" s="69" t="s">
        <v>267</v>
      </c>
      <c r="G279" s="69" t="b">
        <v>0</v>
      </c>
      <c r="H279" s="69" t="b">
        <v>0</v>
      </c>
      <c r="I279" s="69" t="b">
        <v>0</v>
      </c>
      <c r="J279" s="69" t="b">
        <v>0</v>
      </c>
      <c r="K279" s="69" t="b">
        <v>0</v>
      </c>
      <c r="L279" s="69" t="b">
        <v>0</v>
      </c>
    </row>
    <row r="280" spans="1:12" ht="15">
      <c r="A280" s="69" t="s">
        <v>871</v>
      </c>
      <c r="B280" s="69" t="s">
        <v>1976</v>
      </c>
      <c r="C280" s="69">
        <v>2</v>
      </c>
      <c r="D280" s="87">
        <v>0.0021582408796022765</v>
      </c>
      <c r="E280" s="87">
        <v>2.857935264719429</v>
      </c>
      <c r="F280" s="69" t="s">
        <v>267</v>
      </c>
      <c r="G280" s="69" t="b">
        <v>0</v>
      </c>
      <c r="H280" s="69" t="b">
        <v>0</v>
      </c>
      <c r="I280" s="69" t="b">
        <v>0</v>
      </c>
      <c r="J280" s="69" t="b">
        <v>0</v>
      </c>
      <c r="K280" s="69" t="b">
        <v>0</v>
      </c>
      <c r="L280" s="69" t="b">
        <v>0</v>
      </c>
    </row>
    <row r="281" spans="1:12" ht="15">
      <c r="A281" s="69" t="s">
        <v>1976</v>
      </c>
      <c r="B281" s="69" t="s">
        <v>1977</v>
      </c>
      <c r="C281" s="69">
        <v>2</v>
      </c>
      <c r="D281" s="87">
        <v>0.0021582408796022765</v>
      </c>
      <c r="E281" s="87">
        <v>2.857935264719429</v>
      </c>
      <c r="F281" s="69" t="s">
        <v>267</v>
      </c>
      <c r="G281" s="69" t="b">
        <v>0</v>
      </c>
      <c r="H281" s="69" t="b">
        <v>0</v>
      </c>
      <c r="I281" s="69" t="b">
        <v>0</v>
      </c>
      <c r="J281" s="69" t="b">
        <v>0</v>
      </c>
      <c r="K281" s="69" t="b">
        <v>0</v>
      </c>
      <c r="L281" s="69" t="b">
        <v>0</v>
      </c>
    </row>
    <row r="282" spans="1:12" ht="15">
      <c r="A282" s="69" t="s">
        <v>1977</v>
      </c>
      <c r="B282" s="69" t="s">
        <v>863</v>
      </c>
      <c r="C282" s="69">
        <v>2</v>
      </c>
      <c r="D282" s="87">
        <v>0.0021582408796022765</v>
      </c>
      <c r="E282" s="87">
        <v>2.5569052690554477</v>
      </c>
      <c r="F282" s="69" t="s">
        <v>267</v>
      </c>
      <c r="G282" s="69" t="b">
        <v>0</v>
      </c>
      <c r="H282" s="69" t="b">
        <v>0</v>
      </c>
      <c r="I282" s="69" t="b">
        <v>0</v>
      </c>
      <c r="J282" s="69" t="b">
        <v>0</v>
      </c>
      <c r="K282" s="69" t="b">
        <v>0</v>
      </c>
      <c r="L282" s="69" t="b">
        <v>0</v>
      </c>
    </row>
    <row r="283" spans="1:12" ht="15">
      <c r="A283" s="69" t="s">
        <v>863</v>
      </c>
      <c r="B283" s="69" t="s">
        <v>760</v>
      </c>
      <c r="C283" s="69">
        <v>2</v>
      </c>
      <c r="D283" s="87">
        <v>0.0021582408796022765</v>
      </c>
      <c r="E283" s="87">
        <v>2.380814009999767</v>
      </c>
      <c r="F283" s="69" t="s">
        <v>267</v>
      </c>
      <c r="G283" s="69" t="b">
        <v>0</v>
      </c>
      <c r="H283" s="69" t="b">
        <v>0</v>
      </c>
      <c r="I283" s="69" t="b">
        <v>0</v>
      </c>
      <c r="J283" s="69" t="b">
        <v>0</v>
      </c>
      <c r="K283" s="69" t="b">
        <v>0</v>
      </c>
      <c r="L283" s="69" t="b">
        <v>0</v>
      </c>
    </row>
    <row r="284" spans="1:12" ht="15">
      <c r="A284" s="69" t="s">
        <v>760</v>
      </c>
      <c r="B284" s="69" t="s">
        <v>1978</v>
      </c>
      <c r="C284" s="69">
        <v>2</v>
      </c>
      <c r="D284" s="87">
        <v>0.0021582408796022765</v>
      </c>
      <c r="E284" s="87">
        <v>2.681844005663748</v>
      </c>
      <c r="F284" s="69" t="s">
        <v>267</v>
      </c>
      <c r="G284" s="69" t="b">
        <v>0</v>
      </c>
      <c r="H284" s="69" t="b">
        <v>0</v>
      </c>
      <c r="I284" s="69" t="b">
        <v>0</v>
      </c>
      <c r="J284" s="69" t="b">
        <v>0</v>
      </c>
      <c r="K284" s="69" t="b">
        <v>0</v>
      </c>
      <c r="L284" s="69" t="b">
        <v>0</v>
      </c>
    </row>
    <row r="285" spans="1:12" ht="15">
      <c r="A285" s="69" t="s">
        <v>1978</v>
      </c>
      <c r="B285" s="69" t="s">
        <v>1979</v>
      </c>
      <c r="C285" s="69">
        <v>2</v>
      </c>
      <c r="D285" s="87">
        <v>0.0021582408796022765</v>
      </c>
      <c r="E285" s="87">
        <v>2.857935264719429</v>
      </c>
      <c r="F285" s="69" t="s">
        <v>267</v>
      </c>
      <c r="G285" s="69" t="b">
        <v>0</v>
      </c>
      <c r="H285" s="69" t="b">
        <v>0</v>
      </c>
      <c r="I285" s="69" t="b">
        <v>0</v>
      </c>
      <c r="J285" s="69" t="b">
        <v>0</v>
      </c>
      <c r="K285" s="69" t="b">
        <v>0</v>
      </c>
      <c r="L285" s="69" t="b">
        <v>0</v>
      </c>
    </row>
    <row r="286" spans="1:12" ht="15">
      <c r="A286" s="69" t="s">
        <v>1979</v>
      </c>
      <c r="B286" s="69" t="s">
        <v>1980</v>
      </c>
      <c r="C286" s="69">
        <v>2</v>
      </c>
      <c r="D286" s="87">
        <v>0.0021582408796022765</v>
      </c>
      <c r="E286" s="87">
        <v>2.857935264719429</v>
      </c>
      <c r="F286" s="69" t="s">
        <v>267</v>
      </c>
      <c r="G286" s="69" t="b">
        <v>0</v>
      </c>
      <c r="H286" s="69" t="b">
        <v>0</v>
      </c>
      <c r="I286" s="69" t="b">
        <v>0</v>
      </c>
      <c r="J286" s="69" t="b">
        <v>0</v>
      </c>
      <c r="K286" s="69" t="b">
        <v>0</v>
      </c>
      <c r="L286" s="69" t="b">
        <v>0</v>
      </c>
    </row>
    <row r="287" spans="1:12" ht="15">
      <c r="A287" s="69" t="s">
        <v>1980</v>
      </c>
      <c r="B287" s="69" t="s">
        <v>1981</v>
      </c>
      <c r="C287" s="69">
        <v>2</v>
      </c>
      <c r="D287" s="87">
        <v>0.0021582408796022765</v>
      </c>
      <c r="E287" s="87">
        <v>2.857935264719429</v>
      </c>
      <c r="F287" s="69" t="s">
        <v>267</v>
      </c>
      <c r="G287" s="69" t="b">
        <v>0</v>
      </c>
      <c r="H287" s="69" t="b">
        <v>0</v>
      </c>
      <c r="I287" s="69" t="b">
        <v>0</v>
      </c>
      <c r="J287" s="69" t="b">
        <v>0</v>
      </c>
      <c r="K287" s="69" t="b">
        <v>0</v>
      </c>
      <c r="L287" s="69" t="b">
        <v>0</v>
      </c>
    </row>
    <row r="288" spans="1:12" ht="15">
      <c r="A288" s="69" t="s">
        <v>1981</v>
      </c>
      <c r="B288" s="69" t="s">
        <v>851</v>
      </c>
      <c r="C288" s="69">
        <v>2</v>
      </c>
      <c r="D288" s="87">
        <v>0.0021582408796022765</v>
      </c>
      <c r="E288" s="87">
        <v>2.857935264719429</v>
      </c>
      <c r="F288" s="69" t="s">
        <v>267</v>
      </c>
      <c r="G288" s="69" t="b">
        <v>0</v>
      </c>
      <c r="H288" s="69" t="b">
        <v>0</v>
      </c>
      <c r="I288" s="69" t="b">
        <v>0</v>
      </c>
      <c r="J288" s="69" t="b">
        <v>0</v>
      </c>
      <c r="K288" s="69" t="b">
        <v>0</v>
      </c>
      <c r="L288" s="69" t="b">
        <v>0</v>
      </c>
    </row>
    <row r="289" spans="1:12" ht="15">
      <c r="A289" s="69" t="s">
        <v>851</v>
      </c>
      <c r="B289" s="69" t="s">
        <v>863</v>
      </c>
      <c r="C289" s="69">
        <v>2</v>
      </c>
      <c r="D289" s="87">
        <v>0.0021582408796022765</v>
      </c>
      <c r="E289" s="87">
        <v>2.5569052690554477</v>
      </c>
      <c r="F289" s="69" t="s">
        <v>267</v>
      </c>
      <c r="G289" s="69" t="b">
        <v>0</v>
      </c>
      <c r="H289" s="69" t="b">
        <v>0</v>
      </c>
      <c r="I289" s="69" t="b">
        <v>0</v>
      </c>
      <c r="J289" s="69" t="b">
        <v>0</v>
      </c>
      <c r="K289" s="69" t="b">
        <v>0</v>
      </c>
      <c r="L289" s="69" t="b">
        <v>0</v>
      </c>
    </row>
    <row r="290" spans="1:12" ht="15">
      <c r="A290" s="69" t="s">
        <v>863</v>
      </c>
      <c r="B290" s="69" t="s">
        <v>759</v>
      </c>
      <c r="C290" s="69">
        <v>2</v>
      </c>
      <c r="D290" s="87">
        <v>0.0021582408796022765</v>
      </c>
      <c r="E290" s="87">
        <v>2.380814009999767</v>
      </c>
      <c r="F290" s="69" t="s">
        <v>267</v>
      </c>
      <c r="G290" s="69" t="b">
        <v>0</v>
      </c>
      <c r="H290" s="69" t="b">
        <v>0</v>
      </c>
      <c r="I290" s="69" t="b">
        <v>0</v>
      </c>
      <c r="J290" s="69" t="b">
        <v>0</v>
      </c>
      <c r="K290" s="69" t="b">
        <v>0</v>
      </c>
      <c r="L290" s="69" t="b">
        <v>0</v>
      </c>
    </row>
    <row r="291" spans="1:12" ht="15">
      <c r="A291" s="69" t="s">
        <v>759</v>
      </c>
      <c r="B291" s="69" t="s">
        <v>781</v>
      </c>
      <c r="C291" s="69">
        <v>2</v>
      </c>
      <c r="D291" s="87">
        <v>0.0021582408796022765</v>
      </c>
      <c r="E291" s="87">
        <v>2.5057527466080667</v>
      </c>
      <c r="F291" s="69" t="s">
        <v>267</v>
      </c>
      <c r="G291" s="69" t="b">
        <v>0</v>
      </c>
      <c r="H291" s="69" t="b">
        <v>0</v>
      </c>
      <c r="I291" s="69" t="b">
        <v>0</v>
      </c>
      <c r="J291" s="69" t="b">
        <v>0</v>
      </c>
      <c r="K291" s="69" t="b">
        <v>0</v>
      </c>
      <c r="L291" s="69" t="b">
        <v>0</v>
      </c>
    </row>
    <row r="292" spans="1:12" ht="15">
      <c r="A292" s="69" t="s">
        <v>781</v>
      </c>
      <c r="B292" s="69" t="s">
        <v>1982</v>
      </c>
      <c r="C292" s="69">
        <v>2</v>
      </c>
      <c r="D292" s="87">
        <v>0.0021582408796022765</v>
      </c>
      <c r="E292" s="87">
        <v>2.681844005663748</v>
      </c>
      <c r="F292" s="69" t="s">
        <v>267</v>
      </c>
      <c r="G292" s="69" t="b">
        <v>0</v>
      </c>
      <c r="H292" s="69" t="b">
        <v>0</v>
      </c>
      <c r="I292" s="69" t="b">
        <v>0</v>
      </c>
      <c r="J292" s="69" t="b">
        <v>0</v>
      </c>
      <c r="K292" s="69" t="b">
        <v>0</v>
      </c>
      <c r="L292" s="69" t="b">
        <v>0</v>
      </c>
    </row>
    <row r="293" spans="1:12" ht="15">
      <c r="A293" s="69" t="s">
        <v>1982</v>
      </c>
      <c r="B293" s="69" t="s">
        <v>747</v>
      </c>
      <c r="C293" s="69">
        <v>2</v>
      </c>
      <c r="D293" s="87">
        <v>0.0021582408796022765</v>
      </c>
      <c r="E293" s="87">
        <v>2.681844005663748</v>
      </c>
      <c r="F293" s="69" t="s">
        <v>267</v>
      </c>
      <c r="G293" s="69" t="b">
        <v>0</v>
      </c>
      <c r="H293" s="69" t="b">
        <v>0</v>
      </c>
      <c r="I293" s="69" t="b">
        <v>0</v>
      </c>
      <c r="J293" s="69" t="b">
        <v>0</v>
      </c>
      <c r="K293" s="69" t="b">
        <v>0</v>
      </c>
      <c r="L293" s="69" t="b">
        <v>0</v>
      </c>
    </row>
    <row r="294" spans="1:12" ht="15">
      <c r="A294" s="69" t="s">
        <v>747</v>
      </c>
      <c r="B294" s="69" t="s">
        <v>789</v>
      </c>
      <c r="C294" s="69">
        <v>2</v>
      </c>
      <c r="D294" s="87">
        <v>0.0021582408796022765</v>
      </c>
      <c r="E294" s="87">
        <v>2.681844005663748</v>
      </c>
      <c r="F294" s="69" t="s">
        <v>267</v>
      </c>
      <c r="G294" s="69" t="b">
        <v>0</v>
      </c>
      <c r="H294" s="69" t="b">
        <v>0</v>
      </c>
      <c r="I294" s="69" t="b">
        <v>0</v>
      </c>
      <c r="J294" s="69" t="b">
        <v>0</v>
      </c>
      <c r="K294" s="69" t="b">
        <v>0</v>
      </c>
      <c r="L294" s="69" t="b">
        <v>0</v>
      </c>
    </row>
    <row r="295" spans="1:12" ht="15">
      <c r="A295" s="69" t="s">
        <v>789</v>
      </c>
      <c r="B295" s="69" t="s">
        <v>1983</v>
      </c>
      <c r="C295" s="69">
        <v>2</v>
      </c>
      <c r="D295" s="87">
        <v>0.0021582408796022765</v>
      </c>
      <c r="E295" s="87">
        <v>2.857935264719429</v>
      </c>
      <c r="F295" s="69" t="s">
        <v>267</v>
      </c>
      <c r="G295" s="69" t="b">
        <v>0</v>
      </c>
      <c r="H295" s="69" t="b">
        <v>0</v>
      </c>
      <c r="I295" s="69" t="b">
        <v>0</v>
      </c>
      <c r="J295" s="69" t="b">
        <v>0</v>
      </c>
      <c r="K295" s="69" t="b">
        <v>0</v>
      </c>
      <c r="L295" s="69" t="b">
        <v>0</v>
      </c>
    </row>
    <row r="296" spans="1:12" ht="15">
      <c r="A296" s="69" t="s">
        <v>1983</v>
      </c>
      <c r="B296" s="69" t="s">
        <v>1738</v>
      </c>
      <c r="C296" s="69">
        <v>2</v>
      </c>
      <c r="D296" s="87">
        <v>0.0021582408796022765</v>
      </c>
      <c r="E296" s="87">
        <v>1.1904823118294752</v>
      </c>
      <c r="F296" s="69" t="s">
        <v>267</v>
      </c>
      <c r="G296" s="69" t="b">
        <v>0</v>
      </c>
      <c r="H296" s="69" t="b">
        <v>0</v>
      </c>
      <c r="I296" s="69" t="b">
        <v>0</v>
      </c>
      <c r="J296" s="69" t="b">
        <v>0</v>
      </c>
      <c r="K296" s="69" t="b">
        <v>0</v>
      </c>
      <c r="L296" s="69" t="b">
        <v>0</v>
      </c>
    </row>
    <row r="297" spans="1:12" ht="15">
      <c r="A297" s="69" t="s">
        <v>836</v>
      </c>
      <c r="B297" s="69" t="s">
        <v>755</v>
      </c>
      <c r="C297" s="69">
        <v>8</v>
      </c>
      <c r="D297" s="87">
        <v>0.008586596890534523</v>
      </c>
      <c r="E297" s="87">
        <v>1.616738006783775</v>
      </c>
      <c r="F297" s="69" t="s">
        <v>220</v>
      </c>
      <c r="G297" s="69" t="b">
        <v>0</v>
      </c>
      <c r="H297" s="69" t="b">
        <v>0</v>
      </c>
      <c r="I297" s="69" t="b">
        <v>0</v>
      </c>
      <c r="J297" s="69" t="b">
        <v>0</v>
      </c>
      <c r="K297" s="69" t="b">
        <v>0</v>
      </c>
      <c r="L297" s="69" t="b">
        <v>0</v>
      </c>
    </row>
    <row r="298" spans="1:12" ht="15">
      <c r="A298" s="69" t="s">
        <v>908</v>
      </c>
      <c r="B298" s="69" t="s">
        <v>933</v>
      </c>
      <c r="C298" s="69">
        <v>6</v>
      </c>
      <c r="D298" s="87">
        <v>0.008581754581186036</v>
      </c>
      <c r="E298" s="87">
        <v>1.3437367347200375</v>
      </c>
      <c r="F298" s="69" t="s">
        <v>220</v>
      </c>
      <c r="G298" s="69" t="b">
        <v>0</v>
      </c>
      <c r="H298" s="69" t="b">
        <v>0</v>
      </c>
      <c r="I298" s="69" t="b">
        <v>0</v>
      </c>
      <c r="J298" s="69" t="b">
        <v>0</v>
      </c>
      <c r="K298" s="69" t="b">
        <v>0</v>
      </c>
      <c r="L298" s="69" t="b">
        <v>0</v>
      </c>
    </row>
    <row r="299" spans="1:12" ht="15">
      <c r="A299" s="69" t="s">
        <v>822</v>
      </c>
      <c r="B299" s="69" t="s">
        <v>1752</v>
      </c>
      <c r="C299" s="69">
        <v>5</v>
      </c>
      <c r="D299" s="87">
        <v>0.008282622808811573</v>
      </c>
      <c r="E299" s="87">
        <v>1.8208579894397</v>
      </c>
      <c r="F299" s="69" t="s">
        <v>220</v>
      </c>
      <c r="G299" s="69" t="b">
        <v>0</v>
      </c>
      <c r="H299" s="69" t="b">
        <v>0</v>
      </c>
      <c r="I299" s="69" t="b">
        <v>0</v>
      </c>
      <c r="J299" s="69" t="b">
        <v>0</v>
      </c>
      <c r="K299" s="69" t="b">
        <v>0</v>
      </c>
      <c r="L299" s="69" t="b">
        <v>0</v>
      </c>
    </row>
    <row r="300" spans="1:12" ht="15">
      <c r="A300" s="69" t="s">
        <v>933</v>
      </c>
      <c r="B300" s="69" t="s">
        <v>906</v>
      </c>
      <c r="C300" s="69">
        <v>4</v>
      </c>
      <c r="D300" s="87">
        <v>0.007733641252855618</v>
      </c>
      <c r="E300" s="87">
        <v>1.3437367347200375</v>
      </c>
      <c r="F300" s="69" t="s">
        <v>220</v>
      </c>
      <c r="G300" s="69" t="b">
        <v>0</v>
      </c>
      <c r="H300" s="69" t="b">
        <v>0</v>
      </c>
      <c r="I300" s="69" t="b">
        <v>0</v>
      </c>
      <c r="J300" s="69" t="b">
        <v>0</v>
      </c>
      <c r="K300" s="69" t="b">
        <v>0</v>
      </c>
      <c r="L300" s="69" t="b">
        <v>0</v>
      </c>
    </row>
    <row r="301" spans="1:12" ht="15">
      <c r="A301" s="69" t="s">
        <v>906</v>
      </c>
      <c r="B301" s="69" t="s">
        <v>949</v>
      </c>
      <c r="C301" s="69">
        <v>4</v>
      </c>
      <c r="D301" s="87">
        <v>0.007733641252855618</v>
      </c>
      <c r="E301" s="87">
        <v>1.5198279937757186</v>
      </c>
      <c r="F301" s="69" t="s">
        <v>220</v>
      </c>
      <c r="G301" s="69" t="b">
        <v>0</v>
      </c>
      <c r="H301" s="69" t="b">
        <v>0</v>
      </c>
      <c r="I301" s="69" t="b">
        <v>0</v>
      </c>
      <c r="J301" s="69" t="b">
        <v>0</v>
      </c>
      <c r="K301" s="69" t="b">
        <v>0</v>
      </c>
      <c r="L301" s="69" t="b">
        <v>0</v>
      </c>
    </row>
    <row r="302" spans="1:12" ht="15">
      <c r="A302" s="69" t="s">
        <v>949</v>
      </c>
      <c r="B302" s="69" t="s">
        <v>948</v>
      </c>
      <c r="C302" s="69">
        <v>4</v>
      </c>
      <c r="D302" s="87">
        <v>0.007733641252855618</v>
      </c>
      <c r="E302" s="87">
        <v>1.9177680024477564</v>
      </c>
      <c r="F302" s="69" t="s">
        <v>220</v>
      </c>
      <c r="G302" s="69" t="b">
        <v>0</v>
      </c>
      <c r="H302" s="69" t="b">
        <v>0</v>
      </c>
      <c r="I302" s="69" t="b">
        <v>0</v>
      </c>
      <c r="J302" s="69" t="b">
        <v>0</v>
      </c>
      <c r="K302" s="69" t="b">
        <v>0</v>
      </c>
      <c r="L302" s="69" t="b">
        <v>0</v>
      </c>
    </row>
    <row r="303" spans="1:12" ht="15">
      <c r="A303" s="69" t="s">
        <v>948</v>
      </c>
      <c r="B303" s="69" t="s">
        <v>947</v>
      </c>
      <c r="C303" s="69">
        <v>4</v>
      </c>
      <c r="D303" s="87">
        <v>0.007733641252855618</v>
      </c>
      <c r="E303" s="87">
        <v>1.9177680024477564</v>
      </c>
      <c r="F303" s="69" t="s">
        <v>220</v>
      </c>
      <c r="G303" s="69" t="b">
        <v>0</v>
      </c>
      <c r="H303" s="69" t="b">
        <v>0</v>
      </c>
      <c r="I303" s="69" t="b">
        <v>0</v>
      </c>
      <c r="J303" s="69" t="b">
        <v>0</v>
      </c>
      <c r="K303" s="69" t="b">
        <v>0</v>
      </c>
      <c r="L303" s="69" t="b">
        <v>0</v>
      </c>
    </row>
    <row r="304" spans="1:12" ht="15">
      <c r="A304" s="69" t="s">
        <v>947</v>
      </c>
      <c r="B304" s="69" t="s">
        <v>946</v>
      </c>
      <c r="C304" s="69">
        <v>4</v>
      </c>
      <c r="D304" s="87">
        <v>0.007733641252855618</v>
      </c>
      <c r="E304" s="87">
        <v>1.9177680024477564</v>
      </c>
      <c r="F304" s="69" t="s">
        <v>220</v>
      </c>
      <c r="G304" s="69" t="b">
        <v>0</v>
      </c>
      <c r="H304" s="69" t="b">
        <v>0</v>
      </c>
      <c r="I304" s="69" t="b">
        <v>0</v>
      </c>
      <c r="J304" s="69" t="b">
        <v>0</v>
      </c>
      <c r="K304" s="69" t="b">
        <v>0</v>
      </c>
      <c r="L304" s="69" t="b">
        <v>0</v>
      </c>
    </row>
    <row r="305" spans="1:12" ht="15">
      <c r="A305" s="69" t="s">
        <v>946</v>
      </c>
      <c r="B305" s="69" t="s">
        <v>945</v>
      </c>
      <c r="C305" s="69">
        <v>4</v>
      </c>
      <c r="D305" s="87">
        <v>0.007733641252855618</v>
      </c>
      <c r="E305" s="87">
        <v>1.9177680024477564</v>
      </c>
      <c r="F305" s="69" t="s">
        <v>220</v>
      </c>
      <c r="G305" s="69" t="b">
        <v>0</v>
      </c>
      <c r="H305" s="69" t="b">
        <v>0</v>
      </c>
      <c r="I305" s="69" t="b">
        <v>0</v>
      </c>
      <c r="J305" s="69" t="b">
        <v>0</v>
      </c>
      <c r="K305" s="69" t="b">
        <v>0</v>
      </c>
      <c r="L305" s="69" t="b">
        <v>0</v>
      </c>
    </row>
    <row r="306" spans="1:12" ht="15">
      <c r="A306" s="69" t="s">
        <v>945</v>
      </c>
      <c r="B306" s="69" t="s">
        <v>944</v>
      </c>
      <c r="C306" s="69">
        <v>4</v>
      </c>
      <c r="D306" s="87">
        <v>0.007733641252855618</v>
      </c>
      <c r="E306" s="87">
        <v>1.9177680024477564</v>
      </c>
      <c r="F306" s="69" t="s">
        <v>220</v>
      </c>
      <c r="G306" s="69" t="b">
        <v>0</v>
      </c>
      <c r="H306" s="69" t="b">
        <v>0</v>
      </c>
      <c r="I306" s="69" t="b">
        <v>0</v>
      </c>
      <c r="J306" s="69" t="b">
        <v>0</v>
      </c>
      <c r="K306" s="69" t="b">
        <v>0</v>
      </c>
      <c r="L306" s="69" t="b">
        <v>0</v>
      </c>
    </row>
    <row r="307" spans="1:12" ht="15">
      <c r="A307" s="69" t="s">
        <v>944</v>
      </c>
      <c r="B307" s="69" t="s">
        <v>943</v>
      </c>
      <c r="C307" s="69">
        <v>4</v>
      </c>
      <c r="D307" s="87">
        <v>0.007733641252855618</v>
      </c>
      <c r="E307" s="87">
        <v>1.9177680024477564</v>
      </c>
      <c r="F307" s="69" t="s">
        <v>220</v>
      </c>
      <c r="G307" s="69" t="b">
        <v>0</v>
      </c>
      <c r="H307" s="69" t="b">
        <v>0</v>
      </c>
      <c r="I307" s="69" t="b">
        <v>0</v>
      </c>
      <c r="J307" s="69" t="b">
        <v>0</v>
      </c>
      <c r="K307" s="69" t="b">
        <v>0</v>
      </c>
      <c r="L307" s="69" t="b">
        <v>0</v>
      </c>
    </row>
    <row r="308" spans="1:12" ht="15">
      <c r="A308" s="69" t="s">
        <v>943</v>
      </c>
      <c r="B308" s="69" t="s">
        <v>942</v>
      </c>
      <c r="C308" s="69">
        <v>4</v>
      </c>
      <c r="D308" s="87">
        <v>0.007733641252855618</v>
      </c>
      <c r="E308" s="87">
        <v>1.9177680024477564</v>
      </c>
      <c r="F308" s="69" t="s">
        <v>220</v>
      </c>
      <c r="G308" s="69" t="b">
        <v>0</v>
      </c>
      <c r="H308" s="69" t="b">
        <v>0</v>
      </c>
      <c r="I308" s="69" t="b">
        <v>0</v>
      </c>
      <c r="J308" s="69" t="b">
        <v>0</v>
      </c>
      <c r="K308" s="69" t="b">
        <v>0</v>
      </c>
      <c r="L308" s="69" t="b">
        <v>0</v>
      </c>
    </row>
    <row r="309" spans="1:12" ht="15">
      <c r="A309" s="69" t="s">
        <v>942</v>
      </c>
      <c r="B309" s="69" t="s">
        <v>907</v>
      </c>
      <c r="C309" s="69">
        <v>4</v>
      </c>
      <c r="D309" s="87">
        <v>0.007733641252855618</v>
      </c>
      <c r="E309" s="87">
        <v>1.616738006783775</v>
      </c>
      <c r="F309" s="69" t="s">
        <v>220</v>
      </c>
      <c r="G309" s="69" t="b">
        <v>0</v>
      </c>
      <c r="H309" s="69" t="b">
        <v>0</v>
      </c>
      <c r="I309" s="69" t="b">
        <v>0</v>
      </c>
      <c r="J309" s="69" t="b">
        <v>0</v>
      </c>
      <c r="K309" s="69" t="b">
        <v>0</v>
      </c>
      <c r="L309" s="69" t="b">
        <v>0</v>
      </c>
    </row>
    <row r="310" spans="1:12" ht="15">
      <c r="A310" s="69" t="s">
        <v>907</v>
      </c>
      <c r="B310" s="69" t="s">
        <v>836</v>
      </c>
      <c r="C310" s="69">
        <v>4</v>
      </c>
      <c r="D310" s="87">
        <v>0.007733641252855618</v>
      </c>
      <c r="E310" s="87">
        <v>1.3157080111197939</v>
      </c>
      <c r="F310" s="69" t="s">
        <v>220</v>
      </c>
      <c r="G310" s="69" t="b">
        <v>0</v>
      </c>
      <c r="H310" s="69" t="b">
        <v>0</v>
      </c>
      <c r="I310" s="69" t="b">
        <v>0</v>
      </c>
      <c r="J310" s="69" t="b">
        <v>0</v>
      </c>
      <c r="K310" s="69" t="b">
        <v>0</v>
      </c>
      <c r="L310" s="69" t="b">
        <v>0</v>
      </c>
    </row>
    <row r="311" spans="1:12" ht="15">
      <c r="A311" s="69" t="s">
        <v>755</v>
      </c>
      <c r="B311" s="69" t="s">
        <v>1930</v>
      </c>
      <c r="C311" s="69">
        <v>4</v>
      </c>
      <c r="D311" s="87">
        <v>0.007733641252855618</v>
      </c>
      <c r="E311" s="87">
        <v>1.616738006783775</v>
      </c>
      <c r="F311" s="69" t="s">
        <v>220</v>
      </c>
      <c r="G311" s="69" t="b">
        <v>0</v>
      </c>
      <c r="H311" s="69" t="b">
        <v>0</v>
      </c>
      <c r="I311" s="69" t="b">
        <v>0</v>
      </c>
      <c r="J311" s="69" t="b">
        <v>0</v>
      </c>
      <c r="K311" s="69" t="b">
        <v>0</v>
      </c>
      <c r="L311" s="69" t="b">
        <v>0</v>
      </c>
    </row>
    <row r="312" spans="1:12" ht="15">
      <c r="A312" s="69" t="s">
        <v>1930</v>
      </c>
      <c r="B312" s="69" t="s">
        <v>1931</v>
      </c>
      <c r="C312" s="69">
        <v>4</v>
      </c>
      <c r="D312" s="87">
        <v>0.007733641252855618</v>
      </c>
      <c r="E312" s="87">
        <v>1.9177680024477564</v>
      </c>
      <c r="F312" s="69" t="s">
        <v>220</v>
      </c>
      <c r="G312" s="69" t="b">
        <v>0</v>
      </c>
      <c r="H312" s="69" t="b">
        <v>0</v>
      </c>
      <c r="I312" s="69" t="b">
        <v>0</v>
      </c>
      <c r="J312" s="69" t="b">
        <v>0</v>
      </c>
      <c r="K312" s="69" t="b">
        <v>0</v>
      </c>
      <c r="L312" s="69" t="b">
        <v>0</v>
      </c>
    </row>
    <row r="313" spans="1:12" ht="15">
      <c r="A313" s="69" t="s">
        <v>1931</v>
      </c>
      <c r="B313" s="69" t="s">
        <v>1932</v>
      </c>
      <c r="C313" s="69">
        <v>4</v>
      </c>
      <c r="D313" s="87">
        <v>0.007733641252855618</v>
      </c>
      <c r="E313" s="87">
        <v>1.9177680024477564</v>
      </c>
      <c r="F313" s="69" t="s">
        <v>220</v>
      </c>
      <c r="G313" s="69" t="b">
        <v>0</v>
      </c>
      <c r="H313" s="69" t="b">
        <v>0</v>
      </c>
      <c r="I313" s="69" t="b">
        <v>0</v>
      </c>
      <c r="J313" s="69" t="b">
        <v>0</v>
      </c>
      <c r="K313" s="69" t="b">
        <v>0</v>
      </c>
      <c r="L313" s="69" t="b">
        <v>0</v>
      </c>
    </row>
    <row r="314" spans="1:12" ht="15">
      <c r="A314" s="69" t="s">
        <v>1932</v>
      </c>
      <c r="B314" s="69" t="s">
        <v>1933</v>
      </c>
      <c r="C314" s="69">
        <v>4</v>
      </c>
      <c r="D314" s="87">
        <v>0.007733641252855618</v>
      </c>
      <c r="E314" s="87">
        <v>1.9177680024477564</v>
      </c>
      <c r="F314" s="69" t="s">
        <v>220</v>
      </c>
      <c r="G314" s="69" t="b">
        <v>0</v>
      </c>
      <c r="H314" s="69" t="b">
        <v>0</v>
      </c>
      <c r="I314" s="69" t="b">
        <v>0</v>
      </c>
      <c r="J314" s="69" t="b">
        <v>0</v>
      </c>
      <c r="K314" s="69" t="b">
        <v>0</v>
      </c>
      <c r="L314" s="69" t="b">
        <v>0</v>
      </c>
    </row>
    <row r="315" spans="1:12" ht="15">
      <c r="A315" s="69" t="s">
        <v>1933</v>
      </c>
      <c r="B315" s="69" t="s">
        <v>1738</v>
      </c>
      <c r="C315" s="69">
        <v>4</v>
      </c>
      <c r="D315" s="87">
        <v>0.007733641252855618</v>
      </c>
      <c r="E315" s="87">
        <v>1.2410743928228898</v>
      </c>
      <c r="F315" s="69" t="s">
        <v>220</v>
      </c>
      <c r="G315" s="69" t="b">
        <v>0</v>
      </c>
      <c r="H315" s="69" t="b">
        <v>0</v>
      </c>
      <c r="I315" s="69" t="b">
        <v>0</v>
      </c>
      <c r="J315" s="69" t="b">
        <v>0</v>
      </c>
      <c r="K315" s="69" t="b">
        <v>0</v>
      </c>
      <c r="L315" s="69" t="b">
        <v>0</v>
      </c>
    </row>
    <row r="316" spans="1:12" ht="15">
      <c r="A316" s="69" t="s">
        <v>1738</v>
      </c>
      <c r="B316" s="69" t="s">
        <v>1934</v>
      </c>
      <c r="C316" s="69">
        <v>4</v>
      </c>
      <c r="D316" s="87">
        <v>0.007733641252855618</v>
      </c>
      <c r="E316" s="87">
        <v>1.3157080111197939</v>
      </c>
      <c r="F316" s="69" t="s">
        <v>220</v>
      </c>
      <c r="G316" s="69" t="b">
        <v>0</v>
      </c>
      <c r="H316" s="69" t="b">
        <v>0</v>
      </c>
      <c r="I316" s="69" t="b">
        <v>0</v>
      </c>
      <c r="J316" s="69" t="b">
        <v>0</v>
      </c>
      <c r="K316" s="69" t="b">
        <v>0</v>
      </c>
      <c r="L316" s="69" t="b">
        <v>0</v>
      </c>
    </row>
    <row r="317" spans="1:12" ht="15">
      <c r="A317" s="69" t="s">
        <v>1738</v>
      </c>
      <c r="B317" s="69" t="s">
        <v>1940</v>
      </c>
      <c r="C317" s="69">
        <v>3</v>
      </c>
      <c r="D317" s="87">
        <v>0.006871134396284284</v>
      </c>
      <c r="E317" s="87">
        <v>1.3157080111197939</v>
      </c>
      <c r="F317" s="69" t="s">
        <v>220</v>
      </c>
      <c r="G317" s="69" t="b">
        <v>0</v>
      </c>
      <c r="H317" s="69" t="b">
        <v>0</v>
      </c>
      <c r="I317" s="69" t="b">
        <v>0</v>
      </c>
      <c r="J317" s="69" t="b">
        <v>0</v>
      </c>
      <c r="K317" s="69" t="b">
        <v>0</v>
      </c>
      <c r="L317" s="69" t="b">
        <v>0</v>
      </c>
    </row>
    <row r="318" spans="1:12" ht="15">
      <c r="A318" s="69" t="s">
        <v>940</v>
      </c>
      <c r="B318" s="69" t="s">
        <v>840</v>
      </c>
      <c r="C318" s="69">
        <v>2</v>
      </c>
      <c r="D318" s="87">
        <v>0.005586992030221987</v>
      </c>
      <c r="E318" s="87">
        <v>2.2187979981117376</v>
      </c>
      <c r="F318" s="69" t="s">
        <v>220</v>
      </c>
      <c r="G318" s="69" t="b">
        <v>0</v>
      </c>
      <c r="H318" s="69" t="b">
        <v>0</v>
      </c>
      <c r="I318" s="69" t="b">
        <v>0</v>
      </c>
      <c r="J318" s="69" t="b">
        <v>0</v>
      </c>
      <c r="K318" s="69" t="b">
        <v>0</v>
      </c>
      <c r="L318" s="69" t="b">
        <v>0</v>
      </c>
    </row>
    <row r="319" spans="1:12" ht="15">
      <c r="A319" s="69" t="s">
        <v>840</v>
      </c>
      <c r="B319" s="69" t="s">
        <v>882</v>
      </c>
      <c r="C319" s="69">
        <v>2</v>
      </c>
      <c r="D319" s="87">
        <v>0.005586992030221987</v>
      </c>
      <c r="E319" s="87">
        <v>2.0427067390560563</v>
      </c>
      <c r="F319" s="69" t="s">
        <v>220</v>
      </c>
      <c r="G319" s="69" t="b">
        <v>0</v>
      </c>
      <c r="H319" s="69" t="b">
        <v>0</v>
      </c>
      <c r="I319" s="69" t="b">
        <v>0</v>
      </c>
      <c r="J319" s="69" t="b">
        <v>0</v>
      </c>
      <c r="K319" s="69" t="b">
        <v>0</v>
      </c>
      <c r="L319" s="69" t="b">
        <v>0</v>
      </c>
    </row>
    <row r="320" spans="1:12" ht="15">
      <c r="A320" s="69" t="s">
        <v>882</v>
      </c>
      <c r="B320" s="69" t="s">
        <v>1739</v>
      </c>
      <c r="C320" s="69">
        <v>2</v>
      </c>
      <c r="D320" s="87">
        <v>0.005586992030221987</v>
      </c>
      <c r="E320" s="87">
        <v>1.6447667303840185</v>
      </c>
      <c r="F320" s="69" t="s">
        <v>220</v>
      </c>
      <c r="G320" s="69" t="b">
        <v>0</v>
      </c>
      <c r="H320" s="69" t="b">
        <v>0</v>
      </c>
      <c r="I320" s="69" t="b">
        <v>0</v>
      </c>
      <c r="J320" s="69" t="b">
        <v>0</v>
      </c>
      <c r="K320" s="69" t="b">
        <v>0</v>
      </c>
      <c r="L320" s="69" t="b">
        <v>0</v>
      </c>
    </row>
    <row r="321" spans="1:12" ht="15">
      <c r="A321" s="69" t="s">
        <v>1739</v>
      </c>
      <c r="B321" s="69" t="s">
        <v>1964</v>
      </c>
      <c r="C321" s="69">
        <v>2</v>
      </c>
      <c r="D321" s="87">
        <v>0.005586992030221987</v>
      </c>
      <c r="E321" s="87">
        <v>1.8208579894397</v>
      </c>
      <c r="F321" s="69" t="s">
        <v>220</v>
      </c>
      <c r="G321" s="69" t="b">
        <v>0</v>
      </c>
      <c r="H321" s="69" t="b">
        <v>0</v>
      </c>
      <c r="I321" s="69" t="b">
        <v>0</v>
      </c>
      <c r="J321" s="69" t="b">
        <v>0</v>
      </c>
      <c r="K321" s="69" t="b">
        <v>0</v>
      </c>
      <c r="L321" s="69" t="b">
        <v>0</v>
      </c>
    </row>
    <row r="322" spans="1:12" ht="15">
      <c r="A322" s="69" t="s">
        <v>1964</v>
      </c>
      <c r="B322" s="69" t="s">
        <v>822</v>
      </c>
      <c r="C322" s="69">
        <v>2</v>
      </c>
      <c r="D322" s="87">
        <v>0.005586992030221987</v>
      </c>
      <c r="E322" s="87">
        <v>1.8208579894397</v>
      </c>
      <c r="F322" s="69" t="s">
        <v>220</v>
      </c>
      <c r="G322" s="69" t="b">
        <v>0</v>
      </c>
      <c r="H322" s="69" t="b">
        <v>0</v>
      </c>
      <c r="I322" s="69" t="b">
        <v>0</v>
      </c>
      <c r="J322" s="69" t="b">
        <v>0</v>
      </c>
      <c r="K322" s="69" t="b">
        <v>0</v>
      </c>
      <c r="L322" s="69" t="b">
        <v>0</v>
      </c>
    </row>
    <row r="323" spans="1:12" ht="15">
      <c r="A323" s="69" t="s">
        <v>1752</v>
      </c>
      <c r="B323" s="69" t="s">
        <v>1941</v>
      </c>
      <c r="C323" s="69">
        <v>2</v>
      </c>
      <c r="D323" s="87">
        <v>0.005586992030221987</v>
      </c>
      <c r="E323" s="87">
        <v>1.8208579894397</v>
      </c>
      <c r="F323" s="69" t="s">
        <v>220</v>
      </c>
      <c r="G323" s="69" t="b">
        <v>0</v>
      </c>
      <c r="H323" s="69" t="b">
        <v>0</v>
      </c>
      <c r="I323" s="69" t="b">
        <v>0</v>
      </c>
      <c r="J323" s="69" t="b">
        <v>0</v>
      </c>
      <c r="K323" s="69" t="b">
        <v>0</v>
      </c>
      <c r="L323" s="69" t="b">
        <v>0</v>
      </c>
    </row>
    <row r="324" spans="1:12" ht="15">
      <c r="A324" s="69" t="s">
        <v>1941</v>
      </c>
      <c r="B324" s="69" t="s">
        <v>1739</v>
      </c>
      <c r="C324" s="69">
        <v>2</v>
      </c>
      <c r="D324" s="87">
        <v>0.005586992030221987</v>
      </c>
      <c r="E324" s="87">
        <v>1.8208579894397</v>
      </c>
      <c r="F324" s="69" t="s">
        <v>220</v>
      </c>
      <c r="G324" s="69" t="b">
        <v>0</v>
      </c>
      <c r="H324" s="69" t="b">
        <v>0</v>
      </c>
      <c r="I324" s="69" t="b">
        <v>0</v>
      </c>
      <c r="J324" s="69" t="b">
        <v>0</v>
      </c>
      <c r="K324" s="69" t="b">
        <v>0</v>
      </c>
      <c r="L324" s="69" t="b">
        <v>0</v>
      </c>
    </row>
    <row r="325" spans="1:12" ht="15">
      <c r="A325" s="69" t="s">
        <v>1739</v>
      </c>
      <c r="B325" s="69" t="s">
        <v>825</v>
      </c>
      <c r="C325" s="69">
        <v>2</v>
      </c>
      <c r="D325" s="87">
        <v>0.005586992030221987</v>
      </c>
      <c r="E325" s="87">
        <v>1.8208579894397</v>
      </c>
      <c r="F325" s="69" t="s">
        <v>220</v>
      </c>
      <c r="G325" s="69" t="b">
        <v>0</v>
      </c>
      <c r="H325" s="69" t="b">
        <v>0</v>
      </c>
      <c r="I325" s="69" t="b">
        <v>0</v>
      </c>
      <c r="J325" s="69" t="b">
        <v>0</v>
      </c>
      <c r="K325" s="69" t="b">
        <v>0</v>
      </c>
      <c r="L325" s="69" t="b">
        <v>0</v>
      </c>
    </row>
    <row r="326" spans="1:12" ht="15">
      <c r="A326" s="69" t="s">
        <v>825</v>
      </c>
      <c r="B326" s="69" t="s">
        <v>858</v>
      </c>
      <c r="C326" s="69">
        <v>2</v>
      </c>
      <c r="D326" s="87">
        <v>0.005586992030221987</v>
      </c>
      <c r="E326" s="87">
        <v>2.2187979981117376</v>
      </c>
      <c r="F326" s="69" t="s">
        <v>220</v>
      </c>
      <c r="G326" s="69" t="b">
        <v>0</v>
      </c>
      <c r="H326" s="69" t="b">
        <v>0</v>
      </c>
      <c r="I326" s="69" t="b">
        <v>0</v>
      </c>
      <c r="J326" s="69" t="b">
        <v>0</v>
      </c>
      <c r="K326" s="69" t="b">
        <v>0</v>
      </c>
      <c r="L326" s="69" t="b">
        <v>0</v>
      </c>
    </row>
    <row r="327" spans="1:12" ht="15">
      <c r="A327" s="69" t="s">
        <v>858</v>
      </c>
      <c r="B327" s="69" t="s">
        <v>827</v>
      </c>
      <c r="C327" s="69">
        <v>2</v>
      </c>
      <c r="D327" s="87">
        <v>0.005586992030221987</v>
      </c>
      <c r="E327" s="87">
        <v>2.2187979981117376</v>
      </c>
      <c r="F327" s="69" t="s">
        <v>220</v>
      </c>
      <c r="G327" s="69" t="b">
        <v>0</v>
      </c>
      <c r="H327" s="69" t="b">
        <v>0</v>
      </c>
      <c r="I327" s="69" t="b">
        <v>0</v>
      </c>
      <c r="J327" s="69" t="b">
        <v>0</v>
      </c>
      <c r="K327" s="69" t="b">
        <v>0</v>
      </c>
      <c r="L327" s="69" t="b">
        <v>0</v>
      </c>
    </row>
    <row r="328" spans="1:12" ht="15">
      <c r="A328" s="69" t="s">
        <v>827</v>
      </c>
      <c r="B328" s="69" t="s">
        <v>790</v>
      </c>
      <c r="C328" s="69">
        <v>2</v>
      </c>
      <c r="D328" s="87">
        <v>0.005586992030221987</v>
      </c>
      <c r="E328" s="87">
        <v>2.2187979981117376</v>
      </c>
      <c r="F328" s="69" t="s">
        <v>220</v>
      </c>
      <c r="G328" s="69" t="b">
        <v>0</v>
      </c>
      <c r="H328" s="69" t="b">
        <v>0</v>
      </c>
      <c r="I328" s="69" t="b">
        <v>0</v>
      </c>
      <c r="J328" s="69" t="b">
        <v>0</v>
      </c>
      <c r="K328" s="69" t="b">
        <v>0</v>
      </c>
      <c r="L328" s="69" t="b">
        <v>0</v>
      </c>
    </row>
    <row r="329" spans="1:12" ht="15">
      <c r="A329" s="69" t="s">
        <v>790</v>
      </c>
      <c r="B329" s="69" t="s">
        <v>791</v>
      </c>
      <c r="C329" s="69">
        <v>2</v>
      </c>
      <c r="D329" s="87">
        <v>0.005586992030221987</v>
      </c>
      <c r="E329" s="87">
        <v>2.0427067390560563</v>
      </c>
      <c r="F329" s="69" t="s">
        <v>220</v>
      </c>
      <c r="G329" s="69" t="b">
        <v>0</v>
      </c>
      <c r="H329" s="69" t="b">
        <v>0</v>
      </c>
      <c r="I329" s="69" t="b">
        <v>0</v>
      </c>
      <c r="J329" s="69" t="b">
        <v>0</v>
      </c>
      <c r="K329" s="69" t="b">
        <v>0</v>
      </c>
      <c r="L329" s="69" t="b">
        <v>0</v>
      </c>
    </row>
    <row r="330" spans="1:12" ht="15">
      <c r="A330" s="69" t="s">
        <v>791</v>
      </c>
      <c r="B330" s="69" t="s">
        <v>1965</v>
      </c>
      <c r="C330" s="69">
        <v>2</v>
      </c>
      <c r="D330" s="87">
        <v>0.005586992030221987</v>
      </c>
      <c r="E330" s="87">
        <v>2.0427067390560563</v>
      </c>
      <c r="F330" s="69" t="s">
        <v>220</v>
      </c>
      <c r="G330" s="69" t="b">
        <v>0</v>
      </c>
      <c r="H330" s="69" t="b">
        <v>0</v>
      </c>
      <c r="I330" s="69" t="b">
        <v>0</v>
      </c>
      <c r="J330" s="69" t="b">
        <v>0</v>
      </c>
      <c r="K330" s="69" t="b">
        <v>0</v>
      </c>
      <c r="L330" s="69" t="b">
        <v>0</v>
      </c>
    </row>
    <row r="331" spans="1:12" ht="15">
      <c r="A331" s="69" t="s">
        <v>1965</v>
      </c>
      <c r="B331" s="69" t="s">
        <v>1966</v>
      </c>
      <c r="C331" s="69">
        <v>2</v>
      </c>
      <c r="D331" s="87">
        <v>0.005586992030221987</v>
      </c>
      <c r="E331" s="87">
        <v>2.2187979981117376</v>
      </c>
      <c r="F331" s="69" t="s">
        <v>220</v>
      </c>
      <c r="G331" s="69" t="b">
        <v>0</v>
      </c>
      <c r="H331" s="69" t="b">
        <v>0</v>
      </c>
      <c r="I331" s="69" t="b">
        <v>0</v>
      </c>
      <c r="J331" s="69" t="b">
        <v>0</v>
      </c>
      <c r="K331" s="69" t="b">
        <v>0</v>
      </c>
      <c r="L331" s="69" t="b">
        <v>0</v>
      </c>
    </row>
    <row r="332" spans="1:12" ht="15">
      <c r="A332" s="69" t="s">
        <v>1966</v>
      </c>
      <c r="B332" s="69" t="s">
        <v>346</v>
      </c>
      <c r="C332" s="69">
        <v>2</v>
      </c>
      <c r="D332" s="87">
        <v>0.005586992030221987</v>
      </c>
      <c r="E332" s="87">
        <v>2.2187979981117376</v>
      </c>
      <c r="F332" s="69" t="s">
        <v>220</v>
      </c>
      <c r="G332" s="69" t="b">
        <v>0</v>
      </c>
      <c r="H332" s="69" t="b">
        <v>0</v>
      </c>
      <c r="I332" s="69" t="b">
        <v>0</v>
      </c>
      <c r="J332" s="69" t="b">
        <v>0</v>
      </c>
      <c r="K332" s="69" t="b">
        <v>0</v>
      </c>
      <c r="L332" s="69" t="b">
        <v>0</v>
      </c>
    </row>
    <row r="333" spans="1:12" ht="15">
      <c r="A333" s="69" t="s">
        <v>346</v>
      </c>
      <c r="B333" s="69" t="s">
        <v>1967</v>
      </c>
      <c r="C333" s="69">
        <v>2</v>
      </c>
      <c r="D333" s="87">
        <v>0.005586992030221987</v>
      </c>
      <c r="E333" s="87">
        <v>2.2187979981117376</v>
      </c>
      <c r="F333" s="69" t="s">
        <v>220</v>
      </c>
      <c r="G333" s="69" t="b">
        <v>0</v>
      </c>
      <c r="H333" s="69" t="b">
        <v>0</v>
      </c>
      <c r="I333" s="69" t="b">
        <v>0</v>
      </c>
      <c r="J333" s="69" t="b">
        <v>0</v>
      </c>
      <c r="K333" s="69" t="b">
        <v>0</v>
      </c>
      <c r="L333" s="69" t="b">
        <v>0</v>
      </c>
    </row>
    <row r="334" spans="1:12" ht="15">
      <c r="A334" s="69" t="s">
        <v>1967</v>
      </c>
      <c r="B334" s="69" t="s">
        <v>1968</v>
      </c>
      <c r="C334" s="69">
        <v>2</v>
      </c>
      <c r="D334" s="87">
        <v>0.005586992030221987</v>
      </c>
      <c r="E334" s="87">
        <v>2.2187979981117376</v>
      </c>
      <c r="F334" s="69" t="s">
        <v>220</v>
      </c>
      <c r="G334" s="69" t="b">
        <v>0</v>
      </c>
      <c r="H334" s="69" t="b">
        <v>0</v>
      </c>
      <c r="I334" s="69" t="b">
        <v>0</v>
      </c>
      <c r="J334" s="69" t="b">
        <v>0</v>
      </c>
      <c r="K334" s="69" t="b">
        <v>0</v>
      </c>
      <c r="L334" s="69" t="b">
        <v>0</v>
      </c>
    </row>
    <row r="335" spans="1:12" ht="15">
      <c r="A335" s="69" t="s">
        <v>1968</v>
      </c>
      <c r="B335" s="69" t="s">
        <v>859</v>
      </c>
      <c r="C335" s="69">
        <v>2</v>
      </c>
      <c r="D335" s="87">
        <v>0.005586992030221987</v>
      </c>
      <c r="E335" s="87">
        <v>2.2187979981117376</v>
      </c>
      <c r="F335" s="69" t="s">
        <v>220</v>
      </c>
      <c r="G335" s="69" t="b">
        <v>0</v>
      </c>
      <c r="H335" s="69" t="b">
        <v>0</v>
      </c>
      <c r="I335" s="69" t="b">
        <v>0</v>
      </c>
      <c r="J335" s="69" t="b">
        <v>0</v>
      </c>
      <c r="K335" s="69" t="b">
        <v>0</v>
      </c>
      <c r="L335" s="69" t="b">
        <v>0</v>
      </c>
    </row>
    <row r="336" spans="1:12" ht="15">
      <c r="A336" s="69" t="s">
        <v>859</v>
      </c>
      <c r="B336" s="69" t="s">
        <v>1738</v>
      </c>
      <c r="C336" s="69">
        <v>2</v>
      </c>
      <c r="D336" s="87">
        <v>0.005586992030221987</v>
      </c>
      <c r="E336" s="87">
        <v>1.2410743928228898</v>
      </c>
      <c r="F336" s="69" t="s">
        <v>220</v>
      </c>
      <c r="G336" s="69" t="b">
        <v>0</v>
      </c>
      <c r="H336" s="69" t="b">
        <v>0</v>
      </c>
      <c r="I336" s="69" t="b">
        <v>0</v>
      </c>
      <c r="J336" s="69" t="b">
        <v>0</v>
      </c>
      <c r="K336" s="69" t="b">
        <v>0</v>
      </c>
      <c r="L336" s="69" t="b">
        <v>0</v>
      </c>
    </row>
    <row r="337" spans="1:12" ht="15">
      <c r="A337" s="69" t="s">
        <v>906</v>
      </c>
      <c r="B337" s="69" t="s">
        <v>433</v>
      </c>
      <c r="C337" s="69">
        <v>2</v>
      </c>
      <c r="D337" s="87">
        <v>0.005586992030221987</v>
      </c>
      <c r="E337" s="87">
        <v>1.0427067390560563</v>
      </c>
      <c r="F337" s="69" t="s">
        <v>220</v>
      </c>
      <c r="G337" s="69" t="b">
        <v>0</v>
      </c>
      <c r="H337" s="69" t="b">
        <v>0</v>
      </c>
      <c r="I337" s="69" t="b">
        <v>0</v>
      </c>
      <c r="J337" s="69" t="b">
        <v>0</v>
      </c>
      <c r="K337" s="69" t="b">
        <v>0</v>
      </c>
      <c r="L337" s="69" t="b">
        <v>0</v>
      </c>
    </row>
    <row r="338" spans="1:12" ht="15">
      <c r="A338" s="69" t="s">
        <v>433</v>
      </c>
      <c r="B338" s="69" t="s">
        <v>933</v>
      </c>
      <c r="C338" s="69">
        <v>2</v>
      </c>
      <c r="D338" s="87">
        <v>0.005586992030221987</v>
      </c>
      <c r="E338" s="87">
        <v>1.0427067390560563</v>
      </c>
      <c r="F338" s="69" t="s">
        <v>220</v>
      </c>
      <c r="G338" s="69" t="b">
        <v>0</v>
      </c>
      <c r="H338" s="69" t="b">
        <v>0</v>
      </c>
      <c r="I338" s="69" t="b">
        <v>0</v>
      </c>
      <c r="J338" s="69" t="b">
        <v>0</v>
      </c>
      <c r="K338" s="69" t="b">
        <v>0</v>
      </c>
      <c r="L338" s="69" t="b">
        <v>0</v>
      </c>
    </row>
    <row r="339" spans="1:12" ht="15">
      <c r="A339" s="69" t="s">
        <v>1934</v>
      </c>
      <c r="B339" s="69" t="s">
        <v>1905</v>
      </c>
      <c r="C339" s="69">
        <v>2</v>
      </c>
      <c r="D339" s="87">
        <v>0.005586992030221987</v>
      </c>
      <c r="E339" s="87">
        <v>1.9177680024477564</v>
      </c>
      <c r="F339" s="69" t="s">
        <v>220</v>
      </c>
      <c r="G339" s="69" t="b">
        <v>0</v>
      </c>
      <c r="H339" s="69" t="b">
        <v>0</v>
      </c>
      <c r="I339" s="69" t="b">
        <v>0</v>
      </c>
      <c r="J339" s="69" t="b">
        <v>0</v>
      </c>
      <c r="K339" s="69" t="b">
        <v>0</v>
      </c>
      <c r="L339" s="69" t="b">
        <v>0</v>
      </c>
    </row>
    <row r="340" spans="1:12" ht="15">
      <c r="A340" s="69" t="s">
        <v>906</v>
      </c>
      <c r="B340" s="69" t="s">
        <v>754</v>
      </c>
      <c r="C340" s="69">
        <v>2</v>
      </c>
      <c r="D340" s="87">
        <v>0.005586992030221987</v>
      </c>
      <c r="E340" s="87">
        <v>1.5198279937757186</v>
      </c>
      <c r="F340" s="69" t="s">
        <v>220</v>
      </c>
      <c r="G340" s="69" t="b">
        <v>0</v>
      </c>
      <c r="H340" s="69" t="b">
        <v>0</v>
      </c>
      <c r="I340" s="69" t="b">
        <v>0</v>
      </c>
      <c r="J340" s="69" t="b">
        <v>0</v>
      </c>
      <c r="K340" s="69" t="b">
        <v>0</v>
      </c>
      <c r="L340" s="69" t="b">
        <v>0</v>
      </c>
    </row>
    <row r="341" spans="1:12" ht="15">
      <c r="A341" s="69" t="s">
        <v>754</v>
      </c>
      <c r="B341" s="69" t="s">
        <v>1958</v>
      </c>
      <c r="C341" s="69">
        <v>2</v>
      </c>
      <c r="D341" s="87">
        <v>0.005586992030221987</v>
      </c>
      <c r="E341" s="87">
        <v>2.2187979981117376</v>
      </c>
      <c r="F341" s="69" t="s">
        <v>220</v>
      </c>
      <c r="G341" s="69" t="b">
        <v>0</v>
      </c>
      <c r="H341" s="69" t="b">
        <v>0</v>
      </c>
      <c r="I341" s="69" t="b">
        <v>0</v>
      </c>
      <c r="J341" s="69" t="b">
        <v>0</v>
      </c>
      <c r="K341" s="69" t="b">
        <v>0</v>
      </c>
      <c r="L341" s="69" t="b">
        <v>0</v>
      </c>
    </row>
    <row r="342" spans="1:12" ht="15">
      <c r="A342" s="69" t="s">
        <v>1958</v>
      </c>
      <c r="B342" s="69" t="s">
        <v>908</v>
      </c>
      <c r="C342" s="69">
        <v>2</v>
      </c>
      <c r="D342" s="87">
        <v>0.005586992030221987</v>
      </c>
      <c r="E342" s="87">
        <v>1.5655854843363939</v>
      </c>
      <c r="F342" s="69" t="s">
        <v>220</v>
      </c>
      <c r="G342" s="69" t="b">
        <v>0</v>
      </c>
      <c r="H342" s="69" t="b">
        <v>0</v>
      </c>
      <c r="I342" s="69" t="b">
        <v>0</v>
      </c>
      <c r="J342" s="69" t="b">
        <v>0</v>
      </c>
      <c r="K342" s="69" t="b">
        <v>0</v>
      </c>
      <c r="L342" s="69" t="b">
        <v>0</v>
      </c>
    </row>
    <row r="343" spans="1:12" ht="15">
      <c r="A343" s="69" t="s">
        <v>348</v>
      </c>
      <c r="B343" s="69" t="s">
        <v>431</v>
      </c>
      <c r="C343" s="69">
        <v>2</v>
      </c>
      <c r="D343" s="87">
        <v>0.005586992030221987</v>
      </c>
      <c r="E343" s="87">
        <v>2.2187979981117376</v>
      </c>
      <c r="F343" s="69" t="s">
        <v>220</v>
      </c>
      <c r="G343" s="69" t="b">
        <v>0</v>
      </c>
      <c r="H343" s="69" t="b">
        <v>0</v>
      </c>
      <c r="I343" s="69" t="b">
        <v>0</v>
      </c>
      <c r="J343" s="69" t="b">
        <v>0</v>
      </c>
      <c r="K343" s="69" t="b">
        <v>0</v>
      </c>
      <c r="L343" s="69" t="b">
        <v>0</v>
      </c>
    </row>
    <row r="344" spans="1:12" ht="15">
      <c r="A344" s="69" t="s">
        <v>431</v>
      </c>
      <c r="B344" s="69" t="s">
        <v>433</v>
      </c>
      <c r="C344" s="69">
        <v>2</v>
      </c>
      <c r="D344" s="87">
        <v>0.005586992030221987</v>
      </c>
      <c r="E344" s="87">
        <v>1.741676743392075</v>
      </c>
      <c r="F344" s="69" t="s">
        <v>220</v>
      </c>
      <c r="G344" s="69" t="b">
        <v>0</v>
      </c>
      <c r="H344" s="69" t="b">
        <v>0</v>
      </c>
      <c r="I344" s="69" t="b">
        <v>0</v>
      </c>
      <c r="J344" s="69" t="b">
        <v>0</v>
      </c>
      <c r="K344" s="69" t="b">
        <v>0</v>
      </c>
      <c r="L344" s="69" t="b">
        <v>0</v>
      </c>
    </row>
    <row r="345" spans="1:12" ht="15">
      <c r="A345" s="69" t="s">
        <v>433</v>
      </c>
      <c r="B345" s="69" t="s">
        <v>1738</v>
      </c>
      <c r="C345" s="69">
        <v>2</v>
      </c>
      <c r="D345" s="87">
        <v>0.005586992030221987</v>
      </c>
      <c r="E345" s="87">
        <v>0.7639531381032273</v>
      </c>
      <c r="F345" s="69" t="s">
        <v>220</v>
      </c>
      <c r="G345" s="69" t="b">
        <v>0</v>
      </c>
      <c r="H345" s="69" t="b">
        <v>0</v>
      </c>
      <c r="I345" s="69" t="b">
        <v>0</v>
      </c>
      <c r="J345" s="69" t="b">
        <v>0</v>
      </c>
      <c r="K345" s="69" t="b">
        <v>0</v>
      </c>
      <c r="L345" s="69" t="b">
        <v>0</v>
      </c>
    </row>
    <row r="346" spans="1:12" ht="15">
      <c r="A346" s="69" t="s">
        <v>1738</v>
      </c>
      <c r="B346" s="69" t="s">
        <v>752</v>
      </c>
      <c r="C346" s="69">
        <v>2</v>
      </c>
      <c r="D346" s="87">
        <v>0.005586992030221987</v>
      </c>
      <c r="E346" s="87">
        <v>1.3157080111197939</v>
      </c>
      <c r="F346" s="69" t="s">
        <v>220</v>
      </c>
      <c r="G346" s="69" t="b">
        <v>0</v>
      </c>
      <c r="H346" s="69" t="b">
        <v>0</v>
      </c>
      <c r="I346" s="69" t="b">
        <v>0</v>
      </c>
      <c r="J346" s="69" t="b">
        <v>0</v>
      </c>
      <c r="K346" s="69" t="b">
        <v>0</v>
      </c>
      <c r="L346" s="69" t="b">
        <v>0</v>
      </c>
    </row>
    <row r="347" spans="1:12" ht="15">
      <c r="A347" s="69" t="s">
        <v>752</v>
      </c>
      <c r="B347" s="69" t="s">
        <v>808</v>
      </c>
      <c r="C347" s="69">
        <v>2</v>
      </c>
      <c r="D347" s="87">
        <v>0.005586992030221987</v>
      </c>
      <c r="E347" s="87">
        <v>2.2187979981117376</v>
      </c>
      <c r="F347" s="69" t="s">
        <v>220</v>
      </c>
      <c r="G347" s="69" t="b">
        <v>0</v>
      </c>
      <c r="H347" s="69" t="b">
        <v>0</v>
      </c>
      <c r="I347" s="69" t="b">
        <v>0</v>
      </c>
      <c r="J347" s="69" t="b">
        <v>0</v>
      </c>
      <c r="K347" s="69" t="b">
        <v>0</v>
      </c>
      <c r="L347" s="69" t="b">
        <v>0</v>
      </c>
    </row>
    <row r="348" spans="1:12" ht="15">
      <c r="A348" s="69" t="s">
        <v>808</v>
      </c>
      <c r="B348" s="69" t="s">
        <v>822</v>
      </c>
      <c r="C348" s="69">
        <v>2</v>
      </c>
      <c r="D348" s="87">
        <v>0.005586992030221987</v>
      </c>
      <c r="E348" s="87">
        <v>1.8208579894397</v>
      </c>
      <c r="F348" s="69" t="s">
        <v>220</v>
      </c>
      <c r="G348" s="69" t="b">
        <v>0</v>
      </c>
      <c r="H348" s="69" t="b">
        <v>0</v>
      </c>
      <c r="I348" s="69" t="b">
        <v>0</v>
      </c>
      <c r="J348" s="69" t="b">
        <v>0</v>
      </c>
      <c r="K348" s="69" t="b">
        <v>0</v>
      </c>
      <c r="L348" s="69" t="b">
        <v>0</v>
      </c>
    </row>
    <row r="349" spans="1:12" ht="15">
      <c r="A349" s="69" t="s">
        <v>1752</v>
      </c>
      <c r="B349" s="69" t="s">
        <v>784</v>
      </c>
      <c r="C349" s="69">
        <v>2</v>
      </c>
      <c r="D349" s="87">
        <v>0.005586992030221987</v>
      </c>
      <c r="E349" s="87">
        <v>1.8208579894397</v>
      </c>
      <c r="F349" s="69" t="s">
        <v>220</v>
      </c>
      <c r="G349" s="69" t="b">
        <v>0</v>
      </c>
      <c r="H349" s="69" t="b">
        <v>0</v>
      </c>
      <c r="I349" s="69" t="b">
        <v>0</v>
      </c>
      <c r="J349" s="69" t="b">
        <v>0</v>
      </c>
      <c r="K349" s="69" t="b">
        <v>0</v>
      </c>
      <c r="L349" s="69" t="b">
        <v>0</v>
      </c>
    </row>
    <row r="350" spans="1:12" ht="15">
      <c r="A350" s="69" t="s">
        <v>784</v>
      </c>
      <c r="B350" s="69" t="s">
        <v>950</v>
      </c>
      <c r="C350" s="69">
        <v>2</v>
      </c>
      <c r="D350" s="87">
        <v>0.005586992030221987</v>
      </c>
      <c r="E350" s="87">
        <v>2.2187979981117376</v>
      </c>
      <c r="F350" s="69" t="s">
        <v>220</v>
      </c>
      <c r="G350" s="69" t="b">
        <v>0</v>
      </c>
      <c r="H350" s="69" t="b">
        <v>0</v>
      </c>
      <c r="I350" s="69" t="b">
        <v>0</v>
      </c>
      <c r="J350" s="69" t="b">
        <v>0</v>
      </c>
      <c r="K350" s="69" t="b">
        <v>0</v>
      </c>
      <c r="L350" s="69" t="b">
        <v>0</v>
      </c>
    </row>
    <row r="351" spans="1:12" ht="15">
      <c r="A351" s="69" t="s">
        <v>1738</v>
      </c>
      <c r="B351" s="69" t="s">
        <v>433</v>
      </c>
      <c r="C351" s="69">
        <v>2</v>
      </c>
      <c r="D351" s="87">
        <v>0.005586992030221987</v>
      </c>
      <c r="E351" s="87">
        <v>0.8385867564001315</v>
      </c>
      <c r="F351" s="69" t="s">
        <v>220</v>
      </c>
      <c r="G351" s="69" t="b">
        <v>0</v>
      </c>
      <c r="H351" s="69" t="b">
        <v>0</v>
      </c>
      <c r="I351" s="69" t="b">
        <v>0</v>
      </c>
      <c r="J351" s="69" t="b">
        <v>0</v>
      </c>
      <c r="K351" s="69" t="b">
        <v>0</v>
      </c>
      <c r="L351" s="69" t="b">
        <v>0</v>
      </c>
    </row>
    <row r="352" spans="1:12" ht="15">
      <c r="A352" s="69" t="s">
        <v>433</v>
      </c>
      <c r="B352" s="69" t="s">
        <v>908</v>
      </c>
      <c r="C352" s="69">
        <v>2</v>
      </c>
      <c r="D352" s="87">
        <v>0.005586992030221987</v>
      </c>
      <c r="E352" s="87">
        <v>1.0884642296167315</v>
      </c>
      <c r="F352" s="69" t="s">
        <v>220</v>
      </c>
      <c r="G352" s="69" t="b">
        <v>0</v>
      </c>
      <c r="H352" s="69" t="b">
        <v>0</v>
      </c>
      <c r="I352" s="69" t="b">
        <v>0</v>
      </c>
      <c r="J352" s="69" t="b">
        <v>0</v>
      </c>
      <c r="K352" s="69" t="b">
        <v>0</v>
      </c>
      <c r="L352" s="69" t="b">
        <v>0</v>
      </c>
    </row>
    <row r="353" spans="1:12" ht="15">
      <c r="A353" s="69" t="s">
        <v>933</v>
      </c>
      <c r="B353" s="69" t="s">
        <v>369</v>
      </c>
      <c r="C353" s="69">
        <v>2</v>
      </c>
      <c r="D353" s="87">
        <v>0.005586992030221987</v>
      </c>
      <c r="E353" s="87">
        <v>1.0427067390560563</v>
      </c>
      <c r="F353" s="69" t="s">
        <v>220</v>
      </c>
      <c r="G353" s="69" t="b">
        <v>0</v>
      </c>
      <c r="H353" s="69" t="b">
        <v>0</v>
      </c>
      <c r="I353" s="69" t="b">
        <v>0</v>
      </c>
      <c r="J353" s="69" t="b">
        <v>0</v>
      </c>
      <c r="K353" s="69" t="b">
        <v>0</v>
      </c>
      <c r="L353" s="69" t="b">
        <v>0</v>
      </c>
    </row>
    <row r="354" spans="1:12" ht="15">
      <c r="A354" s="69" t="s">
        <v>369</v>
      </c>
      <c r="B354" s="69" t="s">
        <v>907</v>
      </c>
      <c r="C354" s="69">
        <v>2</v>
      </c>
      <c r="D354" s="87">
        <v>0.005586992030221987</v>
      </c>
      <c r="E354" s="87">
        <v>1.1396167520641127</v>
      </c>
      <c r="F354" s="69" t="s">
        <v>220</v>
      </c>
      <c r="G354" s="69" t="b">
        <v>0</v>
      </c>
      <c r="H354" s="69" t="b">
        <v>0</v>
      </c>
      <c r="I354" s="69" t="b">
        <v>0</v>
      </c>
      <c r="J354" s="69" t="b">
        <v>0</v>
      </c>
      <c r="K354" s="69" t="b">
        <v>0</v>
      </c>
      <c r="L354" s="69" t="b">
        <v>0</v>
      </c>
    </row>
    <row r="355" spans="1:12" ht="15">
      <c r="A355" s="69" t="s">
        <v>907</v>
      </c>
      <c r="B355" s="69" t="s">
        <v>908</v>
      </c>
      <c r="C355" s="69">
        <v>2</v>
      </c>
      <c r="D355" s="87">
        <v>0.005586992030221987</v>
      </c>
      <c r="E355" s="87">
        <v>0.9635254930084315</v>
      </c>
      <c r="F355" s="69" t="s">
        <v>220</v>
      </c>
      <c r="G355" s="69" t="b">
        <v>0</v>
      </c>
      <c r="H355" s="69" t="b">
        <v>0</v>
      </c>
      <c r="I355" s="69" t="b">
        <v>0</v>
      </c>
      <c r="J355" s="69" t="b">
        <v>0</v>
      </c>
      <c r="K355" s="69" t="b">
        <v>0</v>
      </c>
      <c r="L355" s="69" t="b">
        <v>0</v>
      </c>
    </row>
    <row r="356" spans="1:12" ht="15">
      <c r="A356" s="69" t="s">
        <v>908</v>
      </c>
      <c r="B356" s="69" t="s">
        <v>928</v>
      </c>
      <c r="C356" s="69">
        <v>2</v>
      </c>
      <c r="D356" s="87">
        <v>0.005586992030221987</v>
      </c>
      <c r="E356" s="87">
        <v>1.5655854843363939</v>
      </c>
      <c r="F356" s="69" t="s">
        <v>220</v>
      </c>
      <c r="G356" s="69" t="b">
        <v>0</v>
      </c>
      <c r="H356" s="69" t="b">
        <v>0</v>
      </c>
      <c r="I356" s="69" t="b">
        <v>0</v>
      </c>
      <c r="J356" s="69" t="b">
        <v>0</v>
      </c>
      <c r="K356" s="69" t="b">
        <v>0</v>
      </c>
      <c r="L356" s="69" t="b">
        <v>0</v>
      </c>
    </row>
    <row r="357" spans="1:12" ht="15">
      <c r="A357" s="69" t="s">
        <v>928</v>
      </c>
      <c r="B357" s="69" t="s">
        <v>927</v>
      </c>
      <c r="C357" s="69">
        <v>2</v>
      </c>
      <c r="D357" s="87">
        <v>0.005586992030221987</v>
      </c>
      <c r="E357" s="87">
        <v>2.2187979981117376</v>
      </c>
      <c r="F357" s="69" t="s">
        <v>220</v>
      </c>
      <c r="G357" s="69" t="b">
        <v>0</v>
      </c>
      <c r="H357" s="69" t="b">
        <v>0</v>
      </c>
      <c r="I357" s="69" t="b">
        <v>0</v>
      </c>
      <c r="J357" s="69" t="b">
        <v>0</v>
      </c>
      <c r="K357" s="69" t="b">
        <v>0</v>
      </c>
      <c r="L357" s="69" t="b">
        <v>0</v>
      </c>
    </row>
    <row r="358" spans="1:12" ht="15">
      <c r="A358" s="69" t="s">
        <v>927</v>
      </c>
      <c r="B358" s="69" t="s">
        <v>932</v>
      </c>
      <c r="C358" s="69">
        <v>2</v>
      </c>
      <c r="D358" s="87">
        <v>0.005586992030221987</v>
      </c>
      <c r="E358" s="87">
        <v>2.2187979981117376</v>
      </c>
      <c r="F358" s="69" t="s">
        <v>220</v>
      </c>
      <c r="G358" s="69" t="b">
        <v>0</v>
      </c>
      <c r="H358" s="69" t="b">
        <v>0</v>
      </c>
      <c r="I358" s="69" t="b">
        <v>0</v>
      </c>
      <c r="J358" s="69" t="b">
        <v>0</v>
      </c>
      <c r="K358" s="69" t="b">
        <v>0</v>
      </c>
      <c r="L358" s="69" t="b">
        <v>0</v>
      </c>
    </row>
    <row r="359" spans="1:12" ht="15">
      <c r="A359" s="69" t="s">
        <v>932</v>
      </c>
      <c r="B359" s="69" t="s">
        <v>931</v>
      </c>
      <c r="C359" s="69">
        <v>2</v>
      </c>
      <c r="D359" s="87">
        <v>0.005586992030221987</v>
      </c>
      <c r="E359" s="87">
        <v>2.2187979981117376</v>
      </c>
      <c r="F359" s="69" t="s">
        <v>220</v>
      </c>
      <c r="G359" s="69" t="b">
        <v>0</v>
      </c>
      <c r="H359" s="69" t="b">
        <v>0</v>
      </c>
      <c r="I359" s="69" t="b">
        <v>0</v>
      </c>
      <c r="J359" s="69" t="b">
        <v>0</v>
      </c>
      <c r="K359" s="69" t="b">
        <v>0</v>
      </c>
      <c r="L359" s="69" t="b">
        <v>0</v>
      </c>
    </row>
    <row r="360" spans="1:12" ht="15">
      <c r="A360" s="69" t="s">
        <v>931</v>
      </c>
      <c r="B360" s="69" t="s">
        <v>906</v>
      </c>
      <c r="C360" s="69">
        <v>2</v>
      </c>
      <c r="D360" s="87">
        <v>0.005586992030221987</v>
      </c>
      <c r="E360" s="87">
        <v>1.741676743392075</v>
      </c>
      <c r="F360" s="69" t="s">
        <v>220</v>
      </c>
      <c r="G360" s="69" t="b">
        <v>0</v>
      </c>
      <c r="H360" s="69" t="b">
        <v>0</v>
      </c>
      <c r="I360" s="69" t="b">
        <v>0</v>
      </c>
      <c r="J360" s="69" t="b">
        <v>0</v>
      </c>
      <c r="K360" s="69" t="b">
        <v>0</v>
      </c>
      <c r="L360" s="69" t="b">
        <v>0</v>
      </c>
    </row>
    <row r="361" spans="1:12" ht="15">
      <c r="A361" s="69" t="s">
        <v>906</v>
      </c>
      <c r="B361" s="69" t="s">
        <v>930</v>
      </c>
      <c r="C361" s="69">
        <v>2</v>
      </c>
      <c r="D361" s="87">
        <v>0.005586992030221987</v>
      </c>
      <c r="E361" s="87">
        <v>1.5198279937757186</v>
      </c>
      <c r="F361" s="69" t="s">
        <v>220</v>
      </c>
      <c r="G361" s="69" t="b">
        <v>0</v>
      </c>
      <c r="H361" s="69" t="b">
        <v>0</v>
      </c>
      <c r="I361" s="69" t="b">
        <v>0</v>
      </c>
      <c r="J361" s="69" t="b">
        <v>0</v>
      </c>
      <c r="K361" s="69" t="b">
        <v>0</v>
      </c>
      <c r="L361" s="69" t="b">
        <v>0</v>
      </c>
    </row>
    <row r="362" spans="1:12" ht="15">
      <c r="A362" s="69" t="s">
        <v>930</v>
      </c>
      <c r="B362" s="69" t="s">
        <v>912</v>
      </c>
      <c r="C362" s="69">
        <v>2</v>
      </c>
      <c r="D362" s="87">
        <v>0.005586992030221987</v>
      </c>
      <c r="E362" s="87">
        <v>2.2187979981117376</v>
      </c>
      <c r="F362" s="69" t="s">
        <v>220</v>
      </c>
      <c r="G362" s="69" t="b">
        <v>0</v>
      </c>
      <c r="H362" s="69" t="b">
        <v>0</v>
      </c>
      <c r="I362" s="69" t="b">
        <v>0</v>
      </c>
      <c r="J362" s="69" t="b">
        <v>0</v>
      </c>
      <c r="K362" s="69" t="b">
        <v>0</v>
      </c>
      <c r="L362" s="69" t="b">
        <v>0</v>
      </c>
    </row>
    <row r="363" spans="1:12" ht="15">
      <c r="A363" s="69" t="s">
        <v>912</v>
      </c>
      <c r="B363" s="69" t="s">
        <v>836</v>
      </c>
      <c r="C363" s="69">
        <v>2</v>
      </c>
      <c r="D363" s="87">
        <v>0.005586992030221987</v>
      </c>
      <c r="E363" s="87">
        <v>1.616738006783775</v>
      </c>
      <c r="F363" s="69" t="s">
        <v>220</v>
      </c>
      <c r="G363" s="69" t="b">
        <v>0</v>
      </c>
      <c r="H363" s="69" t="b">
        <v>0</v>
      </c>
      <c r="I363" s="69" t="b">
        <v>0</v>
      </c>
      <c r="J363" s="69" t="b">
        <v>0</v>
      </c>
      <c r="K363" s="69" t="b">
        <v>0</v>
      </c>
      <c r="L363" s="69" t="b">
        <v>0</v>
      </c>
    </row>
    <row r="364" spans="1:12" ht="15">
      <c r="A364" s="69" t="s">
        <v>755</v>
      </c>
      <c r="B364" s="69" t="s">
        <v>1738</v>
      </c>
      <c r="C364" s="69">
        <v>2</v>
      </c>
      <c r="D364" s="87">
        <v>0.005586992030221987</v>
      </c>
      <c r="E364" s="87">
        <v>0.6390144014949273</v>
      </c>
      <c r="F364" s="69" t="s">
        <v>220</v>
      </c>
      <c r="G364" s="69" t="b">
        <v>0</v>
      </c>
      <c r="H364" s="69" t="b">
        <v>0</v>
      </c>
      <c r="I364" s="69" t="b">
        <v>0</v>
      </c>
      <c r="J364" s="69" t="b">
        <v>0</v>
      </c>
      <c r="K364" s="69" t="b">
        <v>0</v>
      </c>
      <c r="L364" s="69" t="b">
        <v>0</v>
      </c>
    </row>
    <row r="365" spans="1:12" ht="15">
      <c r="A365" s="69" t="s">
        <v>1738</v>
      </c>
      <c r="B365" s="69" t="s">
        <v>1905</v>
      </c>
      <c r="C365" s="69">
        <v>2</v>
      </c>
      <c r="D365" s="87">
        <v>0.005586992030221987</v>
      </c>
      <c r="E365" s="87">
        <v>1.0146780154558128</v>
      </c>
      <c r="F365" s="69" t="s">
        <v>220</v>
      </c>
      <c r="G365" s="69" t="b">
        <v>0</v>
      </c>
      <c r="H365" s="69" t="b">
        <v>0</v>
      </c>
      <c r="I365" s="69" t="b">
        <v>0</v>
      </c>
      <c r="J365" s="69" t="b">
        <v>0</v>
      </c>
      <c r="K365" s="69" t="b">
        <v>0</v>
      </c>
      <c r="L365" s="69" t="b">
        <v>0</v>
      </c>
    </row>
    <row r="366" spans="1:12" ht="15">
      <c r="A366" s="69" t="s">
        <v>1905</v>
      </c>
      <c r="B366" s="69" t="s">
        <v>1903</v>
      </c>
      <c r="C366" s="69">
        <v>2</v>
      </c>
      <c r="D366" s="87">
        <v>0.005586992030221987</v>
      </c>
      <c r="E366" s="87">
        <v>1.8208579894397</v>
      </c>
      <c r="F366" s="69" t="s">
        <v>220</v>
      </c>
      <c r="G366" s="69" t="b">
        <v>0</v>
      </c>
      <c r="H366" s="69" t="b">
        <v>0</v>
      </c>
      <c r="I366" s="69" t="b">
        <v>0</v>
      </c>
      <c r="J366" s="69" t="b">
        <v>0</v>
      </c>
      <c r="K366" s="69" t="b">
        <v>0</v>
      </c>
      <c r="L366" s="69" t="b">
        <v>0</v>
      </c>
    </row>
    <row r="367" spans="1:12" ht="15">
      <c r="A367" s="69" t="s">
        <v>1903</v>
      </c>
      <c r="B367" s="69" t="s">
        <v>1906</v>
      </c>
      <c r="C367" s="69">
        <v>2</v>
      </c>
      <c r="D367" s="87">
        <v>0.005586992030221987</v>
      </c>
      <c r="E367" s="87">
        <v>1.5198279937757186</v>
      </c>
      <c r="F367" s="69" t="s">
        <v>220</v>
      </c>
      <c r="G367" s="69" t="b">
        <v>0</v>
      </c>
      <c r="H367" s="69" t="b">
        <v>0</v>
      </c>
      <c r="I367" s="69" t="b">
        <v>0</v>
      </c>
      <c r="J367" s="69" t="b">
        <v>0</v>
      </c>
      <c r="K367" s="69" t="b">
        <v>0</v>
      </c>
      <c r="L367" s="69" t="b">
        <v>0</v>
      </c>
    </row>
    <row r="368" spans="1:12" ht="15">
      <c r="A368" s="69" t="s">
        <v>1906</v>
      </c>
      <c r="B368" s="69" t="s">
        <v>1740</v>
      </c>
      <c r="C368" s="69">
        <v>2</v>
      </c>
      <c r="D368" s="87">
        <v>0.005586992030221987</v>
      </c>
      <c r="E368" s="87">
        <v>1.440646747728094</v>
      </c>
      <c r="F368" s="69" t="s">
        <v>220</v>
      </c>
      <c r="G368" s="69" t="b">
        <v>0</v>
      </c>
      <c r="H368" s="69" t="b">
        <v>0</v>
      </c>
      <c r="I368" s="69" t="b">
        <v>0</v>
      </c>
      <c r="J368" s="69" t="b">
        <v>0</v>
      </c>
      <c r="K368" s="69" t="b">
        <v>0</v>
      </c>
      <c r="L368" s="69" t="b">
        <v>0</v>
      </c>
    </row>
    <row r="369" spans="1:12" ht="15">
      <c r="A369" s="69" t="s">
        <v>1740</v>
      </c>
      <c r="B369" s="69" t="s">
        <v>1935</v>
      </c>
      <c r="C369" s="69">
        <v>2</v>
      </c>
      <c r="D369" s="87">
        <v>0.005586992030221987</v>
      </c>
      <c r="E369" s="87">
        <v>1.741676743392075</v>
      </c>
      <c r="F369" s="69" t="s">
        <v>220</v>
      </c>
      <c r="G369" s="69" t="b">
        <v>0</v>
      </c>
      <c r="H369" s="69" t="b">
        <v>0</v>
      </c>
      <c r="I369" s="69" t="b">
        <v>0</v>
      </c>
      <c r="J369" s="69" t="b">
        <v>0</v>
      </c>
      <c r="K369" s="69" t="b">
        <v>0</v>
      </c>
      <c r="L369" s="69" t="b">
        <v>0</v>
      </c>
    </row>
    <row r="370" spans="1:12" ht="15">
      <c r="A370" s="69" t="s">
        <v>933</v>
      </c>
      <c r="B370" s="69" t="s">
        <v>907</v>
      </c>
      <c r="C370" s="69">
        <v>2</v>
      </c>
      <c r="D370" s="87">
        <v>0.005586992030221987</v>
      </c>
      <c r="E370" s="87">
        <v>0.9177680024477562</v>
      </c>
      <c r="F370" s="69" t="s">
        <v>220</v>
      </c>
      <c r="G370" s="69" t="b">
        <v>0</v>
      </c>
      <c r="H370" s="69" t="b">
        <v>0</v>
      </c>
      <c r="I370" s="69" t="b">
        <v>0</v>
      </c>
      <c r="J370" s="69" t="b">
        <v>0</v>
      </c>
      <c r="K370" s="69" t="b">
        <v>0</v>
      </c>
      <c r="L370" s="69" t="b">
        <v>0</v>
      </c>
    </row>
    <row r="371" spans="1:12" ht="15">
      <c r="A371" s="69" t="s">
        <v>907</v>
      </c>
      <c r="B371" s="69" t="s">
        <v>369</v>
      </c>
      <c r="C371" s="69">
        <v>2</v>
      </c>
      <c r="D371" s="87">
        <v>0.005586992030221987</v>
      </c>
      <c r="E371" s="87">
        <v>1.1396167520641127</v>
      </c>
      <c r="F371" s="69" t="s">
        <v>220</v>
      </c>
      <c r="G371" s="69" t="b">
        <v>0</v>
      </c>
      <c r="H371" s="69" t="b">
        <v>0</v>
      </c>
      <c r="I371" s="69" t="b">
        <v>0</v>
      </c>
      <c r="J371" s="69" t="b">
        <v>0</v>
      </c>
      <c r="K371" s="69" t="b">
        <v>0</v>
      </c>
      <c r="L371" s="69" t="b">
        <v>0</v>
      </c>
    </row>
    <row r="372" spans="1:12" ht="15">
      <c r="A372" s="69" t="s">
        <v>369</v>
      </c>
      <c r="B372" s="69" t="s">
        <v>909</v>
      </c>
      <c r="C372" s="69">
        <v>2</v>
      </c>
      <c r="D372" s="87">
        <v>0.005586992030221987</v>
      </c>
      <c r="E372" s="87">
        <v>1.741676743392075</v>
      </c>
      <c r="F372" s="69" t="s">
        <v>220</v>
      </c>
      <c r="G372" s="69" t="b">
        <v>0</v>
      </c>
      <c r="H372" s="69" t="b">
        <v>0</v>
      </c>
      <c r="I372" s="69" t="b">
        <v>0</v>
      </c>
      <c r="J372" s="69" t="b">
        <v>0</v>
      </c>
      <c r="K372" s="69" t="b">
        <v>0</v>
      </c>
      <c r="L372" s="69" t="b">
        <v>0</v>
      </c>
    </row>
    <row r="373" spans="1:12" ht="15">
      <c r="A373" s="69" t="s">
        <v>909</v>
      </c>
      <c r="B373" s="69" t="s">
        <v>939</v>
      </c>
      <c r="C373" s="69">
        <v>2</v>
      </c>
      <c r="D373" s="87">
        <v>0.005586992030221987</v>
      </c>
      <c r="E373" s="87">
        <v>2.2187979981117376</v>
      </c>
      <c r="F373" s="69" t="s">
        <v>220</v>
      </c>
      <c r="G373" s="69" t="b">
        <v>0</v>
      </c>
      <c r="H373" s="69" t="b">
        <v>0</v>
      </c>
      <c r="I373" s="69" t="b">
        <v>0</v>
      </c>
      <c r="J373" s="69" t="b">
        <v>0</v>
      </c>
      <c r="K373" s="69" t="b">
        <v>0</v>
      </c>
      <c r="L373" s="69" t="b">
        <v>0</v>
      </c>
    </row>
    <row r="374" spans="1:12" ht="15">
      <c r="A374" s="69" t="s">
        <v>939</v>
      </c>
      <c r="B374" s="69" t="s">
        <v>938</v>
      </c>
      <c r="C374" s="69">
        <v>2</v>
      </c>
      <c r="D374" s="87">
        <v>0.005586992030221987</v>
      </c>
      <c r="E374" s="87">
        <v>2.2187979981117376</v>
      </c>
      <c r="F374" s="69" t="s">
        <v>220</v>
      </c>
      <c r="G374" s="69" t="b">
        <v>0</v>
      </c>
      <c r="H374" s="69" t="b">
        <v>0</v>
      </c>
      <c r="I374" s="69" t="b">
        <v>0</v>
      </c>
      <c r="J374" s="69" t="b">
        <v>0</v>
      </c>
      <c r="K374" s="69" t="b">
        <v>0</v>
      </c>
      <c r="L374" s="69" t="b">
        <v>0</v>
      </c>
    </row>
    <row r="375" spans="1:12" ht="15">
      <c r="A375" s="69" t="s">
        <v>938</v>
      </c>
      <c r="B375" s="69" t="s">
        <v>937</v>
      </c>
      <c r="C375" s="69">
        <v>2</v>
      </c>
      <c r="D375" s="87">
        <v>0.005586992030221987</v>
      </c>
      <c r="E375" s="87">
        <v>2.2187979981117376</v>
      </c>
      <c r="F375" s="69" t="s">
        <v>220</v>
      </c>
      <c r="G375" s="69" t="b">
        <v>0</v>
      </c>
      <c r="H375" s="69" t="b">
        <v>0</v>
      </c>
      <c r="I375" s="69" t="b">
        <v>0</v>
      </c>
      <c r="J375" s="69" t="b">
        <v>0</v>
      </c>
      <c r="K375" s="69" t="b">
        <v>0</v>
      </c>
      <c r="L375" s="69" t="b">
        <v>0</v>
      </c>
    </row>
    <row r="376" spans="1:12" ht="15">
      <c r="A376" s="69" t="s">
        <v>937</v>
      </c>
      <c r="B376" s="69" t="s">
        <v>936</v>
      </c>
      <c r="C376" s="69">
        <v>2</v>
      </c>
      <c r="D376" s="87">
        <v>0.005586992030221987</v>
      </c>
      <c r="E376" s="87">
        <v>2.2187979981117376</v>
      </c>
      <c r="F376" s="69" t="s">
        <v>220</v>
      </c>
      <c r="G376" s="69" t="b">
        <v>0</v>
      </c>
      <c r="H376" s="69" t="b">
        <v>0</v>
      </c>
      <c r="I376" s="69" t="b">
        <v>0</v>
      </c>
      <c r="J376" s="69" t="b">
        <v>0</v>
      </c>
      <c r="K376" s="69" t="b">
        <v>0</v>
      </c>
      <c r="L376" s="69" t="b">
        <v>0</v>
      </c>
    </row>
    <row r="377" spans="1:12" ht="15">
      <c r="A377" s="69" t="s">
        <v>936</v>
      </c>
      <c r="B377" s="69" t="s">
        <v>935</v>
      </c>
      <c r="C377" s="69">
        <v>2</v>
      </c>
      <c r="D377" s="87">
        <v>0.005586992030221987</v>
      </c>
      <c r="E377" s="87">
        <v>2.2187979981117376</v>
      </c>
      <c r="F377" s="69" t="s">
        <v>220</v>
      </c>
      <c r="G377" s="69" t="b">
        <v>0</v>
      </c>
      <c r="H377" s="69" t="b">
        <v>0</v>
      </c>
      <c r="I377" s="69" t="b">
        <v>0</v>
      </c>
      <c r="J377" s="69" t="b">
        <v>0</v>
      </c>
      <c r="K377" s="69" t="b">
        <v>0</v>
      </c>
      <c r="L377" s="69" t="b">
        <v>0</v>
      </c>
    </row>
    <row r="378" spans="1:12" ht="15">
      <c r="A378" s="69" t="s">
        <v>935</v>
      </c>
      <c r="B378" s="69" t="s">
        <v>933</v>
      </c>
      <c r="C378" s="69">
        <v>2</v>
      </c>
      <c r="D378" s="87">
        <v>0.005586992030221987</v>
      </c>
      <c r="E378" s="87">
        <v>1.5198279937757186</v>
      </c>
      <c r="F378" s="69" t="s">
        <v>220</v>
      </c>
      <c r="G378" s="69" t="b">
        <v>0</v>
      </c>
      <c r="H378" s="69" t="b">
        <v>0</v>
      </c>
      <c r="I378" s="69" t="b">
        <v>0</v>
      </c>
      <c r="J378" s="69" t="b">
        <v>0</v>
      </c>
      <c r="K378" s="69" t="b">
        <v>0</v>
      </c>
      <c r="L378" s="69" t="b">
        <v>0</v>
      </c>
    </row>
    <row r="379" spans="1:12" ht="15">
      <c r="A379" s="69" t="s">
        <v>933</v>
      </c>
      <c r="B379" s="69" t="s">
        <v>836</v>
      </c>
      <c r="C379" s="69">
        <v>2</v>
      </c>
      <c r="D379" s="87">
        <v>0.005586992030221987</v>
      </c>
      <c r="E379" s="87">
        <v>0.9177680024477562</v>
      </c>
      <c r="F379" s="69" t="s">
        <v>220</v>
      </c>
      <c r="G379" s="69" t="b">
        <v>0</v>
      </c>
      <c r="H379" s="69" t="b">
        <v>0</v>
      </c>
      <c r="I379" s="69" t="b">
        <v>0</v>
      </c>
      <c r="J379" s="69" t="b">
        <v>0</v>
      </c>
      <c r="K379" s="69" t="b">
        <v>0</v>
      </c>
      <c r="L379" s="69" t="b">
        <v>0</v>
      </c>
    </row>
    <row r="380" spans="1:12" ht="15">
      <c r="A380" s="69" t="s">
        <v>755</v>
      </c>
      <c r="B380" s="69" t="s">
        <v>1906</v>
      </c>
      <c r="C380" s="69">
        <v>2</v>
      </c>
      <c r="D380" s="87">
        <v>0.005586992030221987</v>
      </c>
      <c r="E380" s="87">
        <v>1.3157080111197939</v>
      </c>
      <c r="F380" s="69" t="s">
        <v>220</v>
      </c>
      <c r="G380" s="69" t="b">
        <v>0</v>
      </c>
      <c r="H380" s="69" t="b">
        <v>0</v>
      </c>
      <c r="I380" s="69" t="b">
        <v>0</v>
      </c>
      <c r="J380" s="69" t="b">
        <v>0</v>
      </c>
      <c r="K380" s="69" t="b">
        <v>0</v>
      </c>
      <c r="L380" s="69" t="b">
        <v>0</v>
      </c>
    </row>
    <row r="381" spans="1:12" ht="15">
      <c r="A381" s="69" t="s">
        <v>1906</v>
      </c>
      <c r="B381" s="69" t="s">
        <v>1738</v>
      </c>
      <c r="C381" s="69">
        <v>2</v>
      </c>
      <c r="D381" s="87">
        <v>0.005586992030221987</v>
      </c>
      <c r="E381" s="87">
        <v>0.9400443971589085</v>
      </c>
      <c r="F381" s="69" t="s">
        <v>220</v>
      </c>
      <c r="G381" s="69" t="b">
        <v>0</v>
      </c>
      <c r="H381" s="69" t="b">
        <v>0</v>
      </c>
      <c r="I381" s="69" t="b">
        <v>0</v>
      </c>
      <c r="J381" s="69" t="b">
        <v>0</v>
      </c>
      <c r="K381" s="69" t="b">
        <v>0</v>
      </c>
      <c r="L381" s="69" t="b">
        <v>0</v>
      </c>
    </row>
    <row r="382" spans="1:12" ht="15">
      <c r="A382" s="69" t="s">
        <v>1738</v>
      </c>
      <c r="B382" s="69" t="s">
        <v>1969</v>
      </c>
      <c r="C382" s="69">
        <v>2</v>
      </c>
      <c r="D382" s="87">
        <v>0.005586992030221987</v>
      </c>
      <c r="E382" s="87">
        <v>1.3157080111197939</v>
      </c>
      <c r="F382" s="69" t="s">
        <v>220</v>
      </c>
      <c r="G382" s="69" t="b">
        <v>0</v>
      </c>
      <c r="H382" s="69" t="b">
        <v>0</v>
      </c>
      <c r="I382" s="69" t="b">
        <v>0</v>
      </c>
      <c r="J382" s="69" t="b">
        <v>0</v>
      </c>
      <c r="K382" s="69" t="b">
        <v>0</v>
      </c>
      <c r="L382" s="69" t="b">
        <v>0</v>
      </c>
    </row>
    <row r="383" spans="1:12" ht="15">
      <c r="A383" s="69" t="s">
        <v>1969</v>
      </c>
      <c r="B383" s="69" t="s">
        <v>1903</v>
      </c>
      <c r="C383" s="69">
        <v>2</v>
      </c>
      <c r="D383" s="87">
        <v>0.005586992030221987</v>
      </c>
      <c r="E383" s="87">
        <v>1.8208579894397</v>
      </c>
      <c r="F383" s="69" t="s">
        <v>220</v>
      </c>
      <c r="G383" s="69" t="b">
        <v>0</v>
      </c>
      <c r="H383" s="69" t="b">
        <v>0</v>
      </c>
      <c r="I383" s="69" t="b">
        <v>0</v>
      </c>
      <c r="J383" s="69" t="b">
        <v>0</v>
      </c>
      <c r="K383" s="69" t="b">
        <v>0</v>
      </c>
      <c r="L383" s="69" t="b">
        <v>0</v>
      </c>
    </row>
    <row r="384" spans="1:12" ht="15">
      <c r="A384" s="69" t="s">
        <v>1903</v>
      </c>
      <c r="B384" s="69" t="s">
        <v>1970</v>
      </c>
      <c r="C384" s="69">
        <v>2</v>
      </c>
      <c r="D384" s="87">
        <v>0.005586992030221987</v>
      </c>
      <c r="E384" s="87">
        <v>1.8208579894397</v>
      </c>
      <c r="F384" s="69" t="s">
        <v>220</v>
      </c>
      <c r="G384" s="69" t="b">
        <v>0</v>
      </c>
      <c r="H384" s="69" t="b">
        <v>0</v>
      </c>
      <c r="I384" s="69" t="b">
        <v>0</v>
      </c>
      <c r="J384" s="69" t="b">
        <v>0</v>
      </c>
      <c r="K384" s="69" t="b">
        <v>0</v>
      </c>
      <c r="L384" s="69" t="b">
        <v>0</v>
      </c>
    </row>
    <row r="385" spans="1:12" ht="15">
      <c r="A385" s="69" t="s">
        <v>1970</v>
      </c>
      <c r="B385" s="69" t="s">
        <v>1971</v>
      </c>
      <c r="C385" s="69">
        <v>2</v>
      </c>
      <c r="D385" s="87">
        <v>0.005586992030221987</v>
      </c>
      <c r="E385" s="87">
        <v>2.2187979981117376</v>
      </c>
      <c r="F385" s="69" t="s">
        <v>220</v>
      </c>
      <c r="G385" s="69" t="b">
        <v>0</v>
      </c>
      <c r="H385" s="69" t="b">
        <v>0</v>
      </c>
      <c r="I385" s="69" t="b">
        <v>0</v>
      </c>
      <c r="J385" s="69" t="b">
        <v>0</v>
      </c>
      <c r="K385" s="69" t="b">
        <v>0</v>
      </c>
      <c r="L385" s="69" t="b">
        <v>0</v>
      </c>
    </row>
    <row r="386" spans="1:12" ht="15">
      <c r="A386" s="69" t="s">
        <v>1971</v>
      </c>
      <c r="B386" s="69" t="s">
        <v>1972</v>
      </c>
      <c r="C386" s="69">
        <v>2</v>
      </c>
      <c r="D386" s="87">
        <v>0.005586992030221987</v>
      </c>
      <c r="E386" s="87">
        <v>2.2187979981117376</v>
      </c>
      <c r="F386" s="69" t="s">
        <v>220</v>
      </c>
      <c r="G386" s="69" t="b">
        <v>0</v>
      </c>
      <c r="H386" s="69" t="b">
        <v>0</v>
      </c>
      <c r="I386" s="69" t="b">
        <v>0</v>
      </c>
      <c r="J386" s="69" t="b">
        <v>0</v>
      </c>
      <c r="K386" s="69" t="b">
        <v>0</v>
      </c>
      <c r="L386" s="69" t="b">
        <v>0</v>
      </c>
    </row>
    <row r="387" spans="1:12" ht="15">
      <c r="A387" s="69" t="s">
        <v>355</v>
      </c>
      <c r="B387" s="69" t="s">
        <v>941</v>
      </c>
      <c r="C387" s="69">
        <v>2</v>
      </c>
      <c r="D387" s="87">
        <v>0.005586992030221987</v>
      </c>
      <c r="E387" s="87">
        <v>2.0427067390560563</v>
      </c>
      <c r="F387" s="69" t="s">
        <v>220</v>
      </c>
      <c r="G387" s="69" t="b">
        <v>0</v>
      </c>
      <c r="H387" s="69" t="b">
        <v>0</v>
      </c>
      <c r="I387" s="69" t="b">
        <v>0</v>
      </c>
      <c r="J387" s="69" t="b">
        <v>0</v>
      </c>
      <c r="K387" s="69" t="b">
        <v>0</v>
      </c>
      <c r="L387" s="69" t="b">
        <v>0</v>
      </c>
    </row>
    <row r="388" spans="1:12" ht="15">
      <c r="A388" s="69" t="s">
        <v>941</v>
      </c>
      <c r="B388" s="69" t="s">
        <v>864</v>
      </c>
      <c r="C388" s="69">
        <v>2</v>
      </c>
      <c r="D388" s="87">
        <v>0.005586992030221987</v>
      </c>
      <c r="E388" s="87">
        <v>2.0427067390560563</v>
      </c>
      <c r="F388" s="69" t="s">
        <v>220</v>
      </c>
      <c r="G388" s="69" t="b">
        <v>0</v>
      </c>
      <c r="H388" s="69" t="b">
        <v>0</v>
      </c>
      <c r="I388" s="69" t="b">
        <v>0</v>
      </c>
      <c r="J388" s="69" t="b">
        <v>0</v>
      </c>
      <c r="K388" s="69" t="b">
        <v>0</v>
      </c>
      <c r="L388" s="69" t="b">
        <v>0</v>
      </c>
    </row>
    <row r="389" spans="1:12" ht="15">
      <c r="A389" s="69" t="s">
        <v>864</v>
      </c>
      <c r="B389" s="69" t="s">
        <v>749</v>
      </c>
      <c r="C389" s="69">
        <v>2</v>
      </c>
      <c r="D389" s="87">
        <v>0.005586992030221987</v>
      </c>
      <c r="E389" s="87">
        <v>2.2187979981117376</v>
      </c>
      <c r="F389" s="69" t="s">
        <v>220</v>
      </c>
      <c r="G389" s="69" t="b">
        <v>0</v>
      </c>
      <c r="H389" s="69" t="b">
        <v>0</v>
      </c>
      <c r="I389" s="69" t="b">
        <v>0</v>
      </c>
      <c r="J389" s="69" t="b">
        <v>0</v>
      </c>
      <c r="K389" s="69" t="b">
        <v>0</v>
      </c>
      <c r="L389" s="69" t="b">
        <v>0</v>
      </c>
    </row>
    <row r="390" spans="1:12" ht="15">
      <c r="A390" s="69" t="s">
        <v>749</v>
      </c>
      <c r="B390" s="69" t="s">
        <v>794</v>
      </c>
      <c r="C390" s="69">
        <v>2</v>
      </c>
      <c r="D390" s="87">
        <v>0.005586992030221987</v>
      </c>
      <c r="E390" s="87">
        <v>2.2187979981117376</v>
      </c>
      <c r="F390" s="69" t="s">
        <v>220</v>
      </c>
      <c r="G390" s="69" t="b">
        <v>0</v>
      </c>
      <c r="H390" s="69" t="b">
        <v>0</v>
      </c>
      <c r="I390" s="69" t="b">
        <v>0</v>
      </c>
      <c r="J390" s="69" t="b">
        <v>0</v>
      </c>
      <c r="K390" s="69" t="b">
        <v>0</v>
      </c>
      <c r="L390" s="69" t="b">
        <v>0</v>
      </c>
    </row>
    <row r="391" spans="1:12" ht="15">
      <c r="A391" s="69" t="s">
        <v>794</v>
      </c>
      <c r="B391" s="69" t="s">
        <v>802</v>
      </c>
      <c r="C391" s="69">
        <v>2</v>
      </c>
      <c r="D391" s="87">
        <v>0.005586992030221987</v>
      </c>
      <c r="E391" s="87">
        <v>2.2187979981117376</v>
      </c>
      <c r="F391" s="69" t="s">
        <v>220</v>
      </c>
      <c r="G391" s="69" t="b">
        <v>0</v>
      </c>
      <c r="H391" s="69" t="b">
        <v>0</v>
      </c>
      <c r="I391" s="69" t="b">
        <v>0</v>
      </c>
      <c r="J391" s="69" t="b">
        <v>0</v>
      </c>
      <c r="K391" s="69" t="b">
        <v>0</v>
      </c>
      <c r="L391" s="69" t="b">
        <v>0</v>
      </c>
    </row>
    <row r="392" spans="1:12" ht="15">
      <c r="A392" s="69" t="s">
        <v>802</v>
      </c>
      <c r="B392" s="69" t="s">
        <v>1959</v>
      </c>
      <c r="C392" s="69">
        <v>2</v>
      </c>
      <c r="D392" s="87">
        <v>0.005586992030221987</v>
      </c>
      <c r="E392" s="87">
        <v>2.2187979981117376</v>
      </c>
      <c r="F392" s="69" t="s">
        <v>220</v>
      </c>
      <c r="G392" s="69" t="b">
        <v>0</v>
      </c>
      <c r="H392" s="69" t="b">
        <v>0</v>
      </c>
      <c r="I392" s="69" t="b">
        <v>0</v>
      </c>
      <c r="J392" s="69" t="b">
        <v>0</v>
      </c>
      <c r="K392" s="69" t="b">
        <v>0</v>
      </c>
      <c r="L392" s="69" t="b">
        <v>0</v>
      </c>
    </row>
    <row r="393" spans="1:12" ht="15">
      <c r="A393" s="69" t="s">
        <v>1959</v>
      </c>
      <c r="B393" s="69" t="s">
        <v>1960</v>
      </c>
      <c r="C393" s="69">
        <v>2</v>
      </c>
      <c r="D393" s="87">
        <v>0.005586992030221987</v>
      </c>
      <c r="E393" s="87">
        <v>2.2187979981117376</v>
      </c>
      <c r="F393" s="69" t="s">
        <v>220</v>
      </c>
      <c r="G393" s="69" t="b">
        <v>0</v>
      </c>
      <c r="H393" s="69" t="b">
        <v>0</v>
      </c>
      <c r="I393" s="69" t="b">
        <v>0</v>
      </c>
      <c r="J393" s="69" t="b">
        <v>0</v>
      </c>
      <c r="K393" s="69" t="b">
        <v>0</v>
      </c>
      <c r="L393" s="69" t="b">
        <v>0</v>
      </c>
    </row>
    <row r="394" spans="1:12" ht="15">
      <c r="A394" s="69" t="s">
        <v>1960</v>
      </c>
      <c r="B394" s="69" t="s">
        <v>857</v>
      </c>
      <c r="C394" s="69">
        <v>2</v>
      </c>
      <c r="D394" s="87">
        <v>0.005586992030221987</v>
      </c>
      <c r="E394" s="87">
        <v>2.2187979981117376</v>
      </c>
      <c r="F394" s="69" t="s">
        <v>220</v>
      </c>
      <c r="G394" s="69" t="b">
        <v>0</v>
      </c>
      <c r="H394" s="69" t="b">
        <v>0</v>
      </c>
      <c r="I394" s="69" t="b">
        <v>0</v>
      </c>
      <c r="J394" s="69" t="b">
        <v>0</v>
      </c>
      <c r="K394" s="69" t="b">
        <v>0</v>
      </c>
      <c r="L394" s="69" t="b">
        <v>0</v>
      </c>
    </row>
    <row r="395" spans="1:12" ht="15">
      <c r="A395" s="69" t="s">
        <v>857</v>
      </c>
      <c r="B395" s="69" t="s">
        <v>848</v>
      </c>
      <c r="C395" s="69">
        <v>2</v>
      </c>
      <c r="D395" s="87">
        <v>0.005586992030221987</v>
      </c>
      <c r="E395" s="87">
        <v>2.2187979981117376</v>
      </c>
      <c r="F395" s="69" t="s">
        <v>220</v>
      </c>
      <c r="G395" s="69" t="b">
        <v>0</v>
      </c>
      <c r="H395" s="69" t="b">
        <v>0</v>
      </c>
      <c r="I395" s="69" t="b">
        <v>0</v>
      </c>
      <c r="J395" s="69" t="b">
        <v>0</v>
      </c>
      <c r="K395" s="69" t="b">
        <v>0</v>
      </c>
      <c r="L395" s="69" t="b">
        <v>0</v>
      </c>
    </row>
    <row r="396" spans="1:12" ht="15">
      <c r="A396" s="69" t="s">
        <v>848</v>
      </c>
      <c r="B396" s="69" t="s">
        <v>1961</v>
      </c>
      <c r="C396" s="69">
        <v>2</v>
      </c>
      <c r="D396" s="87">
        <v>0.005586992030221987</v>
      </c>
      <c r="E396" s="87">
        <v>2.2187979981117376</v>
      </c>
      <c r="F396" s="69" t="s">
        <v>220</v>
      </c>
      <c r="G396" s="69" t="b">
        <v>0</v>
      </c>
      <c r="H396" s="69" t="b">
        <v>0</v>
      </c>
      <c r="I396" s="69" t="b">
        <v>0</v>
      </c>
      <c r="J396" s="69" t="b">
        <v>0</v>
      </c>
      <c r="K396" s="69" t="b">
        <v>0</v>
      </c>
      <c r="L396" s="69" t="b">
        <v>0</v>
      </c>
    </row>
    <row r="397" spans="1:12" ht="15">
      <c r="A397" s="69" t="s">
        <v>1961</v>
      </c>
      <c r="B397" s="69" t="s">
        <v>875</v>
      </c>
      <c r="C397" s="69">
        <v>2</v>
      </c>
      <c r="D397" s="87">
        <v>0.005586992030221987</v>
      </c>
      <c r="E397" s="87">
        <v>2.2187979981117376</v>
      </c>
      <c r="F397" s="69" t="s">
        <v>220</v>
      </c>
      <c r="G397" s="69" t="b">
        <v>0</v>
      </c>
      <c r="H397" s="69" t="b">
        <v>0</v>
      </c>
      <c r="I397" s="69" t="b">
        <v>0</v>
      </c>
      <c r="J397" s="69" t="b">
        <v>0</v>
      </c>
      <c r="K397" s="69" t="b">
        <v>0</v>
      </c>
      <c r="L397" s="69" t="b">
        <v>0</v>
      </c>
    </row>
    <row r="398" spans="1:12" ht="15">
      <c r="A398" s="69" t="s">
        <v>875</v>
      </c>
      <c r="B398" s="69" t="s">
        <v>837</v>
      </c>
      <c r="C398" s="69">
        <v>2</v>
      </c>
      <c r="D398" s="87">
        <v>0.005586992030221987</v>
      </c>
      <c r="E398" s="87">
        <v>2.2187979981117376</v>
      </c>
      <c r="F398" s="69" t="s">
        <v>220</v>
      </c>
      <c r="G398" s="69" t="b">
        <v>0</v>
      </c>
      <c r="H398" s="69" t="b">
        <v>0</v>
      </c>
      <c r="I398" s="69" t="b">
        <v>0</v>
      </c>
      <c r="J398" s="69" t="b">
        <v>0</v>
      </c>
      <c r="K398" s="69" t="b">
        <v>0</v>
      </c>
      <c r="L398" s="69" t="b">
        <v>0</v>
      </c>
    </row>
    <row r="399" spans="1:12" ht="15">
      <c r="A399" s="69" t="s">
        <v>837</v>
      </c>
      <c r="B399" s="69" t="s">
        <v>833</v>
      </c>
      <c r="C399" s="69">
        <v>2</v>
      </c>
      <c r="D399" s="87">
        <v>0.005586992030221987</v>
      </c>
      <c r="E399" s="87">
        <v>2.2187979981117376</v>
      </c>
      <c r="F399" s="69" t="s">
        <v>220</v>
      </c>
      <c r="G399" s="69" t="b">
        <v>0</v>
      </c>
      <c r="H399" s="69" t="b">
        <v>0</v>
      </c>
      <c r="I399" s="69" t="b">
        <v>0</v>
      </c>
      <c r="J399" s="69" t="b">
        <v>0</v>
      </c>
      <c r="K399" s="69" t="b">
        <v>0</v>
      </c>
      <c r="L399" s="69" t="b">
        <v>0</v>
      </c>
    </row>
    <row r="400" spans="1:12" ht="15">
      <c r="A400" s="69" t="s">
        <v>833</v>
      </c>
      <c r="B400" s="69" t="s">
        <v>1738</v>
      </c>
      <c r="C400" s="69">
        <v>2</v>
      </c>
      <c r="D400" s="87">
        <v>0.005586992030221987</v>
      </c>
      <c r="E400" s="87">
        <v>1.2410743928228898</v>
      </c>
      <c r="F400" s="69" t="s">
        <v>220</v>
      </c>
      <c r="G400" s="69" t="b">
        <v>0</v>
      </c>
      <c r="H400" s="69" t="b">
        <v>0</v>
      </c>
      <c r="I400" s="69" t="b">
        <v>0</v>
      </c>
      <c r="J400" s="69" t="b">
        <v>0</v>
      </c>
      <c r="K400" s="69" t="b">
        <v>0</v>
      </c>
      <c r="L400" s="69" t="b">
        <v>0</v>
      </c>
    </row>
    <row r="401" spans="1:12" ht="15">
      <c r="A401" s="69" t="s">
        <v>1940</v>
      </c>
      <c r="B401" s="69" t="s">
        <v>1962</v>
      </c>
      <c r="C401" s="69">
        <v>2</v>
      </c>
      <c r="D401" s="87">
        <v>0.005586992030221987</v>
      </c>
      <c r="E401" s="87">
        <v>2.0427067390560563</v>
      </c>
      <c r="F401" s="69" t="s">
        <v>220</v>
      </c>
      <c r="G401" s="69" t="b">
        <v>0</v>
      </c>
      <c r="H401" s="69" t="b">
        <v>0</v>
      </c>
      <c r="I401" s="69" t="b">
        <v>0</v>
      </c>
      <c r="J401" s="69" t="b">
        <v>0</v>
      </c>
      <c r="K401" s="69" t="b">
        <v>0</v>
      </c>
      <c r="L401" s="69" t="b">
        <v>0</v>
      </c>
    </row>
    <row r="402" spans="1:12" ht="15">
      <c r="A402" s="69" t="s">
        <v>1962</v>
      </c>
      <c r="B402" s="69" t="s">
        <v>798</v>
      </c>
      <c r="C402" s="69">
        <v>2</v>
      </c>
      <c r="D402" s="87">
        <v>0.005586992030221987</v>
      </c>
      <c r="E402" s="87">
        <v>2.0427067390560563</v>
      </c>
      <c r="F402" s="69" t="s">
        <v>220</v>
      </c>
      <c r="G402" s="69" t="b">
        <v>0</v>
      </c>
      <c r="H402" s="69" t="b">
        <v>0</v>
      </c>
      <c r="I402" s="69" t="b">
        <v>0</v>
      </c>
      <c r="J402" s="69" t="b">
        <v>0</v>
      </c>
      <c r="K402" s="69" t="b">
        <v>0</v>
      </c>
      <c r="L402" s="69" t="b">
        <v>0</v>
      </c>
    </row>
    <row r="403" spans="1:12" ht="15">
      <c r="A403" s="69" t="s">
        <v>798</v>
      </c>
      <c r="B403" s="69" t="s">
        <v>1740</v>
      </c>
      <c r="C403" s="69">
        <v>2</v>
      </c>
      <c r="D403" s="87">
        <v>0.005586992030221987</v>
      </c>
      <c r="E403" s="87">
        <v>1.5655854843363939</v>
      </c>
      <c r="F403" s="69" t="s">
        <v>220</v>
      </c>
      <c r="G403" s="69" t="b">
        <v>0</v>
      </c>
      <c r="H403" s="69" t="b">
        <v>0</v>
      </c>
      <c r="I403" s="69" t="b">
        <v>0</v>
      </c>
      <c r="J403" s="69" t="b">
        <v>0</v>
      </c>
      <c r="K403" s="69" t="b">
        <v>0</v>
      </c>
      <c r="L403" s="69" t="b">
        <v>0</v>
      </c>
    </row>
    <row r="404" spans="1:12" ht="15">
      <c r="A404" s="69" t="s">
        <v>1740</v>
      </c>
      <c r="B404" s="69" t="s">
        <v>1963</v>
      </c>
      <c r="C404" s="69">
        <v>2</v>
      </c>
      <c r="D404" s="87">
        <v>0.005586992030221987</v>
      </c>
      <c r="E404" s="87">
        <v>1.741676743392075</v>
      </c>
      <c r="F404" s="69" t="s">
        <v>220</v>
      </c>
      <c r="G404" s="69" t="b">
        <v>0</v>
      </c>
      <c r="H404" s="69" t="b">
        <v>0</v>
      </c>
      <c r="I404" s="69" t="b">
        <v>0</v>
      </c>
      <c r="J404" s="69" t="b">
        <v>0</v>
      </c>
      <c r="K404" s="69" t="b">
        <v>0</v>
      </c>
      <c r="L404" s="69" t="b">
        <v>0</v>
      </c>
    </row>
    <row r="405" spans="1:12" ht="15">
      <c r="A405" s="69" t="s">
        <v>1963</v>
      </c>
      <c r="B405" s="69" t="s">
        <v>369</v>
      </c>
      <c r="C405" s="69">
        <v>2</v>
      </c>
      <c r="D405" s="87">
        <v>0.005586992030221987</v>
      </c>
      <c r="E405" s="87">
        <v>1.741676743392075</v>
      </c>
      <c r="F405" s="69" t="s">
        <v>220</v>
      </c>
      <c r="G405" s="69" t="b">
        <v>0</v>
      </c>
      <c r="H405" s="69" t="b">
        <v>0</v>
      </c>
      <c r="I405" s="69" t="b">
        <v>0</v>
      </c>
      <c r="J405" s="69" t="b">
        <v>0</v>
      </c>
      <c r="K405" s="69" t="b">
        <v>0</v>
      </c>
      <c r="L405" s="69" t="b">
        <v>0</v>
      </c>
    </row>
    <row r="406" spans="1:12" ht="15">
      <c r="A406" s="69" t="s">
        <v>369</v>
      </c>
      <c r="B406" s="69" t="s">
        <v>908</v>
      </c>
      <c r="C406" s="69">
        <v>2</v>
      </c>
      <c r="D406" s="87">
        <v>0.005586992030221987</v>
      </c>
      <c r="E406" s="87">
        <v>1.0884642296167315</v>
      </c>
      <c r="F406" s="69" t="s">
        <v>220</v>
      </c>
      <c r="G406" s="69" t="b">
        <v>0</v>
      </c>
      <c r="H406" s="69" t="b">
        <v>0</v>
      </c>
      <c r="I406" s="69" t="b">
        <v>0</v>
      </c>
      <c r="J406" s="69" t="b">
        <v>0</v>
      </c>
      <c r="K406" s="69" t="b">
        <v>0</v>
      </c>
      <c r="L406" s="69" t="b">
        <v>0</v>
      </c>
    </row>
    <row r="407" spans="1:12" ht="15">
      <c r="A407" s="69" t="s">
        <v>822</v>
      </c>
      <c r="B407" s="69" t="s">
        <v>1752</v>
      </c>
      <c r="C407" s="69">
        <v>7</v>
      </c>
      <c r="D407" s="87">
        <v>0.008102039234244554</v>
      </c>
      <c r="E407" s="87">
        <v>1.9430703311269109</v>
      </c>
      <c r="F407" s="69" t="s">
        <v>714</v>
      </c>
      <c r="G407" s="69" t="b">
        <v>0</v>
      </c>
      <c r="H407" s="69" t="b">
        <v>0</v>
      </c>
      <c r="I407" s="69" t="b">
        <v>0</v>
      </c>
      <c r="J407" s="69" t="b">
        <v>0</v>
      </c>
      <c r="K407" s="69" t="b">
        <v>0</v>
      </c>
      <c r="L407" s="69" t="b">
        <v>0</v>
      </c>
    </row>
    <row r="408" spans="1:12" ht="15">
      <c r="A408" s="69" t="s">
        <v>1899</v>
      </c>
      <c r="B408" s="69" t="s">
        <v>821</v>
      </c>
      <c r="C408" s="69">
        <v>7</v>
      </c>
      <c r="D408" s="87">
        <v>0.008102039234244554</v>
      </c>
      <c r="E408" s="87">
        <v>1.9430703311269109</v>
      </c>
      <c r="F408" s="69" t="s">
        <v>714</v>
      </c>
      <c r="G408" s="69" t="b">
        <v>0</v>
      </c>
      <c r="H408" s="69" t="b">
        <v>0</v>
      </c>
      <c r="I408" s="69" t="b">
        <v>0</v>
      </c>
      <c r="J408" s="69" t="b">
        <v>0</v>
      </c>
      <c r="K408" s="69" t="b">
        <v>0</v>
      </c>
      <c r="L408" s="69" t="b">
        <v>0</v>
      </c>
    </row>
    <row r="409" spans="1:12" ht="15">
      <c r="A409" s="69" t="s">
        <v>821</v>
      </c>
      <c r="B409" s="69" t="s">
        <v>795</v>
      </c>
      <c r="C409" s="69">
        <v>7</v>
      </c>
      <c r="D409" s="87">
        <v>0.008102039234244554</v>
      </c>
      <c r="E409" s="87">
        <v>1.6742250188343308</v>
      </c>
      <c r="F409" s="69" t="s">
        <v>714</v>
      </c>
      <c r="G409" s="69" t="b">
        <v>0</v>
      </c>
      <c r="H409" s="69" t="b">
        <v>0</v>
      </c>
      <c r="I409" s="69" t="b">
        <v>0</v>
      </c>
      <c r="J409" s="69" t="b">
        <v>0</v>
      </c>
      <c r="K409" s="69" t="b">
        <v>0</v>
      </c>
      <c r="L409" s="69" t="b">
        <v>0</v>
      </c>
    </row>
    <row r="410" spans="1:12" ht="15">
      <c r="A410" s="69" t="s">
        <v>795</v>
      </c>
      <c r="B410" s="69" t="s">
        <v>749</v>
      </c>
      <c r="C410" s="69">
        <v>7</v>
      </c>
      <c r="D410" s="87">
        <v>0.008102039234244554</v>
      </c>
      <c r="E410" s="87">
        <v>1.6742250188343308</v>
      </c>
      <c r="F410" s="69" t="s">
        <v>714</v>
      </c>
      <c r="G410" s="69" t="b">
        <v>0</v>
      </c>
      <c r="H410" s="69" t="b">
        <v>0</v>
      </c>
      <c r="I410" s="69" t="b">
        <v>0</v>
      </c>
      <c r="J410" s="69" t="b">
        <v>0</v>
      </c>
      <c r="K410" s="69" t="b">
        <v>0</v>
      </c>
      <c r="L410" s="69" t="b">
        <v>0</v>
      </c>
    </row>
    <row r="411" spans="1:12" ht="15">
      <c r="A411" s="69" t="s">
        <v>749</v>
      </c>
      <c r="B411" s="69" t="s">
        <v>816</v>
      </c>
      <c r="C411" s="69">
        <v>7</v>
      </c>
      <c r="D411" s="87">
        <v>0.008102039234244554</v>
      </c>
      <c r="E411" s="87">
        <v>1.9430703311269109</v>
      </c>
      <c r="F411" s="69" t="s">
        <v>714</v>
      </c>
      <c r="G411" s="69" t="b">
        <v>0</v>
      </c>
      <c r="H411" s="69" t="b">
        <v>0</v>
      </c>
      <c r="I411" s="69" t="b">
        <v>0</v>
      </c>
      <c r="J411" s="69" t="b">
        <v>0</v>
      </c>
      <c r="K411" s="69" t="b">
        <v>0</v>
      </c>
      <c r="L411" s="69" t="b">
        <v>0</v>
      </c>
    </row>
    <row r="412" spans="1:12" ht="15">
      <c r="A412" s="69" t="s">
        <v>816</v>
      </c>
      <c r="B412" s="69" t="s">
        <v>811</v>
      </c>
      <c r="C412" s="69">
        <v>7</v>
      </c>
      <c r="D412" s="87">
        <v>0.008102039234244554</v>
      </c>
      <c r="E412" s="87">
        <v>1.6420403354629296</v>
      </c>
      <c r="F412" s="69" t="s">
        <v>714</v>
      </c>
      <c r="G412" s="69" t="b">
        <v>0</v>
      </c>
      <c r="H412" s="69" t="b">
        <v>0</v>
      </c>
      <c r="I412" s="69" t="b">
        <v>0</v>
      </c>
      <c r="J412" s="69" t="b">
        <v>0</v>
      </c>
      <c r="K412" s="69" t="b">
        <v>0</v>
      </c>
      <c r="L412" s="69" t="b">
        <v>0</v>
      </c>
    </row>
    <row r="413" spans="1:12" ht="15">
      <c r="A413" s="69" t="s">
        <v>811</v>
      </c>
      <c r="B413" s="69" t="s">
        <v>1900</v>
      </c>
      <c r="C413" s="69">
        <v>7</v>
      </c>
      <c r="D413" s="87">
        <v>0.008102039234244554</v>
      </c>
      <c r="E413" s="87">
        <v>1.6420403354629296</v>
      </c>
      <c r="F413" s="69" t="s">
        <v>714</v>
      </c>
      <c r="G413" s="69" t="b">
        <v>0</v>
      </c>
      <c r="H413" s="69" t="b">
        <v>0</v>
      </c>
      <c r="I413" s="69" t="b">
        <v>0</v>
      </c>
      <c r="J413" s="69" t="b">
        <v>0</v>
      </c>
      <c r="K413" s="69" t="b">
        <v>0</v>
      </c>
      <c r="L413" s="69" t="b">
        <v>0</v>
      </c>
    </row>
    <row r="414" spans="1:12" ht="15">
      <c r="A414" s="69" t="s">
        <v>1900</v>
      </c>
      <c r="B414" s="69" t="s">
        <v>1901</v>
      </c>
      <c r="C414" s="69">
        <v>7</v>
      </c>
      <c r="D414" s="87">
        <v>0.008102039234244554</v>
      </c>
      <c r="E414" s="87">
        <v>1.9430703311269109</v>
      </c>
      <c r="F414" s="69" t="s">
        <v>714</v>
      </c>
      <c r="G414" s="69" t="b">
        <v>0</v>
      </c>
      <c r="H414" s="69" t="b">
        <v>0</v>
      </c>
      <c r="I414" s="69" t="b">
        <v>0</v>
      </c>
      <c r="J414" s="69" t="b">
        <v>0</v>
      </c>
      <c r="K414" s="69" t="b">
        <v>0</v>
      </c>
      <c r="L414" s="69" t="b">
        <v>0</v>
      </c>
    </row>
    <row r="415" spans="1:12" ht="15">
      <c r="A415" s="69" t="s">
        <v>1901</v>
      </c>
      <c r="B415" s="69" t="s">
        <v>879</v>
      </c>
      <c r="C415" s="69">
        <v>7</v>
      </c>
      <c r="D415" s="87">
        <v>0.008102039234244554</v>
      </c>
      <c r="E415" s="87">
        <v>1.9430703311269109</v>
      </c>
      <c r="F415" s="69" t="s">
        <v>714</v>
      </c>
      <c r="G415" s="69" t="b">
        <v>0</v>
      </c>
      <c r="H415" s="69" t="b">
        <v>0</v>
      </c>
      <c r="I415" s="69" t="b">
        <v>0</v>
      </c>
      <c r="J415" s="69" t="b">
        <v>0</v>
      </c>
      <c r="K415" s="69" t="b">
        <v>0</v>
      </c>
      <c r="L415" s="69" t="b">
        <v>0</v>
      </c>
    </row>
    <row r="416" spans="1:12" ht="15">
      <c r="A416" s="69" t="s">
        <v>879</v>
      </c>
      <c r="B416" s="69" t="s">
        <v>861</v>
      </c>
      <c r="C416" s="69">
        <v>7</v>
      </c>
      <c r="D416" s="87">
        <v>0.008102039234244554</v>
      </c>
      <c r="E416" s="87">
        <v>1.9430703311269109</v>
      </c>
      <c r="F416" s="69" t="s">
        <v>714</v>
      </c>
      <c r="G416" s="69" t="b">
        <v>0</v>
      </c>
      <c r="H416" s="69" t="b">
        <v>0</v>
      </c>
      <c r="I416" s="69" t="b">
        <v>0</v>
      </c>
      <c r="J416" s="69" t="b">
        <v>0</v>
      </c>
      <c r="K416" s="69" t="b">
        <v>0</v>
      </c>
      <c r="L416" s="69" t="b">
        <v>0</v>
      </c>
    </row>
    <row r="417" spans="1:12" ht="15">
      <c r="A417" s="69" t="s">
        <v>861</v>
      </c>
      <c r="B417" s="69" t="s">
        <v>810</v>
      </c>
      <c r="C417" s="69">
        <v>7</v>
      </c>
      <c r="D417" s="87">
        <v>0.008102039234244554</v>
      </c>
      <c r="E417" s="87">
        <v>1.9430703311269109</v>
      </c>
      <c r="F417" s="69" t="s">
        <v>714</v>
      </c>
      <c r="G417" s="69" t="b">
        <v>0</v>
      </c>
      <c r="H417" s="69" t="b">
        <v>0</v>
      </c>
      <c r="I417" s="69" t="b">
        <v>0</v>
      </c>
      <c r="J417" s="69" t="b">
        <v>0</v>
      </c>
      <c r="K417" s="69" t="b">
        <v>0</v>
      </c>
      <c r="L417" s="69" t="b">
        <v>0</v>
      </c>
    </row>
    <row r="418" spans="1:12" ht="15">
      <c r="A418" s="69" t="s">
        <v>810</v>
      </c>
      <c r="B418" s="69" t="s">
        <v>786</v>
      </c>
      <c r="C418" s="69">
        <v>7</v>
      </c>
      <c r="D418" s="87">
        <v>0.008102039234244554</v>
      </c>
      <c r="E418" s="87">
        <v>1.7881683711411678</v>
      </c>
      <c r="F418" s="69" t="s">
        <v>714</v>
      </c>
      <c r="G418" s="69" t="b">
        <v>0</v>
      </c>
      <c r="H418" s="69" t="b">
        <v>0</v>
      </c>
      <c r="I418" s="69" t="b">
        <v>0</v>
      </c>
      <c r="J418" s="69" t="b">
        <v>0</v>
      </c>
      <c r="K418" s="69" t="b">
        <v>0</v>
      </c>
      <c r="L418" s="69" t="b">
        <v>0</v>
      </c>
    </row>
    <row r="419" spans="1:12" ht="15">
      <c r="A419" s="69" t="s">
        <v>786</v>
      </c>
      <c r="B419" s="69" t="s">
        <v>359</v>
      </c>
      <c r="C419" s="69">
        <v>7</v>
      </c>
      <c r="D419" s="87">
        <v>0.008102039234244554</v>
      </c>
      <c r="E419" s="87">
        <v>1.557719449762894</v>
      </c>
      <c r="F419" s="69" t="s">
        <v>714</v>
      </c>
      <c r="G419" s="69" t="b">
        <v>0</v>
      </c>
      <c r="H419" s="69" t="b">
        <v>0</v>
      </c>
      <c r="I419" s="69" t="b">
        <v>0</v>
      </c>
      <c r="J419" s="69" t="b">
        <v>0</v>
      </c>
      <c r="K419" s="69" t="b">
        <v>0</v>
      </c>
      <c r="L419" s="69" t="b">
        <v>0</v>
      </c>
    </row>
    <row r="420" spans="1:12" ht="15">
      <c r="A420" s="69" t="s">
        <v>359</v>
      </c>
      <c r="B420" s="69" t="s">
        <v>431</v>
      </c>
      <c r="C420" s="69">
        <v>7</v>
      </c>
      <c r="D420" s="87">
        <v>0.008102039234244554</v>
      </c>
      <c r="E420" s="87">
        <v>1.0226062480655447</v>
      </c>
      <c r="F420" s="69" t="s">
        <v>714</v>
      </c>
      <c r="G420" s="69" t="b">
        <v>0</v>
      </c>
      <c r="H420" s="69" t="b">
        <v>0</v>
      </c>
      <c r="I420" s="69" t="b">
        <v>0</v>
      </c>
      <c r="J420" s="69" t="b">
        <v>0</v>
      </c>
      <c r="K420" s="69" t="b">
        <v>0</v>
      </c>
      <c r="L420" s="69" t="b">
        <v>0</v>
      </c>
    </row>
    <row r="421" spans="1:12" ht="15">
      <c r="A421" s="69" t="s">
        <v>431</v>
      </c>
      <c r="B421" s="69" t="s">
        <v>1902</v>
      </c>
      <c r="C421" s="69">
        <v>7</v>
      </c>
      <c r="D421" s="87">
        <v>0.008102039234244554</v>
      </c>
      <c r="E421" s="87">
        <v>1.4079571294295616</v>
      </c>
      <c r="F421" s="69" t="s">
        <v>714</v>
      </c>
      <c r="G421" s="69" t="b">
        <v>0</v>
      </c>
      <c r="H421" s="69" t="b">
        <v>0</v>
      </c>
      <c r="I421" s="69" t="b">
        <v>0</v>
      </c>
      <c r="J421" s="69" t="b">
        <v>0</v>
      </c>
      <c r="K421" s="69" t="b">
        <v>0</v>
      </c>
      <c r="L421" s="69" t="b">
        <v>0</v>
      </c>
    </row>
    <row r="422" spans="1:12" ht="15">
      <c r="A422" s="69" t="s">
        <v>1902</v>
      </c>
      <c r="B422" s="69" t="s">
        <v>811</v>
      </c>
      <c r="C422" s="69">
        <v>7</v>
      </c>
      <c r="D422" s="87">
        <v>0.008102039234244554</v>
      </c>
      <c r="E422" s="87">
        <v>1.6420403354629296</v>
      </c>
      <c r="F422" s="69" t="s">
        <v>714</v>
      </c>
      <c r="G422" s="69" t="b">
        <v>0</v>
      </c>
      <c r="H422" s="69" t="b">
        <v>0</v>
      </c>
      <c r="I422" s="69" t="b">
        <v>0</v>
      </c>
      <c r="J422" s="69" t="b">
        <v>0</v>
      </c>
      <c r="K422" s="69" t="b">
        <v>0</v>
      </c>
      <c r="L422" s="69" t="b">
        <v>0</v>
      </c>
    </row>
    <row r="423" spans="1:12" ht="15">
      <c r="A423" s="69" t="s">
        <v>811</v>
      </c>
      <c r="B423" s="69" t="s">
        <v>1738</v>
      </c>
      <c r="C423" s="69">
        <v>7</v>
      </c>
      <c r="D423" s="87">
        <v>0.008102039234244554</v>
      </c>
      <c r="E423" s="87">
        <v>0.8536699198975999</v>
      </c>
      <c r="F423" s="69" t="s">
        <v>714</v>
      </c>
      <c r="G423" s="69" t="b">
        <v>0</v>
      </c>
      <c r="H423" s="69" t="b">
        <v>0</v>
      </c>
      <c r="I423" s="69" t="b">
        <v>0</v>
      </c>
      <c r="J423" s="69" t="b">
        <v>0</v>
      </c>
      <c r="K423" s="69" t="b">
        <v>0</v>
      </c>
      <c r="L423" s="69" t="b">
        <v>0</v>
      </c>
    </row>
    <row r="424" spans="1:12" ht="15">
      <c r="A424" s="69" t="s">
        <v>886</v>
      </c>
      <c r="B424" s="69" t="s">
        <v>1895</v>
      </c>
      <c r="C424" s="69">
        <v>7</v>
      </c>
      <c r="D424" s="87">
        <v>0.008102039234244554</v>
      </c>
      <c r="E424" s="87">
        <v>1.9430703311269109</v>
      </c>
      <c r="F424" s="69" t="s">
        <v>714</v>
      </c>
      <c r="G424" s="69" t="b">
        <v>0</v>
      </c>
      <c r="H424" s="69" t="b">
        <v>0</v>
      </c>
      <c r="I424" s="69" t="b">
        <v>0</v>
      </c>
      <c r="J424" s="69" t="b">
        <v>0</v>
      </c>
      <c r="K424" s="69" t="b">
        <v>0</v>
      </c>
      <c r="L424" s="69" t="b">
        <v>0</v>
      </c>
    </row>
    <row r="425" spans="1:12" ht="15">
      <c r="A425" s="69" t="s">
        <v>1895</v>
      </c>
      <c r="B425" s="69" t="s">
        <v>431</v>
      </c>
      <c r="C425" s="69">
        <v>7</v>
      </c>
      <c r="D425" s="87">
        <v>0.008102039234244554</v>
      </c>
      <c r="E425" s="87">
        <v>1.4079571294295616</v>
      </c>
      <c r="F425" s="69" t="s">
        <v>714</v>
      </c>
      <c r="G425" s="69" t="b">
        <v>0</v>
      </c>
      <c r="H425" s="69" t="b">
        <v>0</v>
      </c>
      <c r="I425" s="69" t="b">
        <v>0</v>
      </c>
      <c r="J425" s="69" t="b">
        <v>0</v>
      </c>
      <c r="K425" s="69" t="b">
        <v>0</v>
      </c>
      <c r="L425" s="69" t="b">
        <v>0</v>
      </c>
    </row>
    <row r="426" spans="1:12" ht="15">
      <c r="A426" s="69" t="s">
        <v>431</v>
      </c>
      <c r="B426" s="69" t="s">
        <v>838</v>
      </c>
      <c r="C426" s="69">
        <v>7</v>
      </c>
      <c r="D426" s="87">
        <v>0.008102039234244554</v>
      </c>
      <c r="E426" s="87">
        <v>1.1069271337655806</v>
      </c>
      <c r="F426" s="69" t="s">
        <v>714</v>
      </c>
      <c r="G426" s="69" t="b">
        <v>0</v>
      </c>
      <c r="H426" s="69" t="b">
        <v>0</v>
      </c>
      <c r="I426" s="69" t="b">
        <v>0</v>
      </c>
      <c r="J426" s="69" t="b">
        <v>0</v>
      </c>
      <c r="K426" s="69" t="b">
        <v>0</v>
      </c>
      <c r="L426" s="69" t="b">
        <v>0</v>
      </c>
    </row>
    <row r="427" spans="1:12" ht="15">
      <c r="A427" s="69" t="s">
        <v>838</v>
      </c>
      <c r="B427" s="69" t="s">
        <v>838</v>
      </c>
      <c r="C427" s="69">
        <v>7</v>
      </c>
      <c r="D427" s="87">
        <v>0.008102039234244554</v>
      </c>
      <c r="E427" s="87">
        <v>1.3410103397989483</v>
      </c>
      <c r="F427" s="69" t="s">
        <v>714</v>
      </c>
      <c r="G427" s="69" t="b">
        <v>0</v>
      </c>
      <c r="H427" s="69" t="b">
        <v>0</v>
      </c>
      <c r="I427" s="69" t="b">
        <v>0</v>
      </c>
      <c r="J427" s="69" t="b">
        <v>0</v>
      </c>
      <c r="K427" s="69" t="b">
        <v>0</v>
      </c>
      <c r="L427" s="69" t="b">
        <v>0</v>
      </c>
    </row>
    <row r="428" spans="1:12" ht="15">
      <c r="A428" s="69" t="s">
        <v>838</v>
      </c>
      <c r="B428" s="69" t="s">
        <v>1896</v>
      </c>
      <c r="C428" s="69">
        <v>7</v>
      </c>
      <c r="D428" s="87">
        <v>0.008102039234244554</v>
      </c>
      <c r="E428" s="87">
        <v>1.6420403354629296</v>
      </c>
      <c r="F428" s="69" t="s">
        <v>714</v>
      </c>
      <c r="G428" s="69" t="b">
        <v>0</v>
      </c>
      <c r="H428" s="69" t="b">
        <v>0</v>
      </c>
      <c r="I428" s="69" t="b">
        <v>0</v>
      </c>
      <c r="J428" s="69" t="b">
        <v>0</v>
      </c>
      <c r="K428" s="69" t="b">
        <v>0</v>
      </c>
      <c r="L428" s="69" t="b">
        <v>0</v>
      </c>
    </row>
    <row r="429" spans="1:12" ht="15">
      <c r="A429" s="69" t="s">
        <v>1896</v>
      </c>
      <c r="B429" s="69" t="s">
        <v>1897</v>
      </c>
      <c r="C429" s="69">
        <v>7</v>
      </c>
      <c r="D429" s="87">
        <v>0.008102039234244554</v>
      </c>
      <c r="E429" s="87">
        <v>1.9430703311269109</v>
      </c>
      <c r="F429" s="69" t="s">
        <v>714</v>
      </c>
      <c r="G429" s="69" t="b">
        <v>0</v>
      </c>
      <c r="H429" s="69" t="b">
        <v>0</v>
      </c>
      <c r="I429" s="69" t="b">
        <v>0</v>
      </c>
      <c r="J429" s="69" t="b">
        <v>0</v>
      </c>
      <c r="K429" s="69" t="b">
        <v>0</v>
      </c>
      <c r="L429" s="69" t="b">
        <v>0</v>
      </c>
    </row>
    <row r="430" spans="1:12" ht="15">
      <c r="A430" s="69" t="s">
        <v>1897</v>
      </c>
      <c r="B430" s="69" t="s">
        <v>884</v>
      </c>
      <c r="C430" s="69">
        <v>7</v>
      </c>
      <c r="D430" s="87">
        <v>0.008102039234244554</v>
      </c>
      <c r="E430" s="87">
        <v>1.9430703311269109</v>
      </c>
      <c r="F430" s="69" t="s">
        <v>714</v>
      </c>
      <c r="G430" s="69" t="b">
        <v>0</v>
      </c>
      <c r="H430" s="69" t="b">
        <v>0</v>
      </c>
      <c r="I430" s="69" t="b">
        <v>0</v>
      </c>
      <c r="J430" s="69" t="b">
        <v>0</v>
      </c>
      <c r="K430" s="69" t="b">
        <v>0</v>
      </c>
      <c r="L430" s="69" t="b">
        <v>0</v>
      </c>
    </row>
    <row r="431" spans="1:12" ht="15">
      <c r="A431" s="69" t="s">
        <v>884</v>
      </c>
      <c r="B431" s="69" t="s">
        <v>1898</v>
      </c>
      <c r="C431" s="69">
        <v>7</v>
      </c>
      <c r="D431" s="87">
        <v>0.008102039234244554</v>
      </c>
      <c r="E431" s="87">
        <v>1.9430703311269109</v>
      </c>
      <c r="F431" s="69" t="s">
        <v>714</v>
      </c>
      <c r="G431" s="69" t="b">
        <v>0</v>
      </c>
      <c r="H431" s="69" t="b">
        <v>0</v>
      </c>
      <c r="I431" s="69" t="b">
        <v>0</v>
      </c>
      <c r="J431" s="69" t="b">
        <v>0</v>
      </c>
      <c r="K431" s="69" t="b">
        <v>0</v>
      </c>
      <c r="L431" s="69" t="b">
        <v>0</v>
      </c>
    </row>
    <row r="432" spans="1:12" ht="15">
      <c r="A432" s="69" t="s">
        <v>1898</v>
      </c>
      <c r="B432" s="69" t="s">
        <v>847</v>
      </c>
      <c r="C432" s="69">
        <v>7</v>
      </c>
      <c r="D432" s="87">
        <v>0.008102039234244554</v>
      </c>
      <c r="E432" s="87">
        <v>1.9430703311269109</v>
      </c>
      <c r="F432" s="69" t="s">
        <v>714</v>
      </c>
      <c r="G432" s="69" t="b">
        <v>0</v>
      </c>
      <c r="H432" s="69" t="b">
        <v>0</v>
      </c>
      <c r="I432" s="69" t="b">
        <v>0</v>
      </c>
      <c r="J432" s="69" t="b">
        <v>0</v>
      </c>
      <c r="K432" s="69" t="b">
        <v>0</v>
      </c>
      <c r="L432" s="69" t="b">
        <v>0</v>
      </c>
    </row>
    <row r="433" spans="1:12" ht="15">
      <c r="A433" s="69" t="s">
        <v>847</v>
      </c>
      <c r="B433" s="69" t="s">
        <v>349</v>
      </c>
      <c r="C433" s="69">
        <v>7</v>
      </c>
      <c r="D433" s="87">
        <v>0.008102039234244554</v>
      </c>
      <c r="E433" s="87">
        <v>1.7881683711411678</v>
      </c>
      <c r="F433" s="69" t="s">
        <v>714</v>
      </c>
      <c r="G433" s="69" t="b">
        <v>0</v>
      </c>
      <c r="H433" s="69" t="b">
        <v>0</v>
      </c>
      <c r="I433" s="69" t="b">
        <v>0</v>
      </c>
      <c r="J433" s="69" t="b">
        <v>0</v>
      </c>
      <c r="K433" s="69" t="b">
        <v>0</v>
      </c>
      <c r="L433" s="69" t="b">
        <v>0</v>
      </c>
    </row>
    <row r="434" spans="1:12" ht="15">
      <c r="A434" s="69" t="s">
        <v>349</v>
      </c>
      <c r="B434" s="69" t="s">
        <v>1739</v>
      </c>
      <c r="C434" s="69">
        <v>7</v>
      </c>
      <c r="D434" s="87">
        <v>0.008102039234244554</v>
      </c>
      <c r="E434" s="87">
        <v>1.7467756859829426</v>
      </c>
      <c r="F434" s="69" t="s">
        <v>714</v>
      </c>
      <c r="G434" s="69" t="b">
        <v>0</v>
      </c>
      <c r="H434" s="69" t="b">
        <v>0</v>
      </c>
      <c r="I434" s="69" t="b">
        <v>0</v>
      </c>
      <c r="J434" s="69" t="b">
        <v>0</v>
      </c>
      <c r="K434" s="69" t="b">
        <v>0</v>
      </c>
      <c r="L434" s="69" t="b">
        <v>0</v>
      </c>
    </row>
    <row r="435" spans="1:12" ht="15">
      <c r="A435" s="69" t="s">
        <v>1739</v>
      </c>
      <c r="B435" s="69" t="s">
        <v>359</v>
      </c>
      <c r="C435" s="69">
        <v>7</v>
      </c>
      <c r="D435" s="87">
        <v>0.008102039234244554</v>
      </c>
      <c r="E435" s="87">
        <v>1.3614248046189255</v>
      </c>
      <c r="F435" s="69" t="s">
        <v>714</v>
      </c>
      <c r="G435" s="69" t="b">
        <v>0</v>
      </c>
      <c r="H435" s="69" t="b">
        <v>0</v>
      </c>
      <c r="I435" s="69" t="b">
        <v>0</v>
      </c>
      <c r="J435" s="69" t="b">
        <v>0</v>
      </c>
      <c r="K435" s="69" t="b">
        <v>0</v>
      </c>
      <c r="L435" s="69" t="b">
        <v>0</v>
      </c>
    </row>
    <row r="436" spans="1:12" ht="15">
      <c r="A436" s="69" t="s">
        <v>359</v>
      </c>
      <c r="B436" s="69" t="s">
        <v>1738</v>
      </c>
      <c r="C436" s="69">
        <v>7</v>
      </c>
      <c r="D436" s="87">
        <v>0.008102039234244554</v>
      </c>
      <c r="E436" s="87">
        <v>0.7693490341975641</v>
      </c>
      <c r="F436" s="69" t="s">
        <v>714</v>
      </c>
      <c r="G436" s="69" t="b">
        <v>0</v>
      </c>
      <c r="H436" s="69" t="b">
        <v>0</v>
      </c>
      <c r="I436" s="69" t="b">
        <v>0</v>
      </c>
      <c r="J436" s="69" t="b">
        <v>0</v>
      </c>
      <c r="K436" s="69" t="b">
        <v>0</v>
      </c>
      <c r="L436" s="69" t="b">
        <v>0</v>
      </c>
    </row>
    <row r="437" spans="1:12" ht="15">
      <c r="A437" s="69" t="s">
        <v>1907</v>
      </c>
      <c r="B437" s="69" t="s">
        <v>1741</v>
      </c>
      <c r="C437" s="69">
        <v>5</v>
      </c>
      <c r="D437" s="87">
        <v>0.006904357698715165</v>
      </c>
      <c r="E437" s="87">
        <v>1.7467756859829426</v>
      </c>
      <c r="F437" s="69" t="s">
        <v>714</v>
      </c>
      <c r="G437" s="69" t="b">
        <v>0</v>
      </c>
      <c r="H437" s="69" t="b">
        <v>0</v>
      </c>
      <c r="I437" s="69" t="b">
        <v>0</v>
      </c>
      <c r="J437" s="69" t="b">
        <v>0</v>
      </c>
      <c r="K437" s="69" t="b">
        <v>0</v>
      </c>
      <c r="L437" s="69" t="b">
        <v>0</v>
      </c>
    </row>
    <row r="438" spans="1:12" ht="15">
      <c r="A438" s="69" t="s">
        <v>1741</v>
      </c>
      <c r="B438" s="69" t="s">
        <v>830</v>
      </c>
      <c r="C438" s="69">
        <v>5</v>
      </c>
      <c r="D438" s="87">
        <v>0.006904357698715165</v>
      </c>
      <c r="E438" s="87">
        <v>1.7467756859829426</v>
      </c>
      <c r="F438" s="69" t="s">
        <v>714</v>
      </c>
      <c r="G438" s="69" t="b">
        <v>0</v>
      </c>
      <c r="H438" s="69" t="b">
        <v>0</v>
      </c>
      <c r="I438" s="69" t="b">
        <v>0</v>
      </c>
      <c r="J438" s="69" t="b">
        <v>0</v>
      </c>
      <c r="K438" s="69" t="b">
        <v>0</v>
      </c>
      <c r="L438" s="69" t="b">
        <v>0</v>
      </c>
    </row>
    <row r="439" spans="1:12" ht="15">
      <c r="A439" s="69" t="s">
        <v>830</v>
      </c>
      <c r="B439" s="69" t="s">
        <v>815</v>
      </c>
      <c r="C439" s="69">
        <v>5</v>
      </c>
      <c r="D439" s="87">
        <v>0.006904357698715165</v>
      </c>
      <c r="E439" s="87">
        <v>2.089198366805149</v>
      </c>
      <c r="F439" s="69" t="s">
        <v>714</v>
      </c>
      <c r="G439" s="69" t="b">
        <v>0</v>
      </c>
      <c r="H439" s="69" t="b">
        <v>0</v>
      </c>
      <c r="I439" s="69" t="b">
        <v>0</v>
      </c>
      <c r="J439" s="69" t="b">
        <v>0</v>
      </c>
      <c r="K439" s="69" t="b">
        <v>0</v>
      </c>
      <c r="L439" s="69" t="b">
        <v>0</v>
      </c>
    </row>
    <row r="440" spans="1:12" ht="15">
      <c r="A440" s="69" t="s">
        <v>815</v>
      </c>
      <c r="B440" s="69" t="s">
        <v>881</v>
      </c>
      <c r="C440" s="69">
        <v>5</v>
      </c>
      <c r="D440" s="87">
        <v>0.006904357698715165</v>
      </c>
      <c r="E440" s="87">
        <v>2.089198366805149</v>
      </c>
      <c r="F440" s="69" t="s">
        <v>714</v>
      </c>
      <c r="G440" s="69" t="b">
        <v>0</v>
      </c>
      <c r="H440" s="69" t="b">
        <v>0</v>
      </c>
      <c r="I440" s="69" t="b">
        <v>0</v>
      </c>
      <c r="J440" s="69" t="b">
        <v>0</v>
      </c>
      <c r="K440" s="69" t="b">
        <v>0</v>
      </c>
      <c r="L440" s="69" t="b">
        <v>0</v>
      </c>
    </row>
    <row r="441" spans="1:12" ht="15">
      <c r="A441" s="69" t="s">
        <v>881</v>
      </c>
      <c r="B441" s="69" t="s">
        <v>1908</v>
      </c>
      <c r="C441" s="69">
        <v>5</v>
      </c>
      <c r="D441" s="87">
        <v>0.006904357698715165</v>
      </c>
      <c r="E441" s="87">
        <v>2.089198366805149</v>
      </c>
      <c r="F441" s="69" t="s">
        <v>714</v>
      </c>
      <c r="G441" s="69" t="b">
        <v>0</v>
      </c>
      <c r="H441" s="69" t="b">
        <v>0</v>
      </c>
      <c r="I441" s="69" t="b">
        <v>0</v>
      </c>
      <c r="J441" s="69" t="b">
        <v>0</v>
      </c>
      <c r="K441" s="69" t="b">
        <v>0</v>
      </c>
      <c r="L441" s="69" t="b">
        <v>0</v>
      </c>
    </row>
    <row r="442" spans="1:12" ht="15">
      <c r="A442" s="69" t="s">
        <v>1908</v>
      </c>
      <c r="B442" s="69" t="s">
        <v>1909</v>
      </c>
      <c r="C442" s="69">
        <v>5</v>
      </c>
      <c r="D442" s="87">
        <v>0.006904357698715165</v>
      </c>
      <c r="E442" s="87">
        <v>2.089198366805149</v>
      </c>
      <c r="F442" s="69" t="s">
        <v>714</v>
      </c>
      <c r="G442" s="69" t="b">
        <v>0</v>
      </c>
      <c r="H442" s="69" t="b">
        <v>0</v>
      </c>
      <c r="I442" s="69" t="b">
        <v>0</v>
      </c>
      <c r="J442" s="69" t="b">
        <v>0</v>
      </c>
      <c r="K442" s="69" t="b">
        <v>0</v>
      </c>
      <c r="L442" s="69" t="b">
        <v>0</v>
      </c>
    </row>
    <row r="443" spans="1:12" ht="15">
      <c r="A443" s="69" t="s">
        <v>1909</v>
      </c>
      <c r="B443" s="69" t="s">
        <v>1910</v>
      </c>
      <c r="C443" s="69">
        <v>5</v>
      </c>
      <c r="D443" s="87">
        <v>0.006904357698715165</v>
      </c>
      <c r="E443" s="87">
        <v>2.089198366805149</v>
      </c>
      <c r="F443" s="69" t="s">
        <v>714</v>
      </c>
      <c r="G443" s="69" t="b">
        <v>0</v>
      </c>
      <c r="H443" s="69" t="b">
        <v>0</v>
      </c>
      <c r="I443" s="69" t="b">
        <v>0</v>
      </c>
      <c r="J443" s="69" t="b">
        <v>0</v>
      </c>
      <c r="K443" s="69" t="b">
        <v>0</v>
      </c>
      <c r="L443" s="69" t="b">
        <v>0</v>
      </c>
    </row>
    <row r="444" spans="1:12" ht="15">
      <c r="A444" s="69" t="s">
        <v>1910</v>
      </c>
      <c r="B444" s="69" t="s">
        <v>873</v>
      </c>
      <c r="C444" s="69">
        <v>5</v>
      </c>
      <c r="D444" s="87">
        <v>0.006904357698715165</v>
      </c>
      <c r="E444" s="87">
        <v>2.089198366805149</v>
      </c>
      <c r="F444" s="69" t="s">
        <v>714</v>
      </c>
      <c r="G444" s="69" t="b">
        <v>0</v>
      </c>
      <c r="H444" s="69" t="b">
        <v>0</v>
      </c>
      <c r="I444" s="69" t="b">
        <v>0</v>
      </c>
      <c r="J444" s="69" t="b">
        <v>0</v>
      </c>
      <c r="K444" s="69" t="b">
        <v>0</v>
      </c>
      <c r="L444" s="69" t="b">
        <v>0</v>
      </c>
    </row>
    <row r="445" spans="1:12" ht="15">
      <c r="A445" s="69" t="s">
        <v>873</v>
      </c>
      <c r="B445" s="69" t="s">
        <v>1911</v>
      </c>
      <c r="C445" s="69">
        <v>5</v>
      </c>
      <c r="D445" s="87">
        <v>0.006904357698715165</v>
      </c>
      <c r="E445" s="87">
        <v>2.089198366805149</v>
      </c>
      <c r="F445" s="69" t="s">
        <v>714</v>
      </c>
      <c r="G445" s="69" t="b">
        <v>0</v>
      </c>
      <c r="H445" s="69" t="b">
        <v>0</v>
      </c>
      <c r="I445" s="69" t="b">
        <v>0</v>
      </c>
      <c r="J445" s="69" t="b">
        <v>0</v>
      </c>
      <c r="K445" s="69" t="b">
        <v>0</v>
      </c>
      <c r="L445" s="69" t="b">
        <v>0</v>
      </c>
    </row>
    <row r="446" spans="1:12" ht="15">
      <c r="A446" s="69" t="s">
        <v>1911</v>
      </c>
      <c r="B446" s="69" t="s">
        <v>345</v>
      </c>
      <c r="C446" s="69">
        <v>5</v>
      </c>
      <c r="D446" s="87">
        <v>0.006904357698715165</v>
      </c>
      <c r="E446" s="87">
        <v>1.885078384149224</v>
      </c>
      <c r="F446" s="69" t="s">
        <v>714</v>
      </c>
      <c r="G446" s="69" t="b">
        <v>0</v>
      </c>
      <c r="H446" s="69" t="b">
        <v>0</v>
      </c>
      <c r="I446" s="69" t="b">
        <v>0</v>
      </c>
      <c r="J446" s="69" t="b">
        <v>0</v>
      </c>
      <c r="K446" s="69" t="b">
        <v>0</v>
      </c>
      <c r="L446" s="69" t="b">
        <v>0</v>
      </c>
    </row>
    <row r="447" spans="1:12" ht="15">
      <c r="A447" s="69" t="s">
        <v>345</v>
      </c>
      <c r="B447" s="69" t="s">
        <v>1912</v>
      </c>
      <c r="C447" s="69">
        <v>5</v>
      </c>
      <c r="D447" s="87">
        <v>0.006904357698715165</v>
      </c>
      <c r="E447" s="87">
        <v>1.885078384149224</v>
      </c>
      <c r="F447" s="69" t="s">
        <v>714</v>
      </c>
      <c r="G447" s="69" t="b">
        <v>0</v>
      </c>
      <c r="H447" s="69" t="b">
        <v>0</v>
      </c>
      <c r="I447" s="69" t="b">
        <v>0</v>
      </c>
      <c r="J447" s="69" t="b">
        <v>0</v>
      </c>
      <c r="K447" s="69" t="b">
        <v>0</v>
      </c>
      <c r="L447" s="69" t="b">
        <v>0</v>
      </c>
    </row>
    <row r="448" spans="1:12" ht="15">
      <c r="A448" s="69" t="s">
        <v>1912</v>
      </c>
      <c r="B448" s="69" t="s">
        <v>1913</v>
      </c>
      <c r="C448" s="69">
        <v>5</v>
      </c>
      <c r="D448" s="87">
        <v>0.006904357698715165</v>
      </c>
      <c r="E448" s="87">
        <v>2.089198366805149</v>
      </c>
      <c r="F448" s="69" t="s">
        <v>714</v>
      </c>
      <c r="G448" s="69" t="b">
        <v>0</v>
      </c>
      <c r="H448" s="69" t="b">
        <v>0</v>
      </c>
      <c r="I448" s="69" t="b">
        <v>0</v>
      </c>
      <c r="J448" s="69" t="b">
        <v>0</v>
      </c>
      <c r="K448" s="69" t="b">
        <v>0</v>
      </c>
      <c r="L448" s="69" t="b">
        <v>0</v>
      </c>
    </row>
    <row r="449" spans="1:12" ht="15">
      <c r="A449" s="69" t="s">
        <v>1913</v>
      </c>
      <c r="B449" s="69" t="s">
        <v>803</v>
      </c>
      <c r="C449" s="69">
        <v>5</v>
      </c>
      <c r="D449" s="87">
        <v>0.006904357698715165</v>
      </c>
      <c r="E449" s="87">
        <v>2.089198366805149</v>
      </c>
      <c r="F449" s="69" t="s">
        <v>714</v>
      </c>
      <c r="G449" s="69" t="b">
        <v>0</v>
      </c>
      <c r="H449" s="69" t="b">
        <v>0</v>
      </c>
      <c r="I449" s="69" t="b">
        <v>0</v>
      </c>
      <c r="J449" s="69" t="b">
        <v>0</v>
      </c>
      <c r="K449" s="69" t="b">
        <v>0</v>
      </c>
      <c r="L449" s="69" t="b">
        <v>0</v>
      </c>
    </row>
    <row r="450" spans="1:12" ht="15">
      <c r="A450" s="69" t="s">
        <v>803</v>
      </c>
      <c r="B450" s="69" t="s">
        <v>431</v>
      </c>
      <c r="C450" s="69">
        <v>5</v>
      </c>
      <c r="D450" s="87">
        <v>0.006904357698715165</v>
      </c>
      <c r="E450" s="87">
        <v>1.4079571294295619</v>
      </c>
      <c r="F450" s="69" t="s">
        <v>714</v>
      </c>
      <c r="G450" s="69" t="b">
        <v>0</v>
      </c>
      <c r="H450" s="69" t="b">
        <v>0</v>
      </c>
      <c r="I450" s="69" t="b">
        <v>0</v>
      </c>
      <c r="J450" s="69" t="b">
        <v>0</v>
      </c>
      <c r="K450" s="69" t="b">
        <v>0</v>
      </c>
      <c r="L450" s="69" t="b">
        <v>0</v>
      </c>
    </row>
    <row r="451" spans="1:12" ht="15">
      <c r="A451" s="69" t="s">
        <v>431</v>
      </c>
      <c r="B451" s="69" t="s">
        <v>818</v>
      </c>
      <c r="C451" s="69">
        <v>5</v>
      </c>
      <c r="D451" s="87">
        <v>0.006904357698715165</v>
      </c>
      <c r="E451" s="87">
        <v>1.4079571294295619</v>
      </c>
      <c r="F451" s="69" t="s">
        <v>714</v>
      </c>
      <c r="G451" s="69" t="b">
        <v>0</v>
      </c>
      <c r="H451" s="69" t="b">
        <v>0</v>
      </c>
      <c r="I451" s="69" t="b">
        <v>0</v>
      </c>
      <c r="J451" s="69" t="b">
        <v>0</v>
      </c>
      <c r="K451" s="69" t="b">
        <v>0</v>
      </c>
      <c r="L451" s="69" t="b">
        <v>0</v>
      </c>
    </row>
    <row r="452" spans="1:12" ht="15">
      <c r="A452" s="69" t="s">
        <v>818</v>
      </c>
      <c r="B452" s="69" t="s">
        <v>1914</v>
      </c>
      <c r="C452" s="69">
        <v>5</v>
      </c>
      <c r="D452" s="87">
        <v>0.006904357698715165</v>
      </c>
      <c r="E452" s="87">
        <v>2.089198366805149</v>
      </c>
      <c r="F452" s="69" t="s">
        <v>714</v>
      </c>
      <c r="G452" s="69" t="b">
        <v>0</v>
      </c>
      <c r="H452" s="69" t="b">
        <v>0</v>
      </c>
      <c r="I452" s="69" t="b">
        <v>0</v>
      </c>
      <c r="J452" s="69" t="b">
        <v>0</v>
      </c>
      <c r="K452" s="69" t="b">
        <v>0</v>
      </c>
      <c r="L452" s="69" t="b">
        <v>0</v>
      </c>
    </row>
    <row r="453" spans="1:12" ht="15">
      <c r="A453" s="69" t="s">
        <v>1914</v>
      </c>
      <c r="B453" s="69" t="s">
        <v>1738</v>
      </c>
      <c r="C453" s="69">
        <v>5</v>
      </c>
      <c r="D453" s="87">
        <v>0.006904357698715165</v>
      </c>
      <c r="E453" s="87">
        <v>1.1546999155615811</v>
      </c>
      <c r="F453" s="69" t="s">
        <v>714</v>
      </c>
      <c r="G453" s="69" t="b">
        <v>0</v>
      </c>
      <c r="H453" s="69" t="b">
        <v>0</v>
      </c>
      <c r="I453" s="69" t="b">
        <v>0</v>
      </c>
      <c r="J453" s="69" t="b">
        <v>0</v>
      </c>
      <c r="K453" s="69" t="b">
        <v>0</v>
      </c>
      <c r="L453" s="69" t="b">
        <v>0</v>
      </c>
    </row>
    <row r="454" spans="1:12" ht="15">
      <c r="A454" s="69" t="s">
        <v>843</v>
      </c>
      <c r="B454" s="69" t="s">
        <v>1915</v>
      </c>
      <c r="C454" s="69">
        <v>5</v>
      </c>
      <c r="D454" s="87">
        <v>0.006904357698715165</v>
      </c>
      <c r="E454" s="87">
        <v>1.7881683711411678</v>
      </c>
      <c r="F454" s="69" t="s">
        <v>714</v>
      </c>
      <c r="G454" s="69" t="b">
        <v>0</v>
      </c>
      <c r="H454" s="69" t="b">
        <v>0</v>
      </c>
      <c r="I454" s="69" t="b">
        <v>0</v>
      </c>
      <c r="J454" s="69" t="b">
        <v>0</v>
      </c>
      <c r="K454" s="69" t="b">
        <v>0</v>
      </c>
      <c r="L454" s="69" t="b">
        <v>0</v>
      </c>
    </row>
    <row r="455" spans="1:12" ht="15">
      <c r="A455" s="69" t="s">
        <v>1915</v>
      </c>
      <c r="B455" s="69" t="s">
        <v>885</v>
      </c>
      <c r="C455" s="69">
        <v>5</v>
      </c>
      <c r="D455" s="87">
        <v>0.006904357698715165</v>
      </c>
      <c r="E455" s="87">
        <v>2.089198366805149</v>
      </c>
      <c r="F455" s="69" t="s">
        <v>714</v>
      </c>
      <c r="G455" s="69" t="b">
        <v>0</v>
      </c>
      <c r="H455" s="69" t="b">
        <v>0</v>
      </c>
      <c r="I455" s="69" t="b">
        <v>0</v>
      </c>
      <c r="J455" s="69" t="b">
        <v>0</v>
      </c>
      <c r="K455" s="69" t="b">
        <v>0</v>
      </c>
      <c r="L455" s="69" t="b">
        <v>0</v>
      </c>
    </row>
    <row r="456" spans="1:12" ht="15">
      <c r="A456" s="69" t="s">
        <v>885</v>
      </c>
      <c r="B456" s="69" t="s">
        <v>835</v>
      </c>
      <c r="C456" s="69">
        <v>5</v>
      </c>
      <c r="D456" s="87">
        <v>0.006904357698715165</v>
      </c>
      <c r="E456" s="87">
        <v>2.089198366805149</v>
      </c>
      <c r="F456" s="69" t="s">
        <v>714</v>
      </c>
      <c r="G456" s="69" t="b">
        <v>0</v>
      </c>
      <c r="H456" s="69" t="b">
        <v>0</v>
      </c>
      <c r="I456" s="69" t="b">
        <v>0</v>
      </c>
      <c r="J456" s="69" t="b">
        <v>0</v>
      </c>
      <c r="K456" s="69" t="b">
        <v>0</v>
      </c>
      <c r="L456" s="69" t="b">
        <v>0</v>
      </c>
    </row>
    <row r="457" spans="1:12" ht="15">
      <c r="A457" s="69" t="s">
        <v>835</v>
      </c>
      <c r="B457" s="69" t="s">
        <v>431</v>
      </c>
      <c r="C457" s="69">
        <v>5</v>
      </c>
      <c r="D457" s="87">
        <v>0.006904357698715165</v>
      </c>
      <c r="E457" s="87">
        <v>1.4079571294295619</v>
      </c>
      <c r="F457" s="69" t="s">
        <v>714</v>
      </c>
      <c r="G457" s="69" t="b">
        <v>0</v>
      </c>
      <c r="H457" s="69" t="b">
        <v>0</v>
      </c>
      <c r="I457" s="69" t="b">
        <v>0</v>
      </c>
      <c r="J457" s="69" t="b">
        <v>0</v>
      </c>
      <c r="K457" s="69" t="b">
        <v>0</v>
      </c>
      <c r="L457" s="69" t="b">
        <v>0</v>
      </c>
    </row>
    <row r="458" spans="1:12" ht="15">
      <c r="A458" s="69" t="s">
        <v>431</v>
      </c>
      <c r="B458" s="69" t="s">
        <v>1904</v>
      </c>
      <c r="C458" s="69">
        <v>5</v>
      </c>
      <c r="D458" s="87">
        <v>0.006904357698715165</v>
      </c>
      <c r="E458" s="87">
        <v>1.4079571294295619</v>
      </c>
      <c r="F458" s="69" t="s">
        <v>714</v>
      </c>
      <c r="G458" s="69" t="b">
        <v>0</v>
      </c>
      <c r="H458" s="69" t="b">
        <v>0</v>
      </c>
      <c r="I458" s="69" t="b">
        <v>0</v>
      </c>
      <c r="J458" s="69" t="b">
        <v>0</v>
      </c>
      <c r="K458" s="69" t="b">
        <v>0</v>
      </c>
      <c r="L458" s="69" t="b">
        <v>0</v>
      </c>
    </row>
    <row r="459" spans="1:12" ht="15">
      <c r="A459" s="69" t="s">
        <v>1904</v>
      </c>
      <c r="B459" s="69" t="s">
        <v>846</v>
      </c>
      <c r="C459" s="69">
        <v>5</v>
      </c>
      <c r="D459" s="87">
        <v>0.006904357698715165</v>
      </c>
      <c r="E459" s="87">
        <v>2.089198366805149</v>
      </c>
      <c r="F459" s="69" t="s">
        <v>714</v>
      </c>
      <c r="G459" s="69" t="b">
        <v>0</v>
      </c>
      <c r="H459" s="69" t="b">
        <v>0</v>
      </c>
      <c r="I459" s="69" t="b">
        <v>0</v>
      </c>
      <c r="J459" s="69" t="b">
        <v>0</v>
      </c>
      <c r="K459" s="69" t="b">
        <v>0</v>
      </c>
      <c r="L459" s="69" t="b">
        <v>0</v>
      </c>
    </row>
    <row r="460" spans="1:12" ht="15">
      <c r="A460" s="69" t="s">
        <v>846</v>
      </c>
      <c r="B460" s="69" t="s">
        <v>843</v>
      </c>
      <c r="C460" s="69">
        <v>5</v>
      </c>
      <c r="D460" s="87">
        <v>0.006904357698715165</v>
      </c>
      <c r="E460" s="87">
        <v>2.089198366805149</v>
      </c>
      <c r="F460" s="69" t="s">
        <v>714</v>
      </c>
      <c r="G460" s="69" t="b">
        <v>0</v>
      </c>
      <c r="H460" s="69" t="b">
        <v>0</v>
      </c>
      <c r="I460" s="69" t="b">
        <v>0</v>
      </c>
      <c r="J460" s="69" t="b">
        <v>0</v>
      </c>
      <c r="K460" s="69" t="b">
        <v>0</v>
      </c>
      <c r="L460" s="69" t="b">
        <v>0</v>
      </c>
    </row>
    <row r="461" spans="1:12" ht="15">
      <c r="A461" s="69" t="s">
        <v>843</v>
      </c>
      <c r="B461" s="69" t="s">
        <v>1741</v>
      </c>
      <c r="C461" s="69">
        <v>5</v>
      </c>
      <c r="D461" s="87">
        <v>0.006904357698715165</v>
      </c>
      <c r="E461" s="87">
        <v>1.4457456903189614</v>
      </c>
      <c r="F461" s="69" t="s">
        <v>714</v>
      </c>
      <c r="G461" s="69" t="b">
        <v>0</v>
      </c>
      <c r="H461" s="69" t="b">
        <v>0</v>
      </c>
      <c r="I461" s="69" t="b">
        <v>0</v>
      </c>
      <c r="J461" s="69" t="b">
        <v>0</v>
      </c>
      <c r="K461" s="69" t="b">
        <v>0</v>
      </c>
      <c r="L461" s="69" t="b">
        <v>0</v>
      </c>
    </row>
    <row r="462" spans="1:12" ht="15">
      <c r="A462" s="69" t="s">
        <v>1741</v>
      </c>
      <c r="B462" s="69" t="s">
        <v>1916</v>
      </c>
      <c r="C462" s="69">
        <v>5</v>
      </c>
      <c r="D462" s="87">
        <v>0.006904357698715165</v>
      </c>
      <c r="E462" s="87">
        <v>1.7467756859829426</v>
      </c>
      <c r="F462" s="69" t="s">
        <v>714</v>
      </c>
      <c r="G462" s="69" t="b">
        <v>0</v>
      </c>
      <c r="H462" s="69" t="b">
        <v>0</v>
      </c>
      <c r="I462" s="69" t="b">
        <v>0</v>
      </c>
      <c r="J462" s="69" t="b">
        <v>0</v>
      </c>
      <c r="K462" s="69" t="b">
        <v>0</v>
      </c>
      <c r="L462" s="69" t="b">
        <v>0</v>
      </c>
    </row>
    <row r="463" spans="1:12" ht="15">
      <c r="A463" s="69" t="s">
        <v>1916</v>
      </c>
      <c r="B463" s="69" t="s">
        <v>860</v>
      </c>
      <c r="C463" s="69">
        <v>5</v>
      </c>
      <c r="D463" s="87">
        <v>0.006904357698715165</v>
      </c>
      <c r="E463" s="87">
        <v>2.089198366805149</v>
      </c>
      <c r="F463" s="69" t="s">
        <v>714</v>
      </c>
      <c r="G463" s="69" t="b">
        <v>0</v>
      </c>
      <c r="H463" s="69" t="b">
        <v>0</v>
      </c>
      <c r="I463" s="69" t="b">
        <v>0</v>
      </c>
      <c r="J463" s="69" t="b">
        <v>0</v>
      </c>
      <c r="K463" s="69" t="b">
        <v>0</v>
      </c>
      <c r="L463" s="69" t="b">
        <v>0</v>
      </c>
    </row>
    <row r="464" spans="1:12" ht="15">
      <c r="A464" s="69" t="s">
        <v>860</v>
      </c>
      <c r="B464" s="69" t="s">
        <v>1917</v>
      </c>
      <c r="C464" s="69">
        <v>5</v>
      </c>
      <c r="D464" s="87">
        <v>0.006904357698715165</v>
      </c>
      <c r="E464" s="87">
        <v>2.089198366805149</v>
      </c>
      <c r="F464" s="69" t="s">
        <v>714</v>
      </c>
      <c r="G464" s="69" t="b">
        <v>0</v>
      </c>
      <c r="H464" s="69" t="b">
        <v>0</v>
      </c>
      <c r="I464" s="69" t="b">
        <v>0</v>
      </c>
      <c r="J464" s="69" t="b">
        <v>0</v>
      </c>
      <c r="K464" s="69" t="b">
        <v>0</v>
      </c>
      <c r="L464" s="69" t="b">
        <v>0</v>
      </c>
    </row>
    <row r="465" spans="1:12" ht="15">
      <c r="A465" s="69" t="s">
        <v>1917</v>
      </c>
      <c r="B465" s="69" t="s">
        <v>1918</v>
      </c>
      <c r="C465" s="69">
        <v>5</v>
      </c>
      <c r="D465" s="87">
        <v>0.006904357698715165</v>
      </c>
      <c r="E465" s="87">
        <v>2.089198366805149</v>
      </c>
      <c r="F465" s="69" t="s">
        <v>714</v>
      </c>
      <c r="G465" s="69" t="b">
        <v>0</v>
      </c>
      <c r="H465" s="69" t="b">
        <v>0</v>
      </c>
      <c r="I465" s="69" t="b">
        <v>0</v>
      </c>
      <c r="J465" s="69" t="b">
        <v>0</v>
      </c>
      <c r="K465" s="69" t="b">
        <v>0</v>
      </c>
      <c r="L465" s="69" t="b">
        <v>0</v>
      </c>
    </row>
    <row r="466" spans="1:12" ht="15">
      <c r="A466" s="69" t="s">
        <v>1918</v>
      </c>
      <c r="B466" s="69" t="s">
        <v>753</v>
      </c>
      <c r="C466" s="69">
        <v>5</v>
      </c>
      <c r="D466" s="87">
        <v>0.006904357698715165</v>
      </c>
      <c r="E466" s="87">
        <v>2.089198366805149</v>
      </c>
      <c r="F466" s="69" t="s">
        <v>714</v>
      </c>
      <c r="G466" s="69" t="b">
        <v>0</v>
      </c>
      <c r="H466" s="69" t="b">
        <v>0</v>
      </c>
      <c r="I466" s="69" t="b">
        <v>0</v>
      </c>
      <c r="J466" s="69" t="b">
        <v>0</v>
      </c>
      <c r="K466" s="69" t="b">
        <v>0</v>
      </c>
      <c r="L466" s="69" t="b">
        <v>0</v>
      </c>
    </row>
    <row r="467" spans="1:12" ht="15">
      <c r="A467" s="69" t="s">
        <v>753</v>
      </c>
      <c r="B467" s="69" t="s">
        <v>849</v>
      </c>
      <c r="C467" s="69">
        <v>5</v>
      </c>
      <c r="D467" s="87">
        <v>0.006904357698715165</v>
      </c>
      <c r="E467" s="87">
        <v>2.089198366805149</v>
      </c>
      <c r="F467" s="69" t="s">
        <v>714</v>
      </c>
      <c r="G467" s="69" t="b">
        <v>0</v>
      </c>
      <c r="H467" s="69" t="b">
        <v>0</v>
      </c>
      <c r="I467" s="69" t="b">
        <v>0</v>
      </c>
      <c r="J467" s="69" t="b">
        <v>0</v>
      </c>
      <c r="K467" s="69" t="b">
        <v>0</v>
      </c>
      <c r="L467" s="69" t="b">
        <v>0</v>
      </c>
    </row>
    <row r="468" spans="1:12" ht="15">
      <c r="A468" s="69" t="s">
        <v>849</v>
      </c>
      <c r="B468" s="69" t="s">
        <v>1919</v>
      </c>
      <c r="C468" s="69">
        <v>5</v>
      </c>
      <c r="D468" s="87">
        <v>0.006904357698715165</v>
      </c>
      <c r="E468" s="87">
        <v>2.089198366805149</v>
      </c>
      <c r="F468" s="69" t="s">
        <v>714</v>
      </c>
      <c r="G468" s="69" t="b">
        <v>0</v>
      </c>
      <c r="H468" s="69" t="b">
        <v>0</v>
      </c>
      <c r="I468" s="69" t="b">
        <v>0</v>
      </c>
      <c r="J468" s="69" t="b">
        <v>0</v>
      </c>
      <c r="K468" s="69" t="b">
        <v>0</v>
      </c>
      <c r="L468" s="69" t="b">
        <v>0</v>
      </c>
    </row>
    <row r="469" spans="1:12" ht="15">
      <c r="A469" s="69" t="s">
        <v>1919</v>
      </c>
      <c r="B469" s="69" t="s">
        <v>1738</v>
      </c>
      <c r="C469" s="69">
        <v>5</v>
      </c>
      <c r="D469" s="87">
        <v>0.006904357698715165</v>
      </c>
      <c r="E469" s="87">
        <v>1.1546999155615811</v>
      </c>
      <c r="F469" s="69" t="s">
        <v>714</v>
      </c>
      <c r="G469" s="69" t="b">
        <v>0</v>
      </c>
      <c r="H469" s="69" t="b">
        <v>0</v>
      </c>
      <c r="I469" s="69" t="b">
        <v>0</v>
      </c>
      <c r="J469" s="69" t="b">
        <v>0</v>
      </c>
      <c r="K469" s="69" t="b">
        <v>0</v>
      </c>
      <c r="L469" s="69" t="b">
        <v>0</v>
      </c>
    </row>
    <row r="470" spans="1:12" ht="15">
      <c r="A470" s="69" t="s">
        <v>801</v>
      </c>
      <c r="B470" s="69" t="s">
        <v>865</v>
      </c>
      <c r="C470" s="69">
        <v>4</v>
      </c>
      <c r="D470" s="87">
        <v>0.0061162079510703364</v>
      </c>
      <c r="E470" s="87">
        <v>1.2830183928212617</v>
      </c>
      <c r="F470" s="69" t="s">
        <v>714</v>
      </c>
      <c r="G470" s="69" t="b">
        <v>0</v>
      </c>
      <c r="H470" s="69" t="b">
        <v>0</v>
      </c>
      <c r="I470" s="69" t="b">
        <v>0</v>
      </c>
      <c r="J470" s="69" t="b">
        <v>0</v>
      </c>
      <c r="K470" s="69" t="b">
        <v>0</v>
      </c>
      <c r="L470" s="69" t="b">
        <v>0</v>
      </c>
    </row>
    <row r="471" spans="1:12" ht="15">
      <c r="A471" s="69" t="s">
        <v>865</v>
      </c>
      <c r="B471" s="69" t="s">
        <v>822</v>
      </c>
      <c r="C471" s="69">
        <v>4</v>
      </c>
      <c r="D471" s="87">
        <v>0.0061162079510703364</v>
      </c>
      <c r="E471" s="87">
        <v>1.6420403354629296</v>
      </c>
      <c r="F471" s="69" t="s">
        <v>714</v>
      </c>
      <c r="G471" s="69" t="b">
        <v>0</v>
      </c>
      <c r="H471" s="69" t="b">
        <v>0</v>
      </c>
      <c r="I471" s="69" t="b">
        <v>0</v>
      </c>
      <c r="J471" s="69" t="b">
        <v>0</v>
      </c>
      <c r="K471" s="69" t="b">
        <v>0</v>
      </c>
      <c r="L471" s="69" t="b">
        <v>0</v>
      </c>
    </row>
    <row r="472" spans="1:12" ht="15">
      <c r="A472" s="69" t="s">
        <v>1752</v>
      </c>
      <c r="B472" s="69" t="s">
        <v>1920</v>
      </c>
      <c r="C472" s="69">
        <v>4</v>
      </c>
      <c r="D472" s="87">
        <v>0.0061162079510703364</v>
      </c>
      <c r="E472" s="87">
        <v>1.9430703311269109</v>
      </c>
      <c r="F472" s="69" t="s">
        <v>714</v>
      </c>
      <c r="G472" s="69" t="b">
        <v>0</v>
      </c>
      <c r="H472" s="69" t="b">
        <v>0</v>
      </c>
      <c r="I472" s="69" t="b">
        <v>0</v>
      </c>
      <c r="J472" s="69" t="b">
        <v>0</v>
      </c>
      <c r="K472" s="69" t="b">
        <v>0</v>
      </c>
      <c r="L472" s="69" t="b">
        <v>0</v>
      </c>
    </row>
    <row r="473" spans="1:12" ht="15">
      <c r="A473" s="69" t="s">
        <v>1920</v>
      </c>
      <c r="B473" s="69" t="s">
        <v>850</v>
      </c>
      <c r="C473" s="69">
        <v>4</v>
      </c>
      <c r="D473" s="87">
        <v>0.0061162079510703364</v>
      </c>
      <c r="E473" s="87">
        <v>1.885078384149224</v>
      </c>
      <c r="F473" s="69" t="s">
        <v>714</v>
      </c>
      <c r="G473" s="69" t="b">
        <v>0</v>
      </c>
      <c r="H473" s="69" t="b">
        <v>0</v>
      </c>
      <c r="I473" s="69" t="b">
        <v>0</v>
      </c>
      <c r="J473" s="69" t="b">
        <v>0</v>
      </c>
      <c r="K473" s="69" t="b">
        <v>0</v>
      </c>
      <c r="L473" s="69" t="b">
        <v>0</v>
      </c>
    </row>
    <row r="474" spans="1:12" ht="15">
      <c r="A474" s="69" t="s">
        <v>850</v>
      </c>
      <c r="B474" s="69" t="s">
        <v>1738</v>
      </c>
      <c r="C474" s="69">
        <v>4</v>
      </c>
      <c r="D474" s="87">
        <v>0.0061162079510703364</v>
      </c>
      <c r="E474" s="87">
        <v>0.8536699198975999</v>
      </c>
      <c r="F474" s="69" t="s">
        <v>714</v>
      </c>
      <c r="G474" s="69" t="b">
        <v>0</v>
      </c>
      <c r="H474" s="69" t="b">
        <v>0</v>
      </c>
      <c r="I474" s="69" t="b">
        <v>0</v>
      </c>
      <c r="J474" s="69" t="b">
        <v>0</v>
      </c>
      <c r="K474" s="69" t="b">
        <v>0</v>
      </c>
      <c r="L474" s="69" t="b">
        <v>0</v>
      </c>
    </row>
    <row r="475" spans="1:12" ht="15">
      <c r="A475" s="69" t="s">
        <v>812</v>
      </c>
      <c r="B475" s="69" t="s">
        <v>1921</v>
      </c>
      <c r="C475" s="69">
        <v>4</v>
      </c>
      <c r="D475" s="87">
        <v>0.0061162079510703364</v>
      </c>
      <c r="E475" s="87">
        <v>2.1861083798132053</v>
      </c>
      <c r="F475" s="69" t="s">
        <v>714</v>
      </c>
      <c r="G475" s="69" t="b">
        <v>0</v>
      </c>
      <c r="H475" s="69" t="b">
        <v>0</v>
      </c>
      <c r="I475" s="69" t="b">
        <v>0</v>
      </c>
      <c r="J475" s="69" t="b">
        <v>0</v>
      </c>
      <c r="K475" s="69" t="b">
        <v>0</v>
      </c>
      <c r="L475" s="69" t="b">
        <v>0</v>
      </c>
    </row>
    <row r="476" spans="1:12" ht="15">
      <c r="A476" s="69" t="s">
        <v>1921</v>
      </c>
      <c r="B476" s="69" t="s">
        <v>825</v>
      </c>
      <c r="C476" s="69">
        <v>4</v>
      </c>
      <c r="D476" s="87">
        <v>0.0061162079510703364</v>
      </c>
      <c r="E476" s="87">
        <v>1.885078384149224</v>
      </c>
      <c r="F476" s="69" t="s">
        <v>714</v>
      </c>
      <c r="G476" s="69" t="b">
        <v>0</v>
      </c>
      <c r="H476" s="69" t="b">
        <v>0</v>
      </c>
      <c r="I476" s="69" t="b">
        <v>0</v>
      </c>
      <c r="J476" s="69" t="b">
        <v>0</v>
      </c>
      <c r="K476" s="69" t="b">
        <v>0</v>
      </c>
      <c r="L476" s="69" t="b">
        <v>0</v>
      </c>
    </row>
    <row r="477" spans="1:12" ht="15">
      <c r="A477" s="69" t="s">
        <v>825</v>
      </c>
      <c r="B477" s="69" t="s">
        <v>870</v>
      </c>
      <c r="C477" s="69">
        <v>4</v>
      </c>
      <c r="D477" s="87">
        <v>0.0061162079510703364</v>
      </c>
      <c r="E477" s="87">
        <v>1.885078384149224</v>
      </c>
      <c r="F477" s="69" t="s">
        <v>714</v>
      </c>
      <c r="G477" s="69" t="b">
        <v>0</v>
      </c>
      <c r="H477" s="69" t="b">
        <v>0</v>
      </c>
      <c r="I477" s="69" t="b">
        <v>0</v>
      </c>
      <c r="J477" s="69" t="b">
        <v>0</v>
      </c>
      <c r="K477" s="69" t="b">
        <v>0</v>
      </c>
      <c r="L477" s="69" t="b">
        <v>0</v>
      </c>
    </row>
    <row r="478" spans="1:12" ht="15">
      <c r="A478" s="69" t="s">
        <v>870</v>
      </c>
      <c r="B478" s="69" t="s">
        <v>858</v>
      </c>
      <c r="C478" s="69">
        <v>4</v>
      </c>
      <c r="D478" s="87">
        <v>0.0061162079510703364</v>
      </c>
      <c r="E478" s="87">
        <v>2.1861083798132053</v>
      </c>
      <c r="F478" s="69" t="s">
        <v>714</v>
      </c>
      <c r="G478" s="69" t="b">
        <v>0</v>
      </c>
      <c r="H478" s="69" t="b">
        <v>0</v>
      </c>
      <c r="I478" s="69" t="b">
        <v>0</v>
      </c>
      <c r="J478" s="69" t="b">
        <v>0</v>
      </c>
      <c r="K478" s="69" t="b">
        <v>0</v>
      </c>
      <c r="L478" s="69" t="b">
        <v>0</v>
      </c>
    </row>
    <row r="479" spans="1:12" ht="15">
      <c r="A479" s="69" t="s">
        <v>858</v>
      </c>
      <c r="B479" s="69" t="s">
        <v>801</v>
      </c>
      <c r="C479" s="69">
        <v>4</v>
      </c>
      <c r="D479" s="87">
        <v>0.0061162079510703364</v>
      </c>
      <c r="E479" s="87">
        <v>1.708987125093543</v>
      </c>
      <c r="F479" s="69" t="s">
        <v>714</v>
      </c>
      <c r="G479" s="69" t="b">
        <v>0</v>
      </c>
      <c r="H479" s="69" t="b">
        <v>0</v>
      </c>
      <c r="I479" s="69" t="b">
        <v>0</v>
      </c>
      <c r="J479" s="69" t="b">
        <v>0</v>
      </c>
      <c r="K479" s="69" t="b">
        <v>0</v>
      </c>
      <c r="L479" s="69" t="b">
        <v>0</v>
      </c>
    </row>
    <row r="480" spans="1:12" ht="15">
      <c r="A480" s="69" t="s">
        <v>801</v>
      </c>
      <c r="B480" s="69" t="s">
        <v>1922</v>
      </c>
      <c r="C480" s="69">
        <v>4</v>
      </c>
      <c r="D480" s="87">
        <v>0.0061162079510703364</v>
      </c>
      <c r="E480" s="87">
        <v>1.584048388485243</v>
      </c>
      <c r="F480" s="69" t="s">
        <v>714</v>
      </c>
      <c r="G480" s="69" t="b">
        <v>0</v>
      </c>
      <c r="H480" s="69" t="b">
        <v>0</v>
      </c>
      <c r="I480" s="69" t="b">
        <v>0</v>
      </c>
      <c r="J480" s="69" t="b">
        <v>0</v>
      </c>
      <c r="K480" s="69" t="b">
        <v>0</v>
      </c>
      <c r="L480" s="69" t="b">
        <v>0</v>
      </c>
    </row>
    <row r="481" spans="1:12" ht="15">
      <c r="A481" s="69" t="s">
        <v>1922</v>
      </c>
      <c r="B481" s="69" t="s">
        <v>801</v>
      </c>
      <c r="C481" s="69">
        <v>4</v>
      </c>
      <c r="D481" s="87">
        <v>0.0061162079510703364</v>
      </c>
      <c r="E481" s="87">
        <v>1.708987125093543</v>
      </c>
      <c r="F481" s="69" t="s">
        <v>714</v>
      </c>
      <c r="G481" s="69" t="b">
        <v>0</v>
      </c>
      <c r="H481" s="69" t="b">
        <v>0</v>
      </c>
      <c r="I481" s="69" t="b">
        <v>0</v>
      </c>
      <c r="J481" s="69" t="b">
        <v>0</v>
      </c>
      <c r="K481" s="69" t="b">
        <v>0</v>
      </c>
      <c r="L481" s="69" t="b">
        <v>0</v>
      </c>
    </row>
    <row r="482" spans="1:12" ht="15">
      <c r="A482" s="69" t="s">
        <v>801</v>
      </c>
      <c r="B482" s="69" t="s">
        <v>825</v>
      </c>
      <c r="C482" s="69">
        <v>4</v>
      </c>
      <c r="D482" s="87">
        <v>0.0061162079510703364</v>
      </c>
      <c r="E482" s="87">
        <v>1.2830183928212617</v>
      </c>
      <c r="F482" s="69" t="s">
        <v>714</v>
      </c>
      <c r="G482" s="69" t="b">
        <v>0</v>
      </c>
      <c r="H482" s="69" t="b">
        <v>0</v>
      </c>
      <c r="I482" s="69" t="b">
        <v>0</v>
      </c>
      <c r="J482" s="69" t="b">
        <v>0</v>
      </c>
      <c r="K482" s="69" t="b">
        <v>0</v>
      </c>
      <c r="L482" s="69" t="b">
        <v>0</v>
      </c>
    </row>
    <row r="483" spans="1:12" ht="15">
      <c r="A483" s="69" t="s">
        <v>825</v>
      </c>
      <c r="B483" s="69" t="s">
        <v>1894</v>
      </c>
      <c r="C483" s="69">
        <v>4</v>
      </c>
      <c r="D483" s="87">
        <v>0.0061162079510703364</v>
      </c>
      <c r="E483" s="87">
        <v>1.584048388485243</v>
      </c>
      <c r="F483" s="69" t="s">
        <v>714</v>
      </c>
      <c r="G483" s="69" t="b">
        <v>0</v>
      </c>
      <c r="H483" s="69" t="b">
        <v>0</v>
      </c>
      <c r="I483" s="69" t="b">
        <v>0</v>
      </c>
      <c r="J483" s="69" t="b">
        <v>0</v>
      </c>
      <c r="K483" s="69" t="b">
        <v>0</v>
      </c>
      <c r="L483" s="69" t="b">
        <v>0</v>
      </c>
    </row>
    <row r="484" spans="1:12" ht="15">
      <c r="A484" s="69" t="s">
        <v>1894</v>
      </c>
      <c r="B484" s="69" t="s">
        <v>1923</v>
      </c>
      <c r="C484" s="69">
        <v>4</v>
      </c>
      <c r="D484" s="87">
        <v>0.0061162079510703364</v>
      </c>
      <c r="E484" s="87">
        <v>1.885078384149224</v>
      </c>
      <c r="F484" s="69" t="s">
        <v>714</v>
      </c>
      <c r="G484" s="69" t="b">
        <v>0</v>
      </c>
      <c r="H484" s="69" t="b">
        <v>0</v>
      </c>
      <c r="I484" s="69" t="b">
        <v>0</v>
      </c>
      <c r="J484" s="69" t="b">
        <v>0</v>
      </c>
      <c r="K484" s="69" t="b">
        <v>0</v>
      </c>
      <c r="L484" s="69" t="b">
        <v>0</v>
      </c>
    </row>
    <row r="485" spans="1:12" ht="15">
      <c r="A485" s="69" t="s">
        <v>1923</v>
      </c>
      <c r="B485" s="69" t="s">
        <v>1924</v>
      </c>
      <c r="C485" s="69">
        <v>4</v>
      </c>
      <c r="D485" s="87">
        <v>0.0061162079510703364</v>
      </c>
      <c r="E485" s="87">
        <v>2.1861083798132053</v>
      </c>
      <c r="F485" s="69" t="s">
        <v>714</v>
      </c>
      <c r="G485" s="69" t="b">
        <v>0</v>
      </c>
      <c r="H485" s="69" t="b">
        <v>0</v>
      </c>
      <c r="I485" s="69" t="b">
        <v>0</v>
      </c>
      <c r="J485" s="69" t="b">
        <v>0</v>
      </c>
      <c r="K485" s="69" t="b">
        <v>0</v>
      </c>
      <c r="L485" s="69" t="b">
        <v>0</v>
      </c>
    </row>
    <row r="486" spans="1:12" ht="15">
      <c r="A486" s="69" t="s">
        <v>1924</v>
      </c>
      <c r="B486" s="69" t="s">
        <v>827</v>
      </c>
      <c r="C486" s="69">
        <v>4</v>
      </c>
      <c r="D486" s="87">
        <v>0.0061162079510703364</v>
      </c>
      <c r="E486" s="87">
        <v>2.089198366805149</v>
      </c>
      <c r="F486" s="69" t="s">
        <v>714</v>
      </c>
      <c r="G486" s="69" t="b">
        <v>0</v>
      </c>
      <c r="H486" s="69" t="b">
        <v>0</v>
      </c>
      <c r="I486" s="69" t="b">
        <v>0</v>
      </c>
      <c r="J486" s="69" t="b">
        <v>0</v>
      </c>
      <c r="K486" s="69" t="b">
        <v>0</v>
      </c>
      <c r="L486" s="69" t="b">
        <v>0</v>
      </c>
    </row>
    <row r="487" spans="1:12" ht="15">
      <c r="A487" s="69" t="s">
        <v>827</v>
      </c>
      <c r="B487" s="69" t="s">
        <v>1925</v>
      </c>
      <c r="C487" s="69">
        <v>4</v>
      </c>
      <c r="D487" s="87">
        <v>0.0061162079510703364</v>
      </c>
      <c r="E487" s="87">
        <v>2.089198366805149</v>
      </c>
      <c r="F487" s="69" t="s">
        <v>714</v>
      </c>
      <c r="G487" s="69" t="b">
        <v>0</v>
      </c>
      <c r="H487" s="69" t="b">
        <v>0</v>
      </c>
      <c r="I487" s="69" t="b">
        <v>0</v>
      </c>
      <c r="J487" s="69" t="b">
        <v>0</v>
      </c>
      <c r="K487" s="69" t="b">
        <v>0</v>
      </c>
      <c r="L487" s="69" t="b">
        <v>0</v>
      </c>
    </row>
    <row r="488" spans="1:12" ht="15">
      <c r="A488" s="69" t="s">
        <v>1925</v>
      </c>
      <c r="B488" s="69" t="s">
        <v>1739</v>
      </c>
      <c r="C488" s="69">
        <v>4</v>
      </c>
      <c r="D488" s="87">
        <v>0.0061162079510703364</v>
      </c>
      <c r="E488" s="87">
        <v>1.7467756859829426</v>
      </c>
      <c r="F488" s="69" t="s">
        <v>714</v>
      </c>
      <c r="G488" s="69" t="b">
        <v>0</v>
      </c>
      <c r="H488" s="69" t="b">
        <v>0</v>
      </c>
      <c r="I488" s="69" t="b">
        <v>0</v>
      </c>
      <c r="J488" s="69" t="b">
        <v>0</v>
      </c>
      <c r="K488" s="69" t="b">
        <v>0</v>
      </c>
      <c r="L488" s="69" t="b">
        <v>0</v>
      </c>
    </row>
    <row r="489" spans="1:12" ht="15">
      <c r="A489" s="69" t="s">
        <v>1739</v>
      </c>
      <c r="B489" s="69" t="s">
        <v>1926</v>
      </c>
      <c r="C489" s="69">
        <v>4</v>
      </c>
      <c r="D489" s="87">
        <v>0.0061162079510703364</v>
      </c>
      <c r="E489" s="87">
        <v>1.7467756859829426</v>
      </c>
      <c r="F489" s="69" t="s">
        <v>714</v>
      </c>
      <c r="G489" s="69" t="b">
        <v>0</v>
      </c>
      <c r="H489" s="69" t="b">
        <v>0</v>
      </c>
      <c r="I489" s="69" t="b">
        <v>0</v>
      </c>
      <c r="J489" s="69" t="b">
        <v>0</v>
      </c>
      <c r="K489" s="69" t="b">
        <v>0</v>
      </c>
      <c r="L489" s="69" t="b">
        <v>0</v>
      </c>
    </row>
    <row r="490" spans="1:12" ht="15">
      <c r="A490" s="69" t="s">
        <v>1926</v>
      </c>
      <c r="B490" s="69" t="s">
        <v>1927</v>
      </c>
      <c r="C490" s="69">
        <v>4</v>
      </c>
      <c r="D490" s="87">
        <v>0.0061162079510703364</v>
      </c>
      <c r="E490" s="87">
        <v>2.1861083798132053</v>
      </c>
      <c r="F490" s="69" t="s">
        <v>714</v>
      </c>
      <c r="G490" s="69" t="b">
        <v>0</v>
      </c>
      <c r="H490" s="69" t="b">
        <v>0</v>
      </c>
      <c r="I490" s="69" t="b">
        <v>0</v>
      </c>
      <c r="J490" s="69" t="b">
        <v>0</v>
      </c>
      <c r="K490" s="69" t="b">
        <v>0</v>
      </c>
      <c r="L490" s="69" t="b">
        <v>0</v>
      </c>
    </row>
    <row r="491" spans="1:12" ht="15">
      <c r="A491" s="69" t="s">
        <v>1927</v>
      </c>
      <c r="B491" s="69" t="s">
        <v>865</v>
      </c>
      <c r="C491" s="69">
        <v>4</v>
      </c>
      <c r="D491" s="87">
        <v>0.0061162079510703364</v>
      </c>
      <c r="E491" s="87">
        <v>1.885078384149224</v>
      </c>
      <c r="F491" s="69" t="s">
        <v>714</v>
      </c>
      <c r="G491" s="69" t="b">
        <v>0</v>
      </c>
      <c r="H491" s="69" t="b">
        <v>0</v>
      </c>
      <c r="I491" s="69" t="b">
        <v>0</v>
      </c>
      <c r="J491" s="69" t="b">
        <v>0</v>
      </c>
      <c r="K491" s="69" t="b">
        <v>0</v>
      </c>
      <c r="L491" s="69" t="b">
        <v>0</v>
      </c>
    </row>
    <row r="492" spans="1:12" ht="15">
      <c r="A492" s="69" t="s">
        <v>865</v>
      </c>
      <c r="B492" s="69" t="s">
        <v>1928</v>
      </c>
      <c r="C492" s="69">
        <v>4</v>
      </c>
      <c r="D492" s="87">
        <v>0.0061162079510703364</v>
      </c>
      <c r="E492" s="87">
        <v>1.885078384149224</v>
      </c>
      <c r="F492" s="69" t="s">
        <v>714</v>
      </c>
      <c r="G492" s="69" t="b">
        <v>0</v>
      </c>
      <c r="H492" s="69" t="b">
        <v>0</v>
      </c>
      <c r="I492" s="69" t="b">
        <v>0</v>
      </c>
      <c r="J492" s="69" t="b">
        <v>0</v>
      </c>
      <c r="K492" s="69" t="b">
        <v>0</v>
      </c>
      <c r="L492" s="69" t="b">
        <v>0</v>
      </c>
    </row>
    <row r="493" spans="1:12" ht="15">
      <c r="A493" s="69" t="s">
        <v>1928</v>
      </c>
      <c r="B493" s="69" t="s">
        <v>1929</v>
      </c>
      <c r="C493" s="69">
        <v>4</v>
      </c>
      <c r="D493" s="87">
        <v>0.0061162079510703364</v>
      </c>
      <c r="E493" s="87">
        <v>2.1861083798132053</v>
      </c>
      <c r="F493" s="69" t="s">
        <v>714</v>
      </c>
      <c r="G493" s="69" t="b">
        <v>0</v>
      </c>
      <c r="H493" s="69" t="b">
        <v>0</v>
      </c>
      <c r="I493" s="69" t="b">
        <v>0</v>
      </c>
      <c r="J493" s="69" t="b">
        <v>0</v>
      </c>
      <c r="K493" s="69" t="b">
        <v>0</v>
      </c>
      <c r="L493" s="69" t="b">
        <v>0</v>
      </c>
    </row>
    <row r="494" spans="1:12" ht="15">
      <c r="A494" s="69" t="s">
        <v>1929</v>
      </c>
      <c r="B494" s="69" t="s">
        <v>1894</v>
      </c>
      <c r="C494" s="69">
        <v>4</v>
      </c>
      <c r="D494" s="87">
        <v>0.0061162079510703364</v>
      </c>
      <c r="E494" s="87">
        <v>1.885078384149224</v>
      </c>
      <c r="F494" s="69" t="s">
        <v>714</v>
      </c>
      <c r="G494" s="69" t="b">
        <v>0</v>
      </c>
      <c r="H494" s="69" t="b">
        <v>0</v>
      </c>
      <c r="I494" s="69" t="b">
        <v>0</v>
      </c>
      <c r="J494" s="69" t="b">
        <v>0</v>
      </c>
      <c r="K494" s="69" t="b">
        <v>0</v>
      </c>
      <c r="L494" s="69" t="b">
        <v>0</v>
      </c>
    </row>
    <row r="495" spans="1:12" ht="15">
      <c r="A495" s="69" t="s">
        <v>1894</v>
      </c>
      <c r="B495" s="69" t="s">
        <v>856</v>
      </c>
      <c r="C495" s="69">
        <v>4</v>
      </c>
      <c r="D495" s="87">
        <v>0.0061162079510703364</v>
      </c>
      <c r="E495" s="87">
        <v>1.885078384149224</v>
      </c>
      <c r="F495" s="69" t="s">
        <v>714</v>
      </c>
      <c r="G495" s="69" t="b">
        <v>0</v>
      </c>
      <c r="H495" s="69" t="b">
        <v>0</v>
      </c>
      <c r="I495" s="69" t="b">
        <v>0</v>
      </c>
      <c r="J495" s="69" t="b">
        <v>0</v>
      </c>
      <c r="K495" s="69" t="b">
        <v>0</v>
      </c>
      <c r="L495" s="69" t="b">
        <v>0</v>
      </c>
    </row>
    <row r="496" spans="1:12" ht="15">
      <c r="A496" s="69" t="s">
        <v>856</v>
      </c>
      <c r="B496" s="69" t="s">
        <v>850</v>
      </c>
      <c r="C496" s="69">
        <v>4</v>
      </c>
      <c r="D496" s="87">
        <v>0.0061162079510703364</v>
      </c>
      <c r="E496" s="87">
        <v>1.885078384149224</v>
      </c>
      <c r="F496" s="69" t="s">
        <v>714</v>
      </c>
      <c r="G496" s="69" t="b">
        <v>0</v>
      </c>
      <c r="H496" s="69" t="b">
        <v>0</v>
      </c>
      <c r="I496" s="69" t="b">
        <v>0</v>
      </c>
      <c r="J496" s="69" t="b">
        <v>0</v>
      </c>
      <c r="K496" s="69" t="b">
        <v>0</v>
      </c>
      <c r="L496" s="69" t="b">
        <v>0</v>
      </c>
    </row>
    <row r="497" spans="1:12" ht="15">
      <c r="A497" s="69" t="s">
        <v>850</v>
      </c>
      <c r="B497" s="69" t="s">
        <v>801</v>
      </c>
      <c r="C497" s="69">
        <v>4</v>
      </c>
      <c r="D497" s="87">
        <v>0.0061162079510703364</v>
      </c>
      <c r="E497" s="87">
        <v>1.4079571294295616</v>
      </c>
      <c r="F497" s="69" t="s">
        <v>714</v>
      </c>
      <c r="G497" s="69" t="b">
        <v>0</v>
      </c>
      <c r="H497" s="69" t="b">
        <v>0</v>
      </c>
      <c r="I497" s="69" t="b">
        <v>0</v>
      </c>
      <c r="J497" s="69" t="b">
        <v>0</v>
      </c>
      <c r="K497" s="69" t="b">
        <v>0</v>
      </c>
      <c r="L497" s="69" t="b">
        <v>0</v>
      </c>
    </row>
    <row r="498" spans="1:12" ht="15">
      <c r="A498" s="69" t="s">
        <v>801</v>
      </c>
      <c r="B498" s="69" t="s">
        <v>1738</v>
      </c>
      <c r="C498" s="69">
        <v>4</v>
      </c>
      <c r="D498" s="87">
        <v>0.0061162079510703364</v>
      </c>
      <c r="E498" s="87">
        <v>0.5526399242336187</v>
      </c>
      <c r="F498" s="69" t="s">
        <v>714</v>
      </c>
      <c r="G498" s="69" t="b">
        <v>0</v>
      </c>
      <c r="H498" s="69" t="b">
        <v>0</v>
      </c>
      <c r="I498" s="69" t="b">
        <v>0</v>
      </c>
      <c r="J498" s="69" t="b">
        <v>0</v>
      </c>
      <c r="K498" s="69" t="b">
        <v>0</v>
      </c>
      <c r="L498" s="69" t="b">
        <v>0</v>
      </c>
    </row>
    <row r="499" spans="1:12" ht="15">
      <c r="A499" s="69" t="s">
        <v>828</v>
      </c>
      <c r="B499" s="69" t="s">
        <v>866</v>
      </c>
      <c r="C499" s="69">
        <v>3</v>
      </c>
      <c r="D499" s="87">
        <v>0.005160269433983028</v>
      </c>
      <c r="E499" s="87">
        <v>2.311047116421505</v>
      </c>
      <c r="F499" s="69" t="s">
        <v>714</v>
      </c>
      <c r="G499" s="69" t="b">
        <v>0</v>
      </c>
      <c r="H499" s="69" t="b">
        <v>0</v>
      </c>
      <c r="I499" s="69" t="b">
        <v>0</v>
      </c>
      <c r="J499" s="69" t="b">
        <v>0</v>
      </c>
      <c r="K499" s="69" t="b">
        <v>0</v>
      </c>
      <c r="L499" s="69" t="b">
        <v>0</v>
      </c>
    </row>
    <row r="500" spans="1:12" ht="15">
      <c r="A500" s="69" t="s">
        <v>866</v>
      </c>
      <c r="B500" s="69" t="s">
        <v>805</v>
      </c>
      <c r="C500" s="69">
        <v>3</v>
      </c>
      <c r="D500" s="87">
        <v>0.005160269433983028</v>
      </c>
      <c r="E500" s="87">
        <v>2.311047116421505</v>
      </c>
      <c r="F500" s="69" t="s">
        <v>714</v>
      </c>
      <c r="G500" s="69" t="b">
        <v>0</v>
      </c>
      <c r="H500" s="69" t="b">
        <v>0</v>
      </c>
      <c r="I500" s="69" t="b">
        <v>0</v>
      </c>
      <c r="J500" s="69" t="b">
        <v>0</v>
      </c>
      <c r="K500" s="69" t="b">
        <v>0</v>
      </c>
      <c r="L500" s="69" t="b">
        <v>0</v>
      </c>
    </row>
    <row r="501" spans="1:12" ht="15">
      <c r="A501" s="69" t="s">
        <v>805</v>
      </c>
      <c r="B501" s="69" t="s">
        <v>806</v>
      </c>
      <c r="C501" s="69">
        <v>3</v>
      </c>
      <c r="D501" s="87">
        <v>0.005160269433983028</v>
      </c>
      <c r="E501" s="87">
        <v>2.311047116421505</v>
      </c>
      <c r="F501" s="69" t="s">
        <v>714</v>
      </c>
      <c r="G501" s="69" t="b">
        <v>0</v>
      </c>
      <c r="H501" s="69" t="b">
        <v>0</v>
      </c>
      <c r="I501" s="69" t="b">
        <v>0</v>
      </c>
      <c r="J501" s="69" t="b">
        <v>0</v>
      </c>
      <c r="K501" s="69" t="b">
        <v>0</v>
      </c>
      <c r="L501" s="69" t="b">
        <v>0</v>
      </c>
    </row>
    <row r="502" spans="1:12" ht="15">
      <c r="A502" s="69" t="s">
        <v>806</v>
      </c>
      <c r="B502" s="69" t="s">
        <v>834</v>
      </c>
      <c r="C502" s="69">
        <v>3</v>
      </c>
      <c r="D502" s="87">
        <v>0.005160269433983028</v>
      </c>
      <c r="E502" s="87">
        <v>2.311047116421505</v>
      </c>
      <c r="F502" s="69" t="s">
        <v>714</v>
      </c>
      <c r="G502" s="69" t="b">
        <v>0</v>
      </c>
      <c r="H502" s="69" t="b">
        <v>0</v>
      </c>
      <c r="I502" s="69" t="b">
        <v>0</v>
      </c>
      <c r="J502" s="69" t="b">
        <v>0</v>
      </c>
      <c r="K502" s="69" t="b">
        <v>0</v>
      </c>
      <c r="L502" s="69" t="b">
        <v>0</v>
      </c>
    </row>
    <row r="503" spans="1:12" ht="15">
      <c r="A503" s="69" t="s">
        <v>834</v>
      </c>
      <c r="B503" s="69" t="s">
        <v>345</v>
      </c>
      <c r="C503" s="69">
        <v>3</v>
      </c>
      <c r="D503" s="87">
        <v>0.005160269433983028</v>
      </c>
      <c r="E503" s="87">
        <v>1.885078384149224</v>
      </c>
      <c r="F503" s="69" t="s">
        <v>714</v>
      </c>
      <c r="G503" s="69" t="b">
        <v>0</v>
      </c>
      <c r="H503" s="69" t="b">
        <v>0</v>
      </c>
      <c r="I503" s="69" t="b">
        <v>0</v>
      </c>
      <c r="J503" s="69" t="b">
        <v>0</v>
      </c>
      <c r="K503" s="69" t="b">
        <v>0</v>
      </c>
      <c r="L503" s="69" t="b">
        <v>0</v>
      </c>
    </row>
    <row r="504" spans="1:12" ht="15">
      <c r="A504" s="69" t="s">
        <v>345</v>
      </c>
      <c r="B504" s="69" t="s">
        <v>350</v>
      </c>
      <c r="C504" s="69">
        <v>3</v>
      </c>
      <c r="D504" s="87">
        <v>0.005160269433983028</v>
      </c>
      <c r="E504" s="87">
        <v>1.885078384149224</v>
      </c>
      <c r="F504" s="69" t="s">
        <v>714</v>
      </c>
      <c r="G504" s="69" t="b">
        <v>0</v>
      </c>
      <c r="H504" s="69" t="b">
        <v>0</v>
      </c>
      <c r="I504" s="69" t="b">
        <v>0</v>
      </c>
      <c r="J504" s="69" t="b">
        <v>0</v>
      </c>
      <c r="K504" s="69" t="b">
        <v>0</v>
      </c>
      <c r="L504" s="69" t="b">
        <v>0</v>
      </c>
    </row>
    <row r="505" spans="1:12" ht="15">
      <c r="A505" s="69" t="s">
        <v>350</v>
      </c>
      <c r="B505" s="69" t="s">
        <v>1936</v>
      </c>
      <c r="C505" s="69">
        <v>3</v>
      </c>
      <c r="D505" s="87">
        <v>0.005160269433983028</v>
      </c>
      <c r="E505" s="87">
        <v>2.311047116421505</v>
      </c>
      <c r="F505" s="69" t="s">
        <v>714</v>
      </c>
      <c r="G505" s="69" t="b">
        <v>0</v>
      </c>
      <c r="H505" s="69" t="b">
        <v>0</v>
      </c>
      <c r="I505" s="69" t="b">
        <v>0</v>
      </c>
      <c r="J505" s="69" t="b">
        <v>0</v>
      </c>
      <c r="K505" s="69" t="b">
        <v>0</v>
      </c>
      <c r="L505" s="69" t="b">
        <v>0</v>
      </c>
    </row>
    <row r="506" spans="1:12" ht="15">
      <c r="A506" s="69" t="s">
        <v>1936</v>
      </c>
      <c r="B506" s="69" t="s">
        <v>1937</v>
      </c>
      <c r="C506" s="69">
        <v>3</v>
      </c>
      <c r="D506" s="87">
        <v>0.005160269433983028</v>
      </c>
      <c r="E506" s="87">
        <v>2.311047116421505</v>
      </c>
      <c r="F506" s="69" t="s">
        <v>714</v>
      </c>
      <c r="G506" s="69" t="b">
        <v>0</v>
      </c>
      <c r="H506" s="69" t="b">
        <v>0</v>
      </c>
      <c r="I506" s="69" t="b">
        <v>0</v>
      </c>
      <c r="J506" s="69" t="b">
        <v>0</v>
      </c>
      <c r="K506" s="69" t="b">
        <v>0</v>
      </c>
      <c r="L506" s="69" t="b">
        <v>0</v>
      </c>
    </row>
    <row r="507" spans="1:12" ht="15">
      <c r="A507" s="69" t="s">
        <v>1937</v>
      </c>
      <c r="B507" s="69" t="s">
        <v>857</v>
      </c>
      <c r="C507" s="69">
        <v>3</v>
      </c>
      <c r="D507" s="87">
        <v>0.005160269433983028</v>
      </c>
      <c r="E507" s="87">
        <v>2.311047116421505</v>
      </c>
      <c r="F507" s="69" t="s">
        <v>714</v>
      </c>
      <c r="G507" s="69" t="b">
        <v>0</v>
      </c>
      <c r="H507" s="69" t="b">
        <v>0</v>
      </c>
      <c r="I507" s="69" t="b">
        <v>0</v>
      </c>
      <c r="J507" s="69" t="b">
        <v>0</v>
      </c>
      <c r="K507" s="69" t="b">
        <v>0</v>
      </c>
      <c r="L507" s="69" t="b">
        <v>0</v>
      </c>
    </row>
    <row r="508" spans="1:12" ht="15">
      <c r="A508" s="69" t="s">
        <v>857</v>
      </c>
      <c r="B508" s="69" t="s">
        <v>758</v>
      </c>
      <c r="C508" s="69">
        <v>3</v>
      </c>
      <c r="D508" s="87">
        <v>0.005160269433983028</v>
      </c>
      <c r="E508" s="87">
        <v>2.311047116421505</v>
      </c>
      <c r="F508" s="69" t="s">
        <v>714</v>
      </c>
      <c r="G508" s="69" t="b">
        <v>0</v>
      </c>
      <c r="H508" s="69" t="b">
        <v>0</v>
      </c>
      <c r="I508" s="69" t="b">
        <v>0</v>
      </c>
      <c r="J508" s="69" t="b">
        <v>0</v>
      </c>
      <c r="K508" s="69" t="b">
        <v>0</v>
      </c>
      <c r="L508" s="69" t="b">
        <v>0</v>
      </c>
    </row>
    <row r="509" spans="1:12" ht="15">
      <c r="A509" s="69" t="s">
        <v>758</v>
      </c>
      <c r="B509" s="69" t="s">
        <v>844</v>
      </c>
      <c r="C509" s="69">
        <v>3</v>
      </c>
      <c r="D509" s="87">
        <v>0.005160269433983028</v>
      </c>
      <c r="E509" s="87">
        <v>2.311047116421505</v>
      </c>
      <c r="F509" s="69" t="s">
        <v>714</v>
      </c>
      <c r="G509" s="69" t="b">
        <v>0</v>
      </c>
      <c r="H509" s="69" t="b">
        <v>0</v>
      </c>
      <c r="I509" s="69" t="b">
        <v>0</v>
      </c>
      <c r="J509" s="69" t="b">
        <v>0</v>
      </c>
      <c r="K509" s="69" t="b">
        <v>0</v>
      </c>
      <c r="L509" s="69" t="b">
        <v>0</v>
      </c>
    </row>
    <row r="510" spans="1:12" ht="15">
      <c r="A510" s="69" t="s">
        <v>844</v>
      </c>
      <c r="B510" s="69" t="s">
        <v>855</v>
      </c>
      <c r="C510" s="69">
        <v>3</v>
      </c>
      <c r="D510" s="87">
        <v>0.005160269433983028</v>
      </c>
      <c r="E510" s="87">
        <v>2.311047116421505</v>
      </c>
      <c r="F510" s="69" t="s">
        <v>714</v>
      </c>
      <c r="G510" s="69" t="b">
        <v>0</v>
      </c>
      <c r="H510" s="69" t="b">
        <v>0</v>
      </c>
      <c r="I510" s="69" t="b">
        <v>0</v>
      </c>
      <c r="J510" s="69" t="b">
        <v>0</v>
      </c>
      <c r="K510" s="69" t="b">
        <v>0</v>
      </c>
      <c r="L510" s="69" t="b">
        <v>0</v>
      </c>
    </row>
    <row r="511" spans="1:12" ht="15">
      <c r="A511" s="69" t="s">
        <v>855</v>
      </c>
      <c r="B511" s="69" t="s">
        <v>433</v>
      </c>
      <c r="C511" s="69">
        <v>3</v>
      </c>
      <c r="D511" s="87">
        <v>0.005160269433983028</v>
      </c>
      <c r="E511" s="87">
        <v>2.311047116421505</v>
      </c>
      <c r="F511" s="69" t="s">
        <v>714</v>
      </c>
      <c r="G511" s="69" t="b">
        <v>0</v>
      </c>
      <c r="H511" s="69" t="b">
        <v>0</v>
      </c>
      <c r="I511" s="69" t="b">
        <v>0</v>
      </c>
      <c r="J511" s="69" t="b">
        <v>0</v>
      </c>
      <c r="K511" s="69" t="b">
        <v>0</v>
      </c>
      <c r="L511" s="69" t="b">
        <v>0</v>
      </c>
    </row>
    <row r="512" spans="1:12" ht="15">
      <c r="A512" s="69" t="s">
        <v>433</v>
      </c>
      <c r="B512" s="69" t="s">
        <v>1738</v>
      </c>
      <c r="C512" s="69">
        <v>3</v>
      </c>
      <c r="D512" s="87">
        <v>0.005160269433983028</v>
      </c>
      <c r="E512" s="87">
        <v>1.1546999155615811</v>
      </c>
      <c r="F512" s="69" t="s">
        <v>714</v>
      </c>
      <c r="G512" s="69" t="b">
        <v>0</v>
      </c>
      <c r="H512" s="69" t="b">
        <v>0</v>
      </c>
      <c r="I512" s="69" t="b">
        <v>0</v>
      </c>
      <c r="J512" s="69" t="b">
        <v>0</v>
      </c>
      <c r="K512" s="69" t="b">
        <v>0</v>
      </c>
      <c r="L512" s="69" t="b">
        <v>0</v>
      </c>
    </row>
    <row r="513" spans="1:12" ht="15">
      <c r="A513" s="69" t="s">
        <v>1738</v>
      </c>
      <c r="B513" s="69" t="s">
        <v>1938</v>
      </c>
      <c r="C513" s="69">
        <v>3</v>
      </c>
      <c r="D513" s="87">
        <v>0.005160269433983028</v>
      </c>
      <c r="E513" s="87">
        <v>2.010017120757524</v>
      </c>
      <c r="F513" s="69" t="s">
        <v>714</v>
      </c>
      <c r="G513" s="69" t="b">
        <v>0</v>
      </c>
      <c r="H513" s="69" t="b">
        <v>0</v>
      </c>
      <c r="I513" s="69" t="b">
        <v>0</v>
      </c>
      <c r="J513" s="69" t="b">
        <v>0</v>
      </c>
      <c r="K513" s="69" t="b">
        <v>0</v>
      </c>
      <c r="L513" s="69" t="b">
        <v>0</v>
      </c>
    </row>
    <row r="514" spans="1:12" ht="15">
      <c r="A514" s="69" t="s">
        <v>1938</v>
      </c>
      <c r="B514" s="69" t="s">
        <v>813</v>
      </c>
      <c r="C514" s="69">
        <v>3</v>
      </c>
      <c r="D514" s="87">
        <v>0.005160269433983028</v>
      </c>
      <c r="E514" s="87">
        <v>2.311047116421505</v>
      </c>
      <c r="F514" s="69" t="s">
        <v>714</v>
      </c>
      <c r="G514" s="69" t="b">
        <v>0</v>
      </c>
      <c r="H514" s="69" t="b">
        <v>0</v>
      </c>
      <c r="I514" s="69" t="b">
        <v>0</v>
      </c>
      <c r="J514" s="69" t="b">
        <v>0</v>
      </c>
      <c r="K514" s="69" t="b">
        <v>0</v>
      </c>
      <c r="L514" s="69" t="b">
        <v>0</v>
      </c>
    </row>
    <row r="515" spans="1:12" ht="15">
      <c r="A515" s="69" t="s">
        <v>813</v>
      </c>
      <c r="B515" s="69" t="s">
        <v>874</v>
      </c>
      <c r="C515" s="69">
        <v>3</v>
      </c>
      <c r="D515" s="87">
        <v>0.005160269433983028</v>
      </c>
      <c r="E515" s="87">
        <v>2.311047116421505</v>
      </c>
      <c r="F515" s="69" t="s">
        <v>714</v>
      </c>
      <c r="G515" s="69" t="b">
        <v>0</v>
      </c>
      <c r="H515" s="69" t="b">
        <v>0</v>
      </c>
      <c r="I515" s="69" t="b">
        <v>0</v>
      </c>
      <c r="J515" s="69" t="b">
        <v>0</v>
      </c>
      <c r="K515" s="69" t="b">
        <v>0</v>
      </c>
      <c r="L515" s="69" t="b">
        <v>0</v>
      </c>
    </row>
    <row r="516" spans="1:12" ht="15">
      <c r="A516" s="69" t="s">
        <v>874</v>
      </c>
      <c r="B516" s="69" t="s">
        <v>752</v>
      </c>
      <c r="C516" s="69">
        <v>3</v>
      </c>
      <c r="D516" s="87">
        <v>0.005160269433983028</v>
      </c>
      <c r="E516" s="87">
        <v>2.311047116421505</v>
      </c>
      <c r="F516" s="69" t="s">
        <v>714</v>
      </c>
      <c r="G516" s="69" t="b">
        <v>0</v>
      </c>
      <c r="H516" s="69" t="b">
        <v>0</v>
      </c>
      <c r="I516" s="69" t="b">
        <v>0</v>
      </c>
      <c r="J516" s="69" t="b">
        <v>0</v>
      </c>
      <c r="K516" s="69" t="b">
        <v>0</v>
      </c>
      <c r="L516" s="69" t="b">
        <v>0</v>
      </c>
    </row>
    <row r="517" spans="1:12" ht="15">
      <c r="A517" s="69" t="s">
        <v>752</v>
      </c>
      <c r="B517" s="69" t="s">
        <v>1939</v>
      </c>
      <c r="C517" s="69">
        <v>3</v>
      </c>
      <c r="D517" s="87">
        <v>0.005160269433983028</v>
      </c>
      <c r="E517" s="87">
        <v>2.311047116421505</v>
      </c>
      <c r="F517" s="69" t="s">
        <v>714</v>
      </c>
      <c r="G517" s="69" t="b">
        <v>0</v>
      </c>
      <c r="H517" s="69" t="b">
        <v>0</v>
      </c>
      <c r="I517" s="69" t="b">
        <v>0</v>
      </c>
      <c r="J517" s="69" t="b">
        <v>0</v>
      </c>
      <c r="K517" s="69" t="b">
        <v>0</v>
      </c>
      <c r="L517" s="69" t="b">
        <v>0</v>
      </c>
    </row>
    <row r="518" spans="1:12" ht="15">
      <c r="A518" s="69" t="s">
        <v>1939</v>
      </c>
      <c r="B518" s="69" t="s">
        <v>786</v>
      </c>
      <c r="C518" s="69">
        <v>3</v>
      </c>
      <c r="D518" s="87">
        <v>0.005160269433983028</v>
      </c>
      <c r="E518" s="87">
        <v>1.7881683711411678</v>
      </c>
      <c r="F518" s="69" t="s">
        <v>714</v>
      </c>
      <c r="G518" s="69" t="b">
        <v>0</v>
      </c>
      <c r="H518" s="69" t="b">
        <v>0</v>
      </c>
      <c r="I518" s="69" t="b">
        <v>0</v>
      </c>
      <c r="J518" s="69" t="b">
        <v>0</v>
      </c>
      <c r="K518" s="69" t="b">
        <v>0</v>
      </c>
      <c r="L518" s="69" t="b">
        <v>0</v>
      </c>
    </row>
    <row r="519" spans="1:12" ht="15">
      <c r="A519" s="69" t="s">
        <v>847</v>
      </c>
      <c r="B519" s="69" t="s">
        <v>867</v>
      </c>
      <c r="C519" s="69">
        <v>3</v>
      </c>
      <c r="D519" s="87">
        <v>0.005160269433983028</v>
      </c>
      <c r="E519" s="87">
        <v>1.7881683711411678</v>
      </c>
      <c r="F519" s="69" t="s">
        <v>714</v>
      </c>
      <c r="G519" s="69" t="b">
        <v>0</v>
      </c>
      <c r="H519" s="69" t="b">
        <v>0</v>
      </c>
      <c r="I519" s="69" t="b">
        <v>0</v>
      </c>
      <c r="J519" s="69" t="b">
        <v>0</v>
      </c>
      <c r="K519" s="69" t="b">
        <v>0</v>
      </c>
      <c r="L519" s="69" t="b">
        <v>0</v>
      </c>
    </row>
    <row r="520" spans="1:12" ht="15">
      <c r="A520" s="69" t="s">
        <v>867</v>
      </c>
      <c r="B520" s="69" t="s">
        <v>787</v>
      </c>
      <c r="C520" s="69">
        <v>3</v>
      </c>
      <c r="D520" s="87">
        <v>0.005160269433983028</v>
      </c>
      <c r="E520" s="87">
        <v>2.311047116421505</v>
      </c>
      <c r="F520" s="69" t="s">
        <v>714</v>
      </c>
      <c r="G520" s="69" t="b">
        <v>0</v>
      </c>
      <c r="H520" s="69" t="b">
        <v>0</v>
      </c>
      <c r="I520" s="69" t="b">
        <v>0</v>
      </c>
      <c r="J520" s="69" t="b">
        <v>0</v>
      </c>
      <c r="K520" s="69" t="b">
        <v>0</v>
      </c>
      <c r="L520" s="69" t="b">
        <v>0</v>
      </c>
    </row>
    <row r="521" spans="1:12" ht="15">
      <c r="A521" s="69" t="s">
        <v>787</v>
      </c>
      <c r="B521" s="69" t="s">
        <v>795</v>
      </c>
      <c r="C521" s="69">
        <v>3</v>
      </c>
      <c r="D521" s="87">
        <v>0.005160269433983028</v>
      </c>
      <c r="E521" s="87">
        <v>1.6742250188343308</v>
      </c>
      <c r="F521" s="69" t="s">
        <v>714</v>
      </c>
      <c r="G521" s="69" t="b">
        <v>0</v>
      </c>
      <c r="H521" s="69" t="b">
        <v>0</v>
      </c>
      <c r="I521" s="69" t="b">
        <v>0</v>
      </c>
      <c r="J521" s="69" t="b">
        <v>0</v>
      </c>
      <c r="K521" s="69" t="b">
        <v>0</v>
      </c>
      <c r="L521" s="69" t="b">
        <v>0</v>
      </c>
    </row>
    <row r="522" spans="1:12" ht="15">
      <c r="A522" s="69" t="s">
        <v>795</v>
      </c>
      <c r="B522" s="69" t="s">
        <v>1942</v>
      </c>
      <c r="C522" s="69">
        <v>3</v>
      </c>
      <c r="D522" s="87">
        <v>0.005160269433983028</v>
      </c>
      <c r="E522" s="87">
        <v>1.6742250188343308</v>
      </c>
      <c r="F522" s="69" t="s">
        <v>714</v>
      </c>
      <c r="G522" s="69" t="b">
        <v>0</v>
      </c>
      <c r="H522" s="69" t="b">
        <v>0</v>
      </c>
      <c r="I522" s="69" t="b">
        <v>0</v>
      </c>
      <c r="J522" s="69" t="b">
        <v>0</v>
      </c>
      <c r="K522" s="69" t="b">
        <v>0</v>
      </c>
      <c r="L522" s="69" t="b">
        <v>0</v>
      </c>
    </row>
    <row r="523" spans="1:12" ht="15">
      <c r="A523" s="69" t="s">
        <v>1942</v>
      </c>
      <c r="B523" s="69" t="s">
        <v>854</v>
      </c>
      <c r="C523" s="69">
        <v>3</v>
      </c>
      <c r="D523" s="87">
        <v>0.005160269433983028</v>
      </c>
      <c r="E523" s="87">
        <v>2.311047116421505</v>
      </c>
      <c r="F523" s="69" t="s">
        <v>714</v>
      </c>
      <c r="G523" s="69" t="b">
        <v>0</v>
      </c>
      <c r="H523" s="69" t="b">
        <v>0</v>
      </c>
      <c r="I523" s="69" t="b">
        <v>0</v>
      </c>
      <c r="J523" s="69" t="b">
        <v>0</v>
      </c>
      <c r="K523" s="69" t="b">
        <v>0</v>
      </c>
      <c r="L523" s="69" t="b">
        <v>0</v>
      </c>
    </row>
    <row r="524" spans="1:12" ht="15">
      <c r="A524" s="69" t="s">
        <v>854</v>
      </c>
      <c r="B524" s="69" t="s">
        <v>1943</v>
      </c>
      <c r="C524" s="69">
        <v>3</v>
      </c>
      <c r="D524" s="87">
        <v>0.005160269433983028</v>
      </c>
      <c r="E524" s="87">
        <v>2.311047116421505</v>
      </c>
      <c r="F524" s="69" t="s">
        <v>714</v>
      </c>
      <c r="G524" s="69" t="b">
        <v>0</v>
      </c>
      <c r="H524" s="69" t="b">
        <v>0</v>
      </c>
      <c r="I524" s="69" t="b">
        <v>0</v>
      </c>
      <c r="J524" s="69" t="b">
        <v>0</v>
      </c>
      <c r="K524" s="69" t="b">
        <v>0</v>
      </c>
      <c r="L524" s="69" t="b">
        <v>0</v>
      </c>
    </row>
    <row r="525" spans="1:12" ht="15">
      <c r="A525" s="69" t="s">
        <v>1943</v>
      </c>
      <c r="B525" s="69" t="s">
        <v>795</v>
      </c>
      <c r="C525" s="69">
        <v>3</v>
      </c>
      <c r="D525" s="87">
        <v>0.005160269433983028</v>
      </c>
      <c r="E525" s="87">
        <v>1.6742250188343308</v>
      </c>
      <c r="F525" s="69" t="s">
        <v>714</v>
      </c>
      <c r="G525" s="69" t="b">
        <v>0</v>
      </c>
      <c r="H525" s="69" t="b">
        <v>0</v>
      </c>
      <c r="I525" s="69" t="b">
        <v>0</v>
      </c>
      <c r="J525" s="69" t="b">
        <v>0</v>
      </c>
      <c r="K525" s="69" t="b">
        <v>0</v>
      </c>
      <c r="L525" s="69" t="b">
        <v>0</v>
      </c>
    </row>
    <row r="526" spans="1:12" ht="15">
      <c r="A526" s="69" t="s">
        <v>795</v>
      </c>
      <c r="B526" s="69" t="s">
        <v>782</v>
      </c>
      <c r="C526" s="69">
        <v>3</v>
      </c>
      <c r="D526" s="87">
        <v>0.005160269433983028</v>
      </c>
      <c r="E526" s="87">
        <v>1.6742250188343308</v>
      </c>
      <c r="F526" s="69" t="s">
        <v>714</v>
      </c>
      <c r="G526" s="69" t="b">
        <v>0</v>
      </c>
      <c r="H526" s="69" t="b">
        <v>0</v>
      </c>
      <c r="I526" s="69" t="b">
        <v>0</v>
      </c>
      <c r="J526" s="69" t="b">
        <v>0</v>
      </c>
      <c r="K526" s="69" t="b">
        <v>0</v>
      </c>
      <c r="L526" s="69" t="b">
        <v>0</v>
      </c>
    </row>
    <row r="527" spans="1:12" ht="15">
      <c r="A527" s="69" t="s">
        <v>782</v>
      </c>
      <c r="B527" s="69" t="s">
        <v>359</v>
      </c>
      <c r="C527" s="69">
        <v>3</v>
      </c>
      <c r="D527" s="87">
        <v>0.005160269433983028</v>
      </c>
      <c r="E527" s="87">
        <v>1.557719449762894</v>
      </c>
      <c r="F527" s="69" t="s">
        <v>714</v>
      </c>
      <c r="G527" s="69" t="b">
        <v>0</v>
      </c>
      <c r="H527" s="69" t="b">
        <v>0</v>
      </c>
      <c r="I527" s="69" t="b">
        <v>0</v>
      </c>
      <c r="J527" s="69" t="b">
        <v>0</v>
      </c>
      <c r="K527" s="69" t="b">
        <v>0</v>
      </c>
      <c r="L527" s="69" t="b">
        <v>0</v>
      </c>
    </row>
    <row r="528" spans="1:12" ht="15">
      <c r="A528" s="69" t="s">
        <v>359</v>
      </c>
      <c r="B528" s="69" t="s">
        <v>878</v>
      </c>
      <c r="C528" s="69">
        <v>3</v>
      </c>
      <c r="D528" s="87">
        <v>0.005160269433983028</v>
      </c>
      <c r="E528" s="87">
        <v>1.557719449762894</v>
      </c>
      <c r="F528" s="69" t="s">
        <v>714</v>
      </c>
      <c r="G528" s="69" t="b">
        <v>0</v>
      </c>
      <c r="H528" s="69" t="b">
        <v>0</v>
      </c>
      <c r="I528" s="69" t="b">
        <v>0</v>
      </c>
      <c r="J528" s="69" t="b">
        <v>0</v>
      </c>
      <c r="K528" s="69" t="b">
        <v>0</v>
      </c>
      <c r="L528" s="69" t="b">
        <v>0</v>
      </c>
    </row>
    <row r="529" spans="1:12" ht="15">
      <c r="A529" s="69" t="s">
        <v>878</v>
      </c>
      <c r="B529" s="69" t="s">
        <v>1738</v>
      </c>
      <c r="C529" s="69">
        <v>3</v>
      </c>
      <c r="D529" s="87">
        <v>0.005160269433983028</v>
      </c>
      <c r="E529" s="87">
        <v>1.1546999155615811</v>
      </c>
      <c r="F529" s="69" t="s">
        <v>714</v>
      </c>
      <c r="G529" s="69" t="b">
        <v>0</v>
      </c>
      <c r="H529" s="69" t="b">
        <v>0</v>
      </c>
      <c r="I529" s="69" t="b">
        <v>0</v>
      </c>
      <c r="J529" s="69" t="b">
        <v>0</v>
      </c>
      <c r="K529" s="69" t="b">
        <v>0</v>
      </c>
      <c r="L529" s="69" t="b">
        <v>0</v>
      </c>
    </row>
    <row r="530" spans="1:12" ht="15">
      <c r="A530" s="69" t="s">
        <v>1738</v>
      </c>
      <c r="B530" s="69" t="s">
        <v>1944</v>
      </c>
      <c r="C530" s="69">
        <v>3</v>
      </c>
      <c r="D530" s="87">
        <v>0.005160269433983028</v>
      </c>
      <c r="E530" s="87">
        <v>2.010017120757524</v>
      </c>
      <c r="F530" s="69" t="s">
        <v>714</v>
      </c>
      <c r="G530" s="69" t="b">
        <v>0</v>
      </c>
      <c r="H530" s="69" t="b">
        <v>0</v>
      </c>
      <c r="I530" s="69" t="b">
        <v>0</v>
      </c>
      <c r="J530" s="69" t="b">
        <v>0</v>
      </c>
      <c r="K530" s="69" t="b">
        <v>0</v>
      </c>
      <c r="L530" s="69" t="b">
        <v>0</v>
      </c>
    </row>
    <row r="531" spans="1:12" ht="15">
      <c r="A531" s="69" t="s">
        <v>1944</v>
      </c>
      <c r="B531" s="69" t="s">
        <v>822</v>
      </c>
      <c r="C531" s="69">
        <v>3</v>
      </c>
      <c r="D531" s="87">
        <v>0.005160269433983028</v>
      </c>
      <c r="E531" s="87">
        <v>1.9430703311269109</v>
      </c>
      <c r="F531" s="69" t="s">
        <v>714</v>
      </c>
      <c r="G531" s="69" t="b">
        <v>0</v>
      </c>
      <c r="H531" s="69" t="b">
        <v>0</v>
      </c>
      <c r="I531" s="69" t="b">
        <v>0</v>
      </c>
      <c r="J531" s="69" t="b">
        <v>0</v>
      </c>
      <c r="K531" s="69" t="b">
        <v>0</v>
      </c>
      <c r="L531" s="69" t="b">
        <v>0</v>
      </c>
    </row>
    <row r="532" spans="1:12" ht="15">
      <c r="A532" s="69" t="s">
        <v>1752</v>
      </c>
      <c r="B532" s="69" t="s">
        <v>845</v>
      </c>
      <c r="C532" s="69">
        <v>3</v>
      </c>
      <c r="D532" s="87">
        <v>0.005160269433983028</v>
      </c>
      <c r="E532" s="87">
        <v>1.9430703311269109</v>
      </c>
      <c r="F532" s="69" t="s">
        <v>714</v>
      </c>
      <c r="G532" s="69" t="b">
        <v>0</v>
      </c>
      <c r="H532" s="69" t="b">
        <v>0</v>
      </c>
      <c r="I532" s="69" t="b">
        <v>0</v>
      </c>
      <c r="J532" s="69" t="b">
        <v>0</v>
      </c>
      <c r="K532" s="69" t="b">
        <v>0</v>
      </c>
      <c r="L532" s="69" t="b">
        <v>0</v>
      </c>
    </row>
    <row r="533" spans="1:12" ht="15">
      <c r="A533" s="69" t="s">
        <v>845</v>
      </c>
      <c r="B533" s="69" t="s">
        <v>1738</v>
      </c>
      <c r="C533" s="69">
        <v>3</v>
      </c>
      <c r="D533" s="87">
        <v>0.005160269433983028</v>
      </c>
      <c r="E533" s="87">
        <v>1.1546999155615811</v>
      </c>
      <c r="F533" s="69" t="s">
        <v>714</v>
      </c>
      <c r="G533" s="69" t="b">
        <v>0</v>
      </c>
      <c r="H533" s="69" t="b">
        <v>0</v>
      </c>
      <c r="I533" s="69" t="b">
        <v>0</v>
      </c>
      <c r="J533" s="69" t="b">
        <v>0</v>
      </c>
      <c r="K533" s="69" t="b">
        <v>0</v>
      </c>
      <c r="L533" s="69" t="b">
        <v>0</v>
      </c>
    </row>
    <row r="534" spans="1:12" ht="15">
      <c r="A534" s="69" t="s">
        <v>1743</v>
      </c>
      <c r="B534" s="69" t="s">
        <v>1744</v>
      </c>
      <c r="C534" s="69">
        <v>4</v>
      </c>
      <c r="D534" s="87">
        <v>0.012808088505398897</v>
      </c>
      <c r="E534" s="87">
        <v>1.6879746200345556</v>
      </c>
      <c r="F534" s="69" t="s">
        <v>715</v>
      </c>
      <c r="G534" s="69" t="b">
        <v>0</v>
      </c>
      <c r="H534" s="69" t="b">
        <v>0</v>
      </c>
      <c r="I534" s="69" t="b">
        <v>0</v>
      </c>
      <c r="J534" s="69" t="b">
        <v>0</v>
      </c>
      <c r="K534" s="69" t="b">
        <v>0</v>
      </c>
      <c r="L534" s="69" t="b">
        <v>0</v>
      </c>
    </row>
    <row r="535" spans="1:12" ht="15">
      <c r="A535" s="69" t="s">
        <v>1742</v>
      </c>
      <c r="B535" s="69" t="s">
        <v>801</v>
      </c>
      <c r="C535" s="69">
        <v>2</v>
      </c>
      <c r="D535" s="87">
        <v>0.006404044252699448</v>
      </c>
      <c r="E535" s="87">
        <v>1.6879746200345556</v>
      </c>
      <c r="F535" s="69" t="s">
        <v>715</v>
      </c>
      <c r="G535" s="69" t="b">
        <v>0</v>
      </c>
      <c r="H535" s="69" t="b">
        <v>0</v>
      </c>
      <c r="I535" s="69" t="b">
        <v>0</v>
      </c>
      <c r="J535" s="69" t="b">
        <v>0</v>
      </c>
      <c r="K535" s="69" t="b">
        <v>0</v>
      </c>
      <c r="L535" s="69" t="b">
        <v>0</v>
      </c>
    </row>
    <row r="536" spans="1:12" ht="15">
      <c r="A536" s="69" t="s">
        <v>801</v>
      </c>
      <c r="B536" s="69" t="s">
        <v>1745</v>
      </c>
      <c r="C536" s="69">
        <v>2</v>
      </c>
      <c r="D536" s="87">
        <v>0.006404044252699448</v>
      </c>
      <c r="E536" s="87">
        <v>1.9890046156985368</v>
      </c>
      <c r="F536" s="69" t="s">
        <v>715</v>
      </c>
      <c r="G536" s="69" t="b">
        <v>0</v>
      </c>
      <c r="H536" s="69" t="b">
        <v>0</v>
      </c>
      <c r="I536" s="69" t="b">
        <v>0</v>
      </c>
      <c r="J536" s="69" t="b">
        <v>0</v>
      </c>
      <c r="K536" s="69" t="b">
        <v>0</v>
      </c>
      <c r="L536" s="69" t="b">
        <v>0</v>
      </c>
    </row>
    <row r="537" spans="1:12" ht="15">
      <c r="A537" s="69" t="s">
        <v>1745</v>
      </c>
      <c r="B537" s="69" t="s">
        <v>1746</v>
      </c>
      <c r="C537" s="69">
        <v>2</v>
      </c>
      <c r="D537" s="87">
        <v>0.006404044252699448</v>
      </c>
      <c r="E537" s="87">
        <v>1.9890046156985368</v>
      </c>
      <c r="F537" s="69" t="s">
        <v>715</v>
      </c>
      <c r="G537" s="69" t="b">
        <v>0</v>
      </c>
      <c r="H537" s="69" t="b">
        <v>0</v>
      </c>
      <c r="I537" s="69" t="b">
        <v>0</v>
      </c>
      <c r="J537" s="69" t="b">
        <v>0</v>
      </c>
      <c r="K537" s="69" t="b">
        <v>0</v>
      </c>
      <c r="L537" s="69" t="b">
        <v>0</v>
      </c>
    </row>
    <row r="538" spans="1:12" ht="15">
      <c r="A538" s="69" t="s">
        <v>1746</v>
      </c>
      <c r="B538" s="69" t="s">
        <v>1743</v>
      </c>
      <c r="C538" s="69">
        <v>2</v>
      </c>
      <c r="D538" s="87">
        <v>0.006404044252699448</v>
      </c>
      <c r="E538" s="87">
        <v>1.6879746200345556</v>
      </c>
      <c r="F538" s="69" t="s">
        <v>715</v>
      </c>
      <c r="G538" s="69" t="b">
        <v>0</v>
      </c>
      <c r="H538" s="69" t="b">
        <v>0</v>
      </c>
      <c r="I538" s="69" t="b">
        <v>0</v>
      </c>
      <c r="J538" s="69" t="b">
        <v>0</v>
      </c>
      <c r="K538" s="69" t="b">
        <v>0</v>
      </c>
      <c r="L538" s="69" t="b">
        <v>0</v>
      </c>
    </row>
    <row r="539" spans="1:12" ht="15">
      <c r="A539" s="69" t="s">
        <v>1744</v>
      </c>
      <c r="B539" s="69" t="s">
        <v>839</v>
      </c>
      <c r="C539" s="69">
        <v>2</v>
      </c>
      <c r="D539" s="87">
        <v>0.006404044252699448</v>
      </c>
      <c r="E539" s="87">
        <v>1.6879746200345556</v>
      </c>
      <c r="F539" s="69" t="s">
        <v>715</v>
      </c>
      <c r="G539" s="69" t="b">
        <v>0</v>
      </c>
      <c r="H539" s="69" t="b">
        <v>0</v>
      </c>
      <c r="I539" s="69" t="b">
        <v>0</v>
      </c>
      <c r="J539" s="69" t="b">
        <v>0</v>
      </c>
      <c r="K539" s="69" t="b">
        <v>0</v>
      </c>
      <c r="L539" s="69" t="b">
        <v>0</v>
      </c>
    </row>
    <row r="540" spans="1:12" ht="15">
      <c r="A540" s="69" t="s">
        <v>839</v>
      </c>
      <c r="B540" s="69" t="s">
        <v>817</v>
      </c>
      <c r="C540" s="69">
        <v>2</v>
      </c>
      <c r="D540" s="87">
        <v>0.006404044252699448</v>
      </c>
      <c r="E540" s="87">
        <v>1.9890046156985368</v>
      </c>
      <c r="F540" s="69" t="s">
        <v>715</v>
      </c>
      <c r="G540" s="69" t="b">
        <v>0</v>
      </c>
      <c r="H540" s="69" t="b">
        <v>0</v>
      </c>
      <c r="I540" s="69" t="b">
        <v>0</v>
      </c>
      <c r="J540" s="69" t="b">
        <v>0</v>
      </c>
      <c r="K540" s="69" t="b">
        <v>0</v>
      </c>
      <c r="L540" s="69" t="b">
        <v>0</v>
      </c>
    </row>
    <row r="541" spans="1:12" ht="15">
      <c r="A541" s="69" t="s">
        <v>817</v>
      </c>
      <c r="B541" s="69" t="s">
        <v>750</v>
      </c>
      <c r="C541" s="69">
        <v>2</v>
      </c>
      <c r="D541" s="87">
        <v>0.006404044252699448</v>
      </c>
      <c r="E541" s="87">
        <v>1.9890046156985368</v>
      </c>
      <c r="F541" s="69" t="s">
        <v>715</v>
      </c>
      <c r="G541" s="69" t="b">
        <v>0</v>
      </c>
      <c r="H541" s="69" t="b">
        <v>0</v>
      </c>
      <c r="I541" s="69" t="b">
        <v>0</v>
      </c>
      <c r="J541" s="69" t="b">
        <v>0</v>
      </c>
      <c r="K541" s="69" t="b">
        <v>0</v>
      </c>
      <c r="L541" s="69" t="b">
        <v>0</v>
      </c>
    </row>
    <row r="542" spans="1:12" ht="15">
      <c r="A542" s="69" t="s">
        <v>750</v>
      </c>
      <c r="B542" s="69" t="s">
        <v>819</v>
      </c>
      <c r="C542" s="69">
        <v>2</v>
      </c>
      <c r="D542" s="87">
        <v>0.006404044252699448</v>
      </c>
      <c r="E542" s="87">
        <v>1.9890046156985368</v>
      </c>
      <c r="F542" s="69" t="s">
        <v>715</v>
      </c>
      <c r="G542" s="69" t="b">
        <v>0</v>
      </c>
      <c r="H542" s="69" t="b">
        <v>0</v>
      </c>
      <c r="I542" s="69" t="b">
        <v>0</v>
      </c>
      <c r="J542" s="69" t="b">
        <v>0</v>
      </c>
      <c r="K542" s="69" t="b">
        <v>0</v>
      </c>
      <c r="L542" s="69" t="b">
        <v>0</v>
      </c>
    </row>
    <row r="543" spans="1:12" ht="15">
      <c r="A543" s="69" t="s">
        <v>819</v>
      </c>
      <c r="B543" s="69" t="s">
        <v>785</v>
      </c>
      <c r="C543" s="69">
        <v>2</v>
      </c>
      <c r="D543" s="87">
        <v>0.006404044252699448</v>
      </c>
      <c r="E543" s="87">
        <v>1.9890046156985368</v>
      </c>
      <c r="F543" s="69" t="s">
        <v>715</v>
      </c>
      <c r="G543" s="69" t="b">
        <v>0</v>
      </c>
      <c r="H543" s="69" t="b">
        <v>0</v>
      </c>
      <c r="I543" s="69" t="b">
        <v>0</v>
      </c>
      <c r="J543" s="69" t="b">
        <v>0</v>
      </c>
      <c r="K543" s="69" t="b">
        <v>0</v>
      </c>
      <c r="L543" s="69" t="b">
        <v>0</v>
      </c>
    </row>
    <row r="544" spans="1:12" ht="15">
      <c r="A544" s="69" t="s">
        <v>785</v>
      </c>
      <c r="B544" s="69" t="s">
        <v>831</v>
      </c>
      <c r="C544" s="69">
        <v>2</v>
      </c>
      <c r="D544" s="87">
        <v>0.006404044252699448</v>
      </c>
      <c r="E544" s="87">
        <v>1.9890046156985368</v>
      </c>
      <c r="F544" s="69" t="s">
        <v>715</v>
      </c>
      <c r="G544" s="69" t="b">
        <v>0</v>
      </c>
      <c r="H544" s="69" t="b">
        <v>0</v>
      </c>
      <c r="I544" s="69" t="b">
        <v>0</v>
      </c>
      <c r="J544" s="69" t="b">
        <v>0</v>
      </c>
      <c r="K544" s="69" t="b">
        <v>0</v>
      </c>
      <c r="L544" s="69" t="b">
        <v>0</v>
      </c>
    </row>
    <row r="545" spans="1:12" ht="15">
      <c r="A545" s="69" t="s">
        <v>831</v>
      </c>
      <c r="B545" s="69" t="s">
        <v>1742</v>
      </c>
      <c r="C545" s="69">
        <v>2</v>
      </c>
      <c r="D545" s="87">
        <v>0.006404044252699448</v>
      </c>
      <c r="E545" s="87">
        <v>1.9890046156985368</v>
      </c>
      <c r="F545" s="69" t="s">
        <v>715</v>
      </c>
      <c r="G545" s="69" t="b">
        <v>0</v>
      </c>
      <c r="H545" s="69" t="b">
        <v>0</v>
      </c>
      <c r="I545" s="69" t="b">
        <v>0</v>
      </c>
      <c r="J545" s="69" t="b">
        <v>0</v>
      </c>
      <c r="K545" s="69" t="b">
        <v>0</v>
      </c>
      <c r="L545" s="69" t="b">
        <v>0</v>
      </c>
    </row>
    <row r="546" spans="1:12" ht="15">
      <c r="A546" s="69" t="s">
        <v>1742</v>
      </c>
      <c r="B546" s="69" t="s">
        <v>791</v>
      </c>
      <c r="C546" s="69">
        <v>2</v>
      </c>
      <c r="D546" s="87">
        <v>0.006404044252699448</v>
      </c>
      <c r="E546" s="87">
        <v>1.6879746200345556</v>
      </c>
      <c r="F546" s="69" t="s">
        <v>715</v>
      </c>
      <c r="G546" s="69" t="b">
        <v>0</v>
      </c>
      <c r="H546" s="69" t="b">
        <v>0</v>
      </c>
      <c r="I546" s="69" t="b">
        <v>0</v>
      </c>
      <c r="J546" s="69" t="b">
        <v>0</v>
      </c>
      <c r="K546" s="69" t="b">
        <v>0</v>
      </c>
      <c r="L546" s="69" t="b">
        <v>0</v>
      </c>
    </row>
    <row r="547" spans="1:12" ht="15">
      <c r="A547" s="69" t="s">
        <v>791</v>
      </c>
      <c r="B547" s="69" t="s">
        <v>1954</v>
      </c>
      <c r="C547" s="69">
        <v>2</v>
      </c>
      <c r="D547" s="87">
        <v>0.006404044252699448</v>
      </c>
      <c r="E547" s="87">
        <v>1.9890046156985368</v>
      </c>
      <c r="F547" s="69" t="s">
        <v>715</v>
      </c>
      <c r="G547" s="69" t="b">
        <v>0</v>
      </c>
      <c r="H547" s="69" t="b">
        <v>0</v>
      </c>
      <c r="I547" s="69" t="b">
        <v>0</v>
      </c>
      <c r="J547" s="69" t="b">
        <v>0</v>
      </c>
      <c r="K547" s="69" t="b">
        <v>0</v>
      </c>
      <c r="L547" s="69" t="b">
        <v>0</v>
      </c>
    </row>
    <row r="548" spans="1:12" ht="15">
      <c r="A548" s="69" t="s">
        <v>1954</v>
      </c>
      <c r="B548" s="69" t="s">
        <v>1955</v>
      </c>
      <c r="C548" s="69">
        <v>2</v>
      </c>
      <c r="D548" s="87">
        <v>0.006404044252699448</v>
      </c>
      <c r="E548" s="87">
        <v>1.9890046156985368</v>
      </c>
      <c r="F548" s="69" t="s">
        <v>715</v>
      </c>
      <c r="G548" s="69" t="b">
        <v>0</v>
      </c>
      <c r="H548" s="69" t="b">
        <v>0</v>
      </c>
      <c r="I548" s="69" t="b">
        <v>0</v>
      </c>
      <c r="J548" s="69" t="b">
        <v>0</v>
      </c>
      <c r="K548" s="69" t="b">
        <v>0</v>
      </c>
      <c r="L548" s="69" t="b">
        <v>0</v>
      </c>
    </row>
    <row r="549" spans="1:12" ht="15">
      <c r="A549" s="69" t="s">
        <v>1955</v>
      </c>
      <c r="B549" s="69" t="s">
        <v>793</v>
      </c>
      <c r="C549" s="69">
        <v>2</v>
      </c>
      <c r="D549" s="87">
        <v>0.006404044252699448</v>
      </c>
      <c r="E549" s="87">
        <v>1.9890046156985368</v>
      </c>
      <c r="F549" s="69" t="s">
        <v>715</v>
      </c>
      <c r="G549" s="69" t="b">
        <v>0</v>
      </c>
      <c r="H549" s="69" t="b">
        <v>0</v>
      </c>
      <c r="I549" s="69" t="b">
        <v>0</v>
      </c>
      <c r="J549" s="69" t="b">
        <v>0</v>
      </c>
      <c r="K549" s="69" t="b">
        <v>0</v>
      </c>
      <c r="L549" s="69" t="b">
        <v>0</v>
      </c>
    </row>
    <row r="550" spans="1:12" ht="15">
      <c r="A550" s="69" t="s">
        <v>793</v>
      </c>
      <c r="B550" s="69" t="s">
        <v>809</v>
      </c>
      <c r="C550" s="69">
        <v>2</v>
      </c>
      <c r="D550" s="87">
        <v>0.006404044252699448</v>
      </c>
      <c r="E550" s="87">
        <v>1.9890046156985368</v>
      </c>
      <c r="F550" s="69" t="s">
        <v>715</v>
      </c>
      <c r="G550" s="69" t="b">
        <v>0</v>
      </c>
      <c r="H550" s="69" t="b">
        <v>0</v>
      </c>
      <c r="I550" s="69" t="b">
        <v>0</v>
      </c>
      <c r="J550" s="69" t="b">
        <v>0</v>
      </c>
      <c r="K550" s="69" t="b">
        <v>0</v>
      </c>
      <c r="L550" s="69" t="b">
        <v>0</v>
      </c>
    </row>
    <row r="551" spans="1:12" ht="15">
      <c r="A551" s="69" t="s">
        <v>809</v>
      </c>
      <c r="B551" s="69" t="s">
        <v>1956</v>
      </c>
      <c r="C551" s="69">
        <v>2</v>
      </c>
      <c r="D551" s="87">
        <v>0.006404044252699448</v>
      </c>
      <c r="E551" s="87">
        <v>1.9890046156985368</v>
      </c>
      <c r="F551" s="69" t="s">
        <v>715</v>
      </c>
      <c r="G551" s="69" t="b">
        <v>0</v>
      </c>
      <c r="H551" s="69" t="b">
        <v>0</v>
      </c>
      <c r="I551" s="69" t="b">
        <v>0</v>
      </c>
      <c r="J551" s="69" t="b">
        <v>0</v>
      </c>
      <c r="K551" s="69" t="b">
        <v>0</v>
      </c>
      <c r="L551" s="69" t="b">
        <v>0</v>
      </c>
    </row>
    <row r="552" spans="1:12" ht="15">
      <c r="A552" s="69" t="s">
        <v>1956</v>
      </c>
      <c r="B552" s="69" t="s">
        <v>824</v>
      </c>
      <c r="C552" s="69">
        <v>2</v>
      </c>
      <c r="D552" s="87">
        <v>0.006404044252699448</v>
      </c>
      <c r="E552" s="87">
        <v>1.9890046156985368</v>
      </c>
      <c r="F552" s="69" t="s">
        <v>715</v>
      </c>
      <c r="G552" s="69" t="b">
        <v>0</v>
      </c>
      <c r="H552" s="69" t="b">
        <v>0</v>
      </c>
      <c r="I552" s="69" t="b">
        <v>0</v>
      </c>
      <c r="J552" s="69" t="b">
        <v>0</v>
      </c>
      <c r="K552" s="69" t="b">
        <v>0</v>
      </c>
      <c r="L552" s="69" t="b">
        <v>0</v>
      </c>
    </row>
    <row r="553" spans="1:12" ht="15">
      <c r="A553" s="69" t="s">
        <v>824</v>
      </c>
      <c r="B553" s="69" t="s">
        <v>852</v>
      </c>
      <c r="C553" s="69">
        <v>2</v>
      </c>
      <c r="D553" s="87">
        <v>0.006404044252699448</v>
      </c>
      <c r="E553" s="87">
        <v>1.9890046156985368</v>
      </c>
      <c r="F553" s="69" t="s">
        <v>715</v>
      </c>
      <c r="G553" s="69" t="b">
        <v>0</v>
      </c>
      <c r="H553" s="69" t="b">
        <v>0</v>
      </c>
      <c r="I553" s="69" t="b">
        <v>0</v>
      </c>
      <c r="J553" s="69" t="b">
        <v>0</v>
      </c>
      <c r="K553" s="69" t="b">
        <v>0</v>
      </c>
      <c r="L553" s="69" t="b">
        <v>0</v>
      </c>
    </row>
    <row r="554" spans="1:12" ht="15">
      <c r="A554" s="69" t="s">
        <v>852</v>
      </c>
      <c r="B554" s="69" t="s">
        <v>358</v>
      </c>
      <c r="C554" s="69">
        <v>2</v>
      </c>
      <c r="D554" s="87">
        <v>0.006404044252699448</v>
      </c>
      <c r="E554" s="87">
        <v>1.9890046156985368</v>
      </c>
      <c r="F554" s="69" t="s">
        <v>715</v>
      </c>
      <c r="G554" s="69" t="b">
        <v>0</v>
      </c>
      <c r="H554" s="69" t="b">
        <v>0</v>
      </c>
      <c r="I554" s="69" t="b">
        <v>0</v>
      </c>
      <c r="J554" s="69" t="b">
        <v>0</v>
      </c>
      <c r="K554" s="69" t="b">
        <v>0</v>
      </c>
      <c r="L554" s="69" t="b">
        <v>0</v>
      </c>
    </row>
    <row r="555" spans="1:12" ht="15">
      <c r="A555" s="69" t="s">
        <v>358</v>
      </c>
      <c r="B555" s="69" t="s">
        <v>745</v>
      </c>
      <c r="C555" s="69">
        <v>2</v>
      </c>
      <c r="D555" s="87">
        <v>0.006404044252699448</v>
      </c>
      <c r="E555" s="87">
        <v>1.9890046156985368</v>
      </c>
      <c r="F555" s="69" t="s">
        <v>715</v>
      </c>
      <c r="G555" s="69" t="b">
        <v>0</v>
      </c>
      <c r="H555" s="69" t="b">
        <v>0</v>
      </c>
      <c r="I555" s="69" t="b">
        <v>0</v>
      </c>
      <c r="J555" s="69" t="b">
        <v>0</v>
      </c>
      <c r="K555" s="69" t="b">
        <v>0</v>
      </c>
      <c r="L555" s="69" t="b">
        <v>0</v>
      </c>
    </row>
    <row r="556" spans="1:12" ht="15">
      <c r="A556" s="69" t="s">
        <v>745</v>
      </c>
      <c r="B556" s="69" t="s">
        <v>1743</v>
      </c>
      <c r="C556" s="69">
        <v>2</v>
      </c>
      <c r="D556" s="87">
        <v>0.006404044252699448</v>
      </c>
      <c r="E556" s="87">
        <v>1.6879746200345556</v>
      </c>
      <c r="F556" s="69" t="s">
        <v>715</v>
      </c>
      <c r="G556" s="69" t="b">
        <v>0</v>
      </c>
      <c r="H556" s="69" t="b">
        <v>0</v>
      </c>
      <c r="I556" s="69" t="b">
        <v>0</v>
      </c>
      <c r="J556" s="69" t="b">
        <v>0</v>
      </c>
      <c r="K556" s="69" t="b">
        <v>0</v>
      </c>
      <c r="L556" s="69" t="b">
        <v>0</v>
      </c>
    </row>
    <row r="557" spans="1:12" ht="15">
      <c r="A557" s="69" t="s">
        <v>1744</v>
      </c>
      <c r="B557" s="69" t="s">
        <v>1738</v>
      </c>
      <c r="C557" s="69">
        <v>2</v>
      </c>
      <c r="D557" s="87">
        <v>0.006404044252699448</v>
      </c>
      <c r="E557" s="87">
        <v>1.0347621062592118</v>
      </c>
      <c r="F557" s="69" t="s">
        <v>715</v>
      </c>
      <c r="G557" s="69" t="b">
        <v>0</v>
      </c>
      <c r="H557" s="69" t="b">
        <v>0</v>
      </c>
      <c r="I557" s="69" t="b">
        <v>0</v>
      </c>
      <c r="J557" s="69" t="b">
        <v>0</v>
      </c>
      <c r="K557" s="69" t="b">
        <v>0</v>
      </c>
      <c r="L557" s="69" t="b">
        <v>0</v>
      </c>
    </row>
    <row r="558" spans="1:12" ht="15">
      <c r="A558" s="69" t="s">
        <v>1973</v>
      </c>
      <c r="B558" s="69" t="s">
        <v>1753</v>
      </c>
      <c r="C558" s="69">
        <v>2</v>
      </c>
      <c r="D558" s="87">
        <v>0.006404044252699448</v>
      </c>
      <c r="E558" s="87">
        <v>1.9890046156985368</v>
      </c>
      <c r="F558" s="69" t="s">
        <v>715</v>
      </c>
      <c r="G558" s="69" t="b">
        <v>0</v>
      </c>
      <c r="H558" s="69" t="b">
        <v>0</v>
      </c>
      <c r="I558" s="69" t="b">
        <v>0</v>
      </c>
      <c r="J558" s="69" t="b">
        <v>0</v>
      </c>
      <c r="K558" s="69" t="b">
        <v>0</v>
      </c>
      <c r="L558" s="69" t="b">
        <v>0</v>
      </c>
    </row>
    <row r="559" spans="1:12" ht="15">
      <c r="A559" s="69" t="s">
        <v>1753</v>
      </c>
      <c r="B559" s="69" t="s">
        <v>1974</v>
      </c>
      <c r="C559" s="69">
        <v>2</v>
      </c>
      <c r="D559" s="87">
        <v>0.006404044252699448</v>
      </c>
      <c r="E559" s="87">
        <v>1.9890046156985368</v>
      </c>
      <c r="F559" s="69" t="s">
        <v>715</v>
      </c>
      <c r="G559" s="69" t="b">
        <v>0</v>
      </c>
      <c r="H559" s="69" t="b">
        <v>0</v>
      </c>
      <c r="I559" s="69" t="b">
        <v>0</v>
      </c>
      <c r="J559" s="69" t="b">
        <v>0</v>
      </c>
      <c r="K559" s="69" t="b">
        <v>0</v>
      </c>
      <c r="L559" s="69" t="b">
        <v>0</v>
      </c>
    </row>
    <row r="560" spans="1:12" ht="15">
      <c r="A560" s="69" t="s">
        <v>1974</v>
      </c>
      <c r="B560" s="69" t="s">
        <v>868</v>
      </c>
      <c r="C560" s="69">
        <v>2</v>
      </c>
      <c r="D560" s="87">
        <v>0.006404044252699448</v>
      </c>
      <c r="E560" s="87">
        <v>1.9890046156985368</v>
      </c>
      <c r="F560" s="69" t="s">
        <v>715</v>
      </c>
      <c r="G560" s="69" t="b">
        <v>0</v>
      </c>
      <c r="H560" s="69" t="b">
        <v>0</v>
      </c>
      <c r="I560" s="69" t="b">
        <v>0</v>
      </c>
      <c r="J560" s="69" t="b">
        <v>0</v>
      </c>
      <c r="K560" s="69" t="b">
        <v>0</v>
      </c>
      <c r="L560" s="69" t="b">
        <v>0</v>
      </c>
    </row>
    <row r="561" spans="1:12" ht="15">
      <c r="A561" s="69" t="s">
        <v>868</v>
      </c>
      <c r="B561" s="69" t="s">
        <v>1975</v>
      </c>
      <c r="C561" s="69">
        <v>2</v>
      </c>
      <c r="D561" s="87">
        <v>0.006404044252699448</v>
      </c>
      <c r="E561" s="87">
        <v>1.9890046156985368</v>
      </c>
      <c r="F561" s="69" t="s">
        <v>715</v>
      </c>
      <c r="G561" s="69" t="b">
        <v>0</v>
      </c>
      <c r="H561" s="69" t="b">
        <v>0</v>
      </c>
      <c r="I561" s="69" t="b">
        <v>0</v>
      </c>
      <c r="J561" s="69" t="b">
        <v>0</v>
      </c>
      <c r="K561" s="69" t="b">
        <v>0</v>
      </c>
      <c r="L561" s="69" t="b">
        <v>0</v>
      </c>
    </row>
    <row r="562" spans="1:12" ht="15">
      <c r="A562" s="69" t="s">
        <v>1975</v>
      </c>
      <c r="B562" s="69" t="s">
        <v>883</v>
      </c>
      <c r="C562" s="69">
        <v>2</v>
      </c>
      <c r="D562" s="87">
        <v>0.006404044252699448</v>
      </c>
      <c r="E562" s="87">
        <v>1.9890046156985368</v>
      </c>
      <c r="F562" s="69" t="s">
        <v>715</v>
      </c>
      <c r="G562" s="69" t="b">
        <v>0</v>
      </c>
      <c r="H562" s="69" t="b">
        <v>0</v>
      </c>
      <c r="I562" s="69" t="b">
        <v>0</v>
      </c>
      <c r="J562" s="69" t="b">
        <v>0</v>
      </c>
      <c r="K562" s="69" t="b">
        <v>0</v>
      </c>
      <c r="L562" s="69" t="b">
        <v>0</v>
      </c>
    </row>
    <row r="563" spans="1:12" ht="15">
      <c r="A563" s="69" t="s">
        <v>883</v>
      </c>
      <c r="B563" s="69" t="s">
        <v>871</v>
      </c>
      <c r="C563" s="69">
        <v>2</v>
      </c>
      <c r="D563" s="87">
        <v>0.006404044252699448</v>
      </c>
      <c r="E563" s="87">
        <v>1.9890046156985368</v>
      </c>
      <c r="F563" s="69" t="s">
        <v>715</v>
      </c>
      <c r="G563" s="69" t="b">
        <v>0</v>
      </c>
      <c r="H563" s="69" t="b">
        <v>0</v>
      </c>
      <c r="I563" s="69" t="b">
        <v>0</v>
      </c>
      <c r="J563" s="69" t="b">
        <v>0</v>
      </c>
      <c r="K563" s="69" t="b">
        <v>0</v>
      </c>
      <c r="L563" s="69" t="b">
        <v>0</v>
      </c>
    </row>
    <row r="564" spans="1:12" ht="15">
      <c r="A564" s="69" t="s">
        <v>871</v>
      </c>
      <c r="B564" s="69" t="s">
        <v>1976</v>
      </c>
      <c r="C564" s="69">
        <v>2</v>
      </c>
      <c r="D564" s="87">
        <v>0.006404044252699448</v>
      </c>
      <c r="E564" s="87">
        <v>1.9890046156985368</v>
      </c>
      <c r="F564" s="69" t="s">
        <v>715</v>
      </c>
      <c r="G564" s="69" t="b">
        <v>0</v>
      </c>
      <c r="H564" s="69" t="b">
        <v>0</v>
      </c>
      <c r="I564" s="69" t="b">
        <v>0</v>
      </c>
      <c r="J564" s="69" t="b">
        <v>0</v>
      </c>
      <c r="K564" s="69" t="b">
        <v>0</v>
      </c>
      <c r="L564" s="69" t="b">
        <v>0</v>
      </c>
    </row>
    <row r="565" spans="1:12" ht="15">
      <c r="A565" s="69" t="s">
        <v>1976</v>
      </c>
      <c r="B565" s="69" t="s">
        <v>1977</v>
      </c>
      <c r="C565" s="69">
        <v>2</v>
      </c>
      <c r="D565" s="87">
        <v>0.006404044252699448</v>
      </c>
      <c r="E565" s="87">
        <v>1.9890046156985368</v>
      </c>
      <c r="F565" s="69" t="s">
        <v>715</v>
      </c>
      <c r="G565" s="69" t="b">
        <v>0</v>
      </c>
      <c r="H565" s="69" t="b">
        <v>0</v>
      </c>
      <c r="I565" s="69" t="b">
        <v>0</v>
      </c>
      <c r="J565" s="69" t="b">
        <v>0</v>
      </c>
      <c r="K565" s="69" t="b">
        <v>0</v>
      </c>
      <c r="L565" s="69" t="b">
        <v>0</v>
      </c>
    </row>
    <row r="566" spans="1:12" ht="15">
      <c r="A566" s="69" t="s">
        <v>1977</v>
      </c>
      <c r="B566" s="69" t="s">
        <v>863</v>
      </c>
      <c r="C566" s="69">
        <v>2</v>
      </c>
      <c r="D566" s="87">
        <v>0.006404044252699448</v>
      </c>
      <c r="E566" s="87">
        <v>1.6879746200345556</v>
      </c>
      <c r="F566" s="69" t="s">
        <v>715</v>
      </c>
      <c r="G566" s="69" t="b">
        <v>0</v>
      </c>
      <c r="H566" s="69" t="b">
        <v>0</v>
      </c>
      <c r="I566" s="69" t="b">
        <v>0</v>
      </c>
      <c r="J566" s="69" t="b">
        <v>0</v>
      </c>
      <c r="K566" s="69" t="b">
        <v>0</v>
      </c>
      <c r="L566" s="69" t="b">
        <v>0</v>
      </c>
    </row>
    <row r="567" spans="1:12" ht="15">
      <c r="A567" s="69" t="s">
        <v>863</v>
      </c>
      <c r="B567" s="69" t="s">
        <v>760</v>
      </c>
      <c r="C567" s="69">
        <v>2</v>
      </c>
      <c r="D567" s="87">
        <v>0.006404044252699448</v>
      </c>
      <c r="E567" s="87">
        <v>1.6879746200345556</v>
      </c>
      <c r="F567" s="69" t="s">
        <v>715</v>
      </c>
      <c r="G567" s="69" t="b">
        <v>0</v>
      </c>
      <c r="H567" s="69" t="b">
        <v>0</v>
      </c>
      <c r="I567" s="69" t="b">
        <v>0</v>
      </c>
      <c r="J567" s="69" t="b">
        <v>0</v>
      </c>
      <c r="K567" s="69" t="b">
        <v>0</v>
      </c>
      <c r="L567" s="69" t="b">
        <v>0</v>
      </c>
    </row>
    <row r="568" spans="1:12" ht="15">
      <c r="A568" s="69" t="s">
        <v>760</v>
      </c>
      <c r="B568" s="69" t="s">
        <v>1978</v>
      </c>
      <c r="C568" s="69">
        <v>2</v>
      </c>
      <c r="D568" s="87">
        <v>0.006404044252699448</v>
      </c>
      <c r="E568" s="87">
        <v>1.9890046156985368</v>
      </c>
      <c r="F568" s="69" t="s">
        <v>715</v>
      </c>
      <c r="G568" s="69" t="b">
        <v>0</v>
      </c>
      <c r="H568" s="69" t="b">
        <v>0</v>
      </c>
      <c r="I568" s="69" t="b">
        <v>0</v>
      </c>
      <c r="J568" s="69" t="b">
        <v>0</v>
      </c>
      <c r="K568" s="69" t="b">
        <v>0</v>
      </c>
      <c r="L568" s="69" t="b">
        <v>0</v>
      </c>
    </row>
    <row r="569" spans="1:12" ht="15">
      <c r="A569" s="69" t="s">
        <v>1978</v>
      </c>
      <c r="B569" s="69" t="s">
        <v>1979</v>
      </c>
      <c r="C569" s="69">
        <v>2</v>
      </c>
      <c r="D569" s="87">
        <v>0.006404044252699448</v>
      </c>
      <c r="E569" s="87">
        <v>1.9890046156985368</v>
      </c>
      <c r="F569" s="69" t="s">
        <v>715</v>
      </c>
      <c r="G569" s="69" t="b">
        <v>0</v>
      </c>
      <c r="H569" s="69" t="b">
        <v>0</v>
      </c>
      <c r="I569" s="69" t="b">
        <v>0</v>
      </c>
      <c r="J569" s="69" t="b">
        <v>0</v>
      </c>
      <c r="K569" s="69" t="b">
        <v>0</v>
      </c>
      <c r="L569" s="69" t="b">
        <v>0</v>
      </c>
    </row>
    <row r="570" spans="1:12" ht="15">
      <c r="A570" s="69" t="s">
        <v>1979</v>
      </c>
      <c r="B570" s="69" t="s">
        <v>1980</v>
      </c>
      <c r="C570" s="69">
        <v>2</v>
      </c>
      <c r="D570" s="87">
        <v>0.006404044252699448</v>
      </c>
      <c r="E570" s="87">
        <v>1.9890046156985368</v>
      </c>
      <c r="F570" s="69" t="s">
        <v>715</v>
      </c>
      <c r="G570" s="69" t="b">
        <v>0</v>
      </c>
      <c r="H570" s="69" t="b">
        <v>0</v>
      </c>
      <c r="I570" s="69" t="b">
        <v>0</v>
      </c>
      <c r="J570" s="69" t="b">
        <v>0</v>
      </c>
      <c r="K570" s="69" t="b">
        <v>0</v>
      </c>
      <c r="L570" s="69" t="b">
        <v>0</v>
      </c>
    </row>
    <row r="571" spans="1:12" ht="15">
      <c r="A571" s="69" t="s">
        <v>1980</v>
      </c>
      <c r="B571" s="69" t="s">
        <v>1981</v>
      </c>
      <c r="C571" s="69">
        <v>2</v>
      </c>
      <c r="D571" s="87">
        <v>0.006404044252699448</v>
      </c>
      <c r="E571" s="87">
        <v>1.9890046156985368</v>
      </c>
      <c r="F571" s="69" t="s">
        <v>715</v>
      </c>
      <c r="G571" s="69" t="b">
        <v>0</v>
      </c>
      <c r="H571" s="69" t="b">
        <v>0</v>
      </c>
      <c r="I571" s="69" t="b">
        <v>0</v>
      </c>
      <c r="J571" s="69" t="b">
        <v>0</v>
      </c>
      <c r="K571" s="69" t="b">
        <v>0</v>
      </c>
      <c r="L571" s="69" t="b">
        <v>0</v>
      </c>
    </row>
    <row r="572" spans="1:12" ht="15">
      <c r="A572" s="69" t="s">
        <v>1981</v>
      </c>
      <c r="B572" s="69" t="s">
        <v>851</v>
      </c>
      <c r="C572" s="69">
        <v>2</v>
      </c>
      <c r="D572" s="87">
        <v>0.006404044252699448</v>
      </c>
      <c r="E572" s="87">
        <v>1.9890046156985368</v>
      </c>
      <c r="F572" s="69" t="s">
        <v>715</v>
      </c>
      <c r="G572" s="69" t="b">
        <v>0</v>
      </c>
      <c r="H572" s="69" t="b">
        <v>0</v>
      </c>
      <c r="I572" s="69" t="b">
        <v>0</v>
      </c>
      <c r="J572" s="69" t="b">
        <v>0</v>
      </c>
      <c r="K572" s="69" t="b">
        <v>0</v>
      </c>
      <c r="L572" s="69" t="b">
        <v>0</v>
      </c>
    </row>
    <row r="573" spans="1:12" ht="15">
      <c r="A573" s="69" t="s">
        <v>851</v>
      </c>
      <c r="B573" s="69" t="s">
        <v>863</v>
      </c>
      <c r="C573" s="69">
        <v>2</v>
      </c>
      <c r="D573" s="87">
        <v>0.006404044252699448</v>
      </c>
      <c r="E573" s="87">
        <v>1.6879746200345556</v>
      </c>
      <c r="F573" s="69" t="s">
        <v>715</v>
      </c>
      <c r="G573" s="69" t="b">
        <v>0</v>
      </c>
      <c r="H573" s="69" t="b">
        <v>0</v>
      </c>
      <c r="I573" s="69" t="b">
        <v>0</v>
      </c>
      <c r="J573" s="69" t="b">
        <v>0</v>
      </c>
      <c r="K573" s="69" t="b">
        <v>0</v>
      </c>
      <c r="L573" s="69" t="b">
        <v>0</v>
      </c>
    </row>
    <row r="574" spans="1:12" ht="15">
      <c r="A574" s="69" t="s">
        <v>863</v>
      </c>
      <c r="B574" s="69" t="s">
        <v>759</v>
      </c>
      <c r="C574" s="69">
        <v>2</v>
      </c>
      <c r="D574" s="87">
        <v>0.006404044252699448</v>
      </c>
      <c r="E574" s="87">
        <v>1.6879746200345556</v>
      </c>
      <c r="F574" s="69" t="s">
        <v>715</v>
      </c>
      <c r="G574" s="69" t="b">
        <v>0</v>
      </c>
      <c r="H574" s="69" t="b">
        <v>0</v>
      </c>
      <c r="I574" s="69" t="b">
        <v>0</v>
      </c>
      <c r="J574" s="69" t="b">
        <v>0</v>
      </c>
      <c r="K574" s="69" t="b">
        <v>0</v>
      </c>
      <c r="L574" s="69" t="b">
        <v>0</v>
      </c>
    </row>
    <row r="575" spans="1:12" ht="15">
      <c r="A575" s="69" t="s">
        <v>759</v>
      </c>
      <c r="B575" s="69" t="s">
        <v>781</v>
      </c>
      <c r="C575" s="69">
        <v>2</v>
      </c>
      <c r="D575" s="87">
        <v>0.006404044252699448</v>
      </c>
      <c r="E575" s="87">
        <v>1.9890046156985368</v>
      </c>
      <c r="F575" s="69" t="s">
        <v>715</v>
      </c>
      <c r="G575" s="69" t="b">
        <v>0</v>
      </c>
      <c r="H575" s="69" t="b">
        <v>0</v>
      </c>
      <c r="I575" s="69" t="b">
        <v>0</v>
      </c>
      <c r="J575" s="69" t="b">
        <v>0</v>
      </c>
      <c r="K575" s="69" t="b">
        <v>0</v>
      </c>
      <c r="L575" s="69" t="b">
        <v>0</v>
      </c>
    </row>
    <row r="576" spans="1:12" ht="15">
      <c r="A576" s="69" t="s">
        <v>781</v>
      </c>
      <c r="B576" s="69" t="s">
        <v>1982</v>
      </c>
      <c r="C576" s="69">
        <v>2</v>
      </c>
      <c r="D576" s="87">
        <v>0.006404044252699448</v>
      </c>
      <c r="E576" s="87">
        <v>1.9890046156985368</v>
      </c>
      <c r="F576" s="69" t="s">
        <v>715</v>
      </c>
      <c r="G576" s="69" t="b">
        <v>0</v>
      </c>
      <c r="H576" s="69" t="b">
        <v>0</v>
      </c>
      <c r="I576" s="69" t="b">
        <v>0</v>
      </c>
      <c r="J576" s="69" t="b">
        <v>0</v>
      </c>
      <c r="K576" s="69" t="b">
        <v>0</v>
      </c>
      <c r="L576" s="69" t="b">
        <v>0</v>
      </c>
    </row>
    <row r="577" spans="1:12" ht="15">
      <c r="A577" s="69" t="s">
        <v>1982</v>
      </c>
      <c r="B577" s="69" t="s">
        <v>747</v>
      </c>
      <c r="C577" s="69">
        <v>2</v>
      </c>
      <c r="D577" s="87">
        <v>0.006404044252699448</v>
      </c>
      <c r="E577" s="87">
        <v>1.9890046156985368</v>
      </c>
      <c r="F577" s="69" t="s">
        <v>715</v>
      </c>
      <c r="G577" s="69" t="b">
        <v>0</v>
      </c>
      <c r="H577" s="69" t="b">
        <v>0</v>
      </c>
      <c r="I577" s="69" t="b">
        <v>0</v>
      </c>
      <c r="J577" s="69" t="b">
        <v>0</v>
      </c>
      <c r="K577" s="69" t="b">
        <v>0</v>
      </c>
      <c r="L577" s="69" t="b">
        <v>0</v>
      </c>
    </row>
    <row r="578" spans="1:12" ht="15">
      <c r="A578" s="69" t="s">
        <v>747</v>
      </c>
      <c r="B578" s="69" t="s">
        <v>789</v>
      </c>
      <c r="C578" s="69">
        <v>2</v>
      </c>
      <c r="D578" s="87">
        <v>0.006404044252699448</v>
      </c>
      <c r="E578" s="87">
        <v>1.9890046156985368</v>
      </c>
      <c r="F578" s="69" t="s">
        <v>715</v>
      </c>
      <c r="G578" s="69" t="b">
        <v>0</v>
      </c>
      <c r="H578" s="69" t="b">
        <v>0</v>
      </c>
      <c r="I578" s="69" t="b">
        <v>0</v>
      </c>
      <c r="J578" s="69" t="b">
        <v>0</v>
      </c>
      <c r="K578" s="69" t="b">
        <v>0</v>
      </c>
      <c r="L578" s="69" t="b">
        <v>0</v>
      </c>
    </row>
    <row r="579" spans="1:12" ht="15">
      <c r="A579" s="69" t="s">
        <v>789</v>
      </c>
      <c r="B579" s="69" t="s">
        <v>1983</v>
      </c>
      <c r="C579" s="69">
        <v>2</v>
      </c>
      <c r="D579" s="87">
        <v>0.006404044252699448</v>
      </c>
      <c r="E579" s="87">
        <v>1.9890046156985368</v>
      </c>
      <c r="F579" s="69" t="s">
        <v>715</v>
      </c>
      <c r="G579" s="69" t="b">
        <v>0</v>
      </c>
      <c r="H579" s="69" t="b">
        <v>0</v>
      </c>
      <c r="I579" s="69" t="b">
        <v>0</v>
      </c>
      <c r="J579" s="69" t="b">
        <v>0</v>
      </c>
      <c r="K579" s="69" t="b">
        <v>0</v>
      </c>
      <c r="L579" s="69" t="b">
        <v>0</v>
      </c>
    </row>
    <row r="580" spans="1:12" ht="15">
      <c r="A580" s="69" t="s">
        <v>1983</v>
      </c>
      <c r="B580" s="69" t="s">
        <v>1738</v>
      </c>
      <c r="C580" s="69">
        <v>2</v>
      </c>
      <c r="D580" s="87">
        <v>0.006404044252699448</v>
      </c>
      <c r="E580" s="87">
        <v>1.335792101923193</v>
      </c>
      <c r="F580" s="69" t="s">
        <v>715</v>
      </c>
      <c r="G580" s="69" t="b">
        <v>0</v>
      </c>
      <c r="H580" s="69" t="b">
        <v>0</v>
      </c>
      <c r="I580" s="69" t="b">
        <v>0</v>
      </c>
      <c r="J580" s="69" t="b">
        <v>0</v>
      </c>
      <c r="K580" s="69" t="b">
        <v>0</v>
      </c>
      <c r="L580" s="69" t="b">
        <v>0</v>
      </c>
    </row>
    <row r="581" spans="1:12" ht="15">
      <c r="A581" s="69" t="s">
        <v>1738</v>
      </c>
      <c r="B581" s="69" t="s">
        <v>433</v>
      </c>
      <c r="C581" s="69">
        <v>2</v>
      </c>
      <c r="D581" s="87">
        <v>0.006404044252699448</v>
      </c>
      <c r="E581" s="87">
        <v>1.591064607026499</v>
      </c>
      <c r="F581" s="69" t="s">
        <v>715</v>
      </c>
      <c r="G581" s="69" t="b">
        <v>0</v>
      </c>
      <c r="H581" s="69" t="b">
        <v>0</v>
      </c>
      <c r="I581" s="69" t="b">
        <v>0</v>
      </c>
      <c r="J581" s="69" t="b">
        <v>0</v>
      </c>
      <c r="K581" s="69" t="b">
        <v>0</v>
      </c>
      <c r="L581" s="69" t="b">
        <v>0</v>
      </c>
    </row>
    <row r="582" spans="1:12" ht="15">
      <c r="A582" s="69" t="s">
        <v>433</v>
      </c>
      <c r="B582" s="69" t="s">
        <v>908</v>
      </c>
      <c r="C582" s="69">
        <v>2</v>
      </c>
      <c r="D582" s="87">
        <v>0.006404044252699448</v>
      </c>
      <c r="E582" s="87">
        <v>1.6879746200345556</v>
      </c>
      <c r="F582" s="69" t="s">
        <v>715</v>
      </c>
      <c r="G582" s="69" t="b">
        <v>0</v>
      </c>
      <c r="H582" s="69" t="b">
        <v>0</v>
      </c>
      <c r="I582" s="69" t="b">
        <v>0</v>
      </c>
      <c r="J582" s="69" t="b">
        <v>0</v>
      </c>
      <c r="K582" s="69" t="b">
        <v>0</v>
      </c>
      <c r="L582" s="69" t="b">
        <v>0</v>
      </c>
    </row>
    <row r="583" spans="1:12" ht="15">
      <c r="A583" s="69" t="s">
        <v>908</v>
      </c>
      <c r="B583" s="69" t="s">
        <v>933</v>
      </c>
      <c r="C583" s="69">
        <v>2</v>
      </c>
      <c r="D583" s="87">
        <v>0.006404044252699448</v>
      </c>
      <c r="E583" s="87">
        <v>1.6879746200345556</v>
      </c>
      <c r="F583" s="69" t="s">
        <v>715</v>
      </c>
      <c r="G583" s="69" t="b">
        <v>0</v>
      </c>
      <c r="H583" s="69" t="b">
        <v>0</v>
      </c>
      <c r="I583" s="69" t="b">
        <v>0</v>
      </c>
      <c r="J583" s="69" t="b">
        <v>0</v>
      </c>
      <c r="K583" s="69" t="b">
        <v>0</v>
      </c>
      <c r="L583" s="69" t="b">
        <v>0</v>
      </c>
    </row>
    <row r="584" spans="1:12" ht="15">
      <c r="A584" s="69" t="s">
        <v>933</v>
      </c>
      <c r="B584" s="69" t="s">
        <v>369</v>
      </c>
      <c r="C584" s="69">
        <v>2</v>
      </c>
      <c r="D584" s="87">
        <v>0.006404044252699448</v>
      </c>
      <c r="E584" s="87">
        <v>1.9890046156985368</v>
      </c>
      <c r="F584" s="69" t="s">
        <v>715</v>
      </c>
      <c r="G584" s="69" t="b">
        <v>0</v>
      </c>
      <c r="H584" s="69" t="b">
        <v>0</v>
      </c>
      <c r="I584" s="69" t="b">
        <v>0</v>
      </c>
      <c r="J584" s="69" t="b">
        <v>0</v>
      </c>
      <c r="K584" s="69" t="b">
        <v>0</v>
      </c>
      <c r="L584" s="69" t="b">
        <v>0</v>
      </c>
    </row>
    <row r="585" spans="1:12" ht="15">
      <c r="A585" s="69" t="s">
        <v>369</v>
      </c>
      <c r="B585" s="69" t="s">
        <v>907</v>
      </c>
      <c r="C585" s="69">
        <v>2</v>
      </c>
      <c r="D585" s="87">
        <v>0.006404044252699448</v>
      </c>
      <c r="E585" s="87">
        <v>1.9890046156985368</v>
      </c>
      <c r="F585" s="69" t="s">
        <v>715</v>
      </c>
      <c r="G585" s="69" t="b">
        <v>0</v>
      </c>
      <c r="H585" s="69" t="b">
        <v>0</v>
      </c>
      <c r="I585" s="69" t="b">
        <v>0</v>
      </c>
      <c r="J585" s="69" t="b">
        <v>0</v>
      </c>
      <c r="K585" s="69" t="b">
        <v>0</v>
      </c>
      <c r="L585" s="69" t="b">
        <v>0</v>
      </c>
    </row>
    <row r="586" spans="1:12" ht="15">
      <c r="A586" s="69" t="s">
        <v>907</v>
      </c>
      <c r="B586" s="69" t="s">
        <v>908</v>
      </c>
      <c r="C586" s="69">
        <v>2</v>
      </c>
      <c r="D586" s="87">
        <v>0.006404044252699448</v>
      </c>
      <c r="E586" s="87">
        <v>1.6879746200345556</v>
      </c>
      <c r="F586" s="69" t="s">
        <v>715</v>
      </c>
      <c r="G586" s="69" t="b">
        <v>0</v>
      </c>
      <c r="H586" s="69" t="b">
        <v>0</v>
      </c>
      <c r="I586" s="69" t="b">
        <v>0</v>
      </c>
      <c r="J586" s="69" t="b">
        <v>0</v>
      </c>
      <c r="K586" s="69" t="b">
        <v>0</v>
      </c>
      <c r="L586" s="69" t="b">
        <v>0</v>
      </c>
    </row>
    <row r="587" spans="1:12" ht="15">
      <c r="A587" s="69" t="s">
        <v>908</v>
      </c>
      <c r="B587" s="69" t="s">
        <v>928</v>
      </c>
      <c r="C587" s="69">
        <v>2</v>
      </c>
      <c r="D587" s="87">
        <v>0.006404044252699448</v>
      </c>
      <c r="E587" s="87">
        <v>1.6879746200345556</v>
      </c>
      <c r="F587" s="69" t="s">
        <v>715</v>
      </c>
      <c r="G587" s="69" t="b">
        <v>0</v>
      </c>
      <c r="H587" s="69" t="b">
        <v>0</v>
      </c>
      <c r="I587" s="69" t="b">
        <v>0</v>
      </c>
      <c r="J587" s="69" t="b">
        <v>0</v>
      </c>
      <c r="K587" s="69" t="b">
        <v>0</v>
      </c>
      <c r="L587" s="69" t="b">
        <v>0</v>
      </c>
    </row>
    <row r="588" spans="1:12" ht="15">
      <c r="A588" s="69" t="s">
        <v>928</v>
      </c>
      <c r="B588" s="69" t="s">
        <v>927</v>
      </c>
      <c r="C588" s="69">
        <v>2</v>
      </c>
      <c r="D588" s="87">
        <v>0.006404044252699448</v>
      </c>
      <c r="E588" s="87">
        <v>1.9890046156985368</v>
      </c>
      <c r="F588" s="69" t="s">
        <v>715</v>
      </c>
      <c r="G588" s="69" t="b">
        <v>0</v>
      </c>
      <c r="H588" s="69" t="b">
        <v>0</v>
      </c>
      <c r="I588" s="69" t="b">
        <v>0</v>
      </c>
      <c r="J588" s="69" t="b">
        <v>0</v>
      </c>
      <c r="K588" s="69" t="b">
        <v>0</v>
      </c>
      <c r="L588" s="69" t="b">
        <v>0</v>
      </c>
    </row>
    <row r="589" spans="1:12" ht="15">
      <c r="A589" s="69" t="s">
        <v>927</v>
      </c>
      <c r="B589" s="69" t="s">
        <v>932</v>
      </c>
      <c r="C589" s="69">
        <v>2</v>
      </c>
      <c r="D589" s="87">
        <v>0.006404044252699448</v>
      </c>
      <c r="E589" s="87">
        <v>1.9890046156985368</v>
      </c>
      <c r="F589" s="69" t="s">
        <v>715</v>
      </c>
      <c r="G589" s="69" t="b">
        <v>0</v>
      </c>
      <c r="H589" s="69" t="b">
        <v>0</v>
      </c>
      <c r="I589" s="69" t="b">
        <v>0</v>
      </c>
      <c r="J589" s="69" t="b">
        <v>0</v>
      </c>
      <c r="K589" s="69" t="b">
        <v>0</v>
      </c>
      <c r="L589" s="69" t="b">
        <v>0</v>
      </c>
    </row>
    <row r="590" spans="1:12" ht="15">
      <c r="A590" s="69" t="s">
        <v>932</v>
      </c>
      <c r="B590" s="69" t="s">
        <v>931</v>
      </c>
      <c r="C590" s="69">
        <v>2</v>
      </c>
      <c r="D590" s="87">
        <v>0.006404044252699448</v>
      </c>
      <c r="E590" s="87">
        <v>1.9890046156985368</v>
      </c>
      <c r="F590" s="69" t="s">
        <v>715</v>
      </c>
      <c r="G590" s="69" t="b">
        <v>0</v>
      </c>
      <c r="H590" s="69" t="b">
        <v>0</v>
      </c>
      <c r="I590" s="69" t="b">
        <v>0</v>
      </c>
      <c r="J590" s="69" t="b">
        <v>0</v>
      </c>
      <c r="K590" s="69" t="b">
        <v>0</v>
      </c>
      <c r="L590" s="69" t="b">
        <v>0</v>
      </c>
    </row>
    <row r="591" spans="1:12" ht="15">
      <c r="A591" s="69" t="s">
        <v>931</v>
      </c>
      <c r="B591" s="69" t="s">
        <v>906</v>
      </c>
      <c r="C591" s="69">
        <v>2</v>
      </c>
      <c r="D591" s="87">
        <v>0.006404044252699448</v>
      </c>
      <c r="E591" s="87">
        <v>1.9890046156985368</v>
      </c>
      <c r="F591" s="69" t="s">
        <v>715</v>
      </c>
      <c r="G591" s="69" t="b">
        <v>0</v>
      </c>
      <c r="H591" s="69" t="b">
        <v>0</v>
      </c>
      <c r="I591" s="69" t="b">
        <v>0</v>
      </c>
      <c r="J591" s="69" t="b">
        <v>0</v>
      </c>
      <c r="K591" s="69" t="b">
        <v>0</v>
      </c>
      <c r="L591" s="69" t="b">
        <v>0</v>
      </c>
    </row>
    <row r="592" spans="1:12" ht="15">
      <c r="A592" s="69" t="s">
        <v>906</v>
      </c>
      <c r="B592" s="69" t="s">
        <v>930</v>
      </c>
      <c r="C592" s="69">
        <v>2</v>
      </c>
      <c r="D592" s="87">
        <v>0.006404044252699448</v>
      </c>
      <c r="E592" s="87">
        <v>1.9890046156985368</v>
      </c>
      <c r="F592" s="69" t="s">
        <v>715</v>
      </c>
      <c r="G592" s="69" t="b">
        <v>0</v>
      </c>
      <c r="H592" s="69" t="b">
        <v>0</v>
      </c>
      <c r="I592" s="69" t="b">
        <v>0</v>
      </c>
      <c r="J592" s="69" t="b">
        <v>0</v>
      </c>
      <c r="K592" s="69" t="b">
        <v>0</v>
      </c>
      <c r="L592" s="69" t="b">
        <v>0</v>
      </c>
    </row>
    <row r="593" spans="1:12" ht="15">
      <c r="A593" s="69" t="s">
        <v>930</v>
      </c>
      <c r="B593" s="69" t="s">
        <v>912</v>
      </c>
      <c r="C593" s="69">
        <v>2</v>
      </c>
      <c r="D593" s="87">
        <v>0.006404044252699448</v>
      </c>
      <c r="E593" s="87">
        <v>1.9890046156985368</v>
      </c>
      <c r="F593" s="69" t="s">
        <v>715</v>
      </c>
      <c r="G593" s="69" t="b">
        <v>0</v>
      </c>
      <c r="H593" s="69" t="b">
        <v>0</v>
      </c>
      <c r="I593" s="69" t="b">
        <v>0</v>
      </c>
      <c r="J593" s="69" t="b">
        <v>0</v>
      </c>
      <c r="K593" s="69" t="b">
        <v>0</v>
      </c>
      <c r="L593" s="69" t="b">
        <v>0</v>
      </c>
    </row>
    <row r="594" spans="1:12" ht="15">
      <c r="A594" s="69" t="s">
        <v>912</v>
      </c>
      <c r="B594" s="69" t="s">
        <v>836</v>
      </c>
      <c r="C594" s="69">
        <v>2</v>
      </c>
      <c r="D594" s="87">
        <v>0.006404044252699448</v>
      </c>
      <c r="E594" s="87">
        <v>1.9890046156985368</v>
      </c>
      <c r="F594" s="69" t="s">
        <v>715</v>
      </c>
      <c r="G594" s="69" t="b">
        <v>0</v>
      </c>
      <c r="H594" s="69" t="b">
        <v>0</v>
      </c>
      <c r="I594" s="69" t="b">
        <v>0</v>
      </c>
      <c r="J594" s="69" t="b">
        <v>0</v>
      </c>
      <c r="K594" s="69" t="b">
        <v>0</v>
      </c>
      <c r="L594" s="69" t="b">
        <v>0</v>
      </c>
    </row>
    <row r="595" spans="1:12" ht="15">
      <c r="A595" s="69" t="s">
        <v>836</v>
      </c>
      <c r="B595" s="69" t="s">
        <v>755</v>
      </c>
      <c r="C595" s="69">
        <v>2</v>
      </c>
      <c r="D595" s="87">
        <v>0.006404044252699448</v>
      </c>
      <c r="E595" s="87">
        <v>1.9890046156985368</v>
      </c>
      <c r="F595" s="69" t="s">
        <v>715</v>
      </c>
      <c r="G595" s="69" t="b">
        <v>0</v>
      </c>
      <c r="H595" s="69" t="b">
        <v>0</v>
      </c>
      <c r="I595" s="69" t="b">
        <v>0</v>
      </c>
      <c r="J595" s="69" t="b">
        <v>0</v>
      </c>
      <c r="K595" s="69" t="b">
        <v>0</v>
      </c>
      <c r="L595" s="69" t="b">
        <v>0</v>
      </c>
    </row>
    <row r="596" spans="1:12" ht="15">
      <c r="A596" s="69" t="s">
        <v>755</v>
      </c>
      <c r="B596" s="69" t="s">
        <v>1738</v>
      </c>
      <c r="C596" s="69">
        <v>2</v>
      </c>
      <c r="D596" s="87">
        <v>0.006404044252699448</v>
      </c>
      <c r="E596" s="87">
        <v>1.335792101923193</v>
      </c>
      <c r="F596" s="69" t="s">
        <v>715</v>
      </c>
      <c r="G596" s="69" t="b">
        <v>0</v>
      </c>
      <c r="H596" s="69" t="b">
        <v>0</v>
      </c>
      <c r="I596" s="69" t="b">
        <v>0</v>
      </c>
      <c r="J596" s="69" t="b">
        <v>0</v>
      </c>
      <c r="K596" s="69" t="b">
        <v>0</v>
      </c>
      <c r="L596" s="69" t="b">
        <v>0</v>
      </c>
    </row>
    <row r="597" spans="1:12" ht="15">
      <c r="A597" s="69" t="s">
        <v>1738</v>
      </c>
      <c r="B597" s="69" t="s">
        <v>1905</v>
      </c>
      <c r="C597" s="69">
        <v>2</v>
      </c>
      <c r="D597" s="87">
        <v>0.006404044252699448</v>
      </c>
      <c r="E597" s="87">
        <v>1.591064607026499</v>
      </c>
      <c r="F597" s="69" t="s">
        <v>715</v>
      </c>
      <c r="G597" s="69" t="b">
        <v>0</v>
      </c>
      <c r="H597" s="69" t="b">
        <v>0</v>
      </c>
      <c r="I597" s="69" t="b">
        <v>0</v>
      </c>
      <c r="J597" s="69" t="b">
        <v>0</v>
      </c>
      <c r="K597" s="69" t="b">
        <v>0</v>
      </c>
      <c r="L597" s="69" t="b">
        <v>0</v>
      </c>
    </row>
    <row r="598" spans="1:12" ht="15">
      <c r="A598" s="69" t="s">
        <v>1905</v>
      </c>
      <c r="B598" s="69" t="s">
        <v>1903</v>
      </c>
      <c r="C598" s="69">
        <v>2</v>
      </c>
      <c r="D598" s="87">
        <v>0.006404044252699448</v>
      </c>
      <c r="E598" s="87">
        <v>1.9890046156985368</v>
      </c>
      <c r="F598" s="69" t="s">
        <v>715</v>
      </c>
      <c r="G598" s="69" t="b">
        <v>0</v>
      </c>
      <c r="H598" s="69" t="b">
        <v>0</v>
      </c>
      <c r="I598" s="69" t="b">
        <v>0</v>
      </c>
      <c r="J598" s="69" t="b">
        <v>0</v>
      </c>
      <c r="K598" s="69" t="b">
        <v>0</v>
      </c>
      <c r="L598" s="69" t="b">
        <v>0</v>
      </c>
    </row>
    <row r="599" spans="1:12" ht="15">
      <c r="A599" s="69" t="s">
        <v>1903</v>
      </c>
      <c r="B599" s="69" t="s">
        <v>1906</v>
      </c>
      <c r="C599" s="69">
        <v>2</v>
      </c>
      <c r="D599" s="87">
        <v>0.006404044252699448</v>
      </c>
      <c r="E599" s="87">
        <v>1.9890046156985368</v>
      </c>
      <c r="F599" s="69" t="s">
        <v>715</v>
      </c>
      <c r="G599" s="69" t="b">
        <v>0</v>
      </c>
      <c r="H599" s="69" t="b">
        <v>0</v>
      </c>
      <c r="I599" s="69" t="b">
        <v>0</v>
      </c>
      <c r="J599" s="69" t="b">
        <v>0</v>
      </c>
      <c r="K599" s="69" t="b">
        <v>0</v>
      </c>
      <c r="L599" s="69" t="b">
        <v>0</v>
      </c>
    </row>
    <row r="600" spans="1:12" ht="15">
      <c r="A600" s="69" t="s">
        <v>1906</v>
      </c>
      <c r="B600" s="69" t="s">
        <v>1740</v>
      </c>
      <c r="C600" s="69">
        <v>2</v>
      </c>
      <c r="D600" s="87">
        <v>0.006404044252699448</v>
      </c>
      <c r="E600" s="87">
        <v>1.9890046156985368</v>
      </c>
      <c r="F600" s="69" t="s">
        <v>715</v>
      </c>
      <c r="G600" s="69" t="b">
        <v>0</v>
      </c>
      <c r="H600" s="69" t="b">
        <v>0</v>
      </c>
      <c r="I600" s="69" t="b">
        <v>0</v>
      </c>
      <c r="J600" s="69" t="b">
        <v>0</v>
      </c>
      <c r="K600" s="69" t="b">
        <v>0</v>
      </c>
      <c r="L600" s="69" t="b">
        <v>0</v>
      </c>
    </row>
    <row r="601" spans="1:12" ht="15">
      <c r="A601" s="69" t="s">
        <v>1740</v>
      </c>
      <c r="B601" s="69" t="s">
        <v>1935</v>
      </c>
      <c r="C601" s="69">
        <v>2</v>
      </c>
      <c r="D601" s="87">
        <v>0.006404044252699448</v>
      </c>
      <c r="E601" s="87">
        <v>1.9890046156985368</v>
      </c>
      <c r="F601" s="69" t="s">
        <v>715</v>
      </c>
      <c r="G601" s="69" t="b">
        <v>0</v>
      </c>
      <c r="H601" s="69" t="b">
        <v>0</v>
      </c>
      <c r="I601" s="69" t="b">
        <v>0</v>
      </c>
      <c r="J601" s="69" t="b">
        <v>0</v>
      </c>
      <c r="K601" s="69" t="b">
        <v>0</v>
      </c>
      <c r="L601" s="69" t="b">
        <v>0</v>
      </c>
    </row>
    <row r="602" spans="1:12" ht="15">
      <c r="A602" s="69" t="s">
        <v>822</v>
      </c>
      <c r="B602" s="69" t="s">
        <v>934</v>
      </c>
      <c r="C602" s="69">
        <v>3</v>
      </c>
      <c r="D602" s="87">
        <v>0</v>
      </c>
      <c r="E602" s="87">
        <v>0.8450980400142568</v>
      </c>
      <c r="F602" s="69" t="s">
        <v>716</v>
      </c>
      <c r="G602" s="69" t="b">
        <v>0</v>
      </c>
      <c r="H602" s="69" t="b">
        <v>0</v>
      </c>
      <c r="I602" s="69" t="b">
        <v>0</v>
      </c>
      <c r="J602" s="69" t="b">
        <v>0</v>
      </c>
      <c r="K602" s="69" t="b">
        <v>0</v>
      </c>
      <c r="L602" s="69" t="b">
        <v>0</v>
      </c>
    </row>
    <row r="603" spans="1:12" ht="15">
      <c r="A603" s="69" t="s">
        <v>934</v>
      </c>
      <c r="B603" s="69" t="s">
        <v>1747</v>
      </c>
      <c r="C603" s="69">
        <v>3</v>
      </c>
      <c r="D603" s="87">
        <v>0</v>
      </c>
      <c r="E603" s="87">
        <v>0.8450980400142568</v>
      </c>
      <c r="F603" s="69" t="s">
        <v>716</v>
      </c>
      <c r="G603" s="69" t="b">
        <v>0</v>
      </c>
      <c r="H603" s="69" t="b">
        <v>0</v>
      </c>
      <c r="I603" s="69" t="b">
        <v>0</v>
      </c>
      <c r="J603" s="69" t="b">
        <v>0</v>
      </c>
      <c r="K603" s="69" t="b">
        <v>0</v>
      </c>
      <c r="L603" s="69" t="b">
        <v>0</v>
      </c>
    </row>
    <row r="604" spans="1:12" ht="15">
      <c r="A604" s="69" t="s">
        <v>1747</v>
      </c>
      <c r="B604" s="69" t="s">
        <v>1748</v>
      </c>
      <c r="C604" s="69">
        <v>3</v>
      </c>
      <c r="D604" s="87">
        <v>0</v>
      </c>
      <c r="E604" s="87">
        <v>0.8450980400142568</v>
      </c>
      <c r="F604" s="69" t="s">
        <v>716</v>
      </c>
      <c r="G604" s="69" t="b">
        <v>0</v>
      </c>
      <c r="H604" s="69" t="b">
        <v>0</v>
      </c>
      <c r="I604" s="69" t="b">
        <v>0</v>
      </c>
      <c r="J604" s="69" t="b">
        <v>0</v>
      </c>
      <c r="K604" s="69" t="b">
        <v>0</v>
      </c>
      <c r="L604" s="69" t="b">
        <v>0</v>
      </c>
    </row>
    <row r="605" spans="1:12" ht="15">
      <c r="A605" s="69" t="s">
        <v>1748</v>
      </c>
      <c r="B605" s="69" t="s">
        <v>792</v>
      </c>
      <c r="C605" s="69">
        <v>3</v>
      </c>
      <c r="D605" s="87">
        <v>0</v>
      </c>
      <c r="E605" s="87">
        <v>0.8450980400142568</v>
      </c>
      <c r="F605" s="69" t="s">
        <v>716</v>
      </c>
      <c r="G605" s="69" t="b">
        <v>0</v>
      </c>
      <c r="H605" s="69" t="b">
        <v>0</v>
      </c>
      <c r="I605" s="69" t="b">
        <v>0</v>
      </c>
      <c r="J605" s="69" t="b">
        <v>0</v>
      </c>
      <c r="K605" s="69" t="b">
        <v>0</v>
      </c>
      <c r="L605" s="69" t="b">
        <v>0</v>
      </c>
    </row>
    <row r="606" spans="1:12" ht="15">
      <c r="A606" s="69" t="s">
        <v>792</v>
      </c>
      <c r="B606" s="69" t="s">
        <v>1749</v>
      </c>
      <c r="C606" s="69">
        <v>3</v>
      </c>
      <c r="D606" s="87">
        <v>0</v>
      </c>
      <c r="E606" s="87">
        <v>0.8450980400142568</v>
      </c>
      <c r="F606" s="69" t="s">
        <v>716</v>
      </c>
      <c r="G606" s="69" t="b">
        <v>0</v>
      </c>
      <c r="H606" s="69" t="b">
        <v>0</v>
      </c>
      <c r="I606" s="69" t="b">
        <v>0</v>
      </c>
      <c r="J606" s="69" t="b">
        <v>0</v>
      </c>
      <c r="K606" s="69" t="b">
        <v>0</v>
      </c>
      <c r="L606" s="69" t="b">
        <v>0</v>
      </c>
    </row>
    <row r="607" spans="1:12" ht="15">
      <c r="A607" s="69" t="s">
        <v>1749</v>
      </c>
      <c r="B607" s="69" t="s">
        <v>1738</v>
      </c>
      <c r="C607" s="69">
        <v>3</v>
      </c>
      <c r="D607" s="87">
        <v>0</v>
      </c>
      <c r="E607" s="87">
        <v>0.8450980400142568</v>
      </c>
      <c r="F607" s="69" t="s">
        <v>716</v>
      </c>
      <c r="G607" s="69" t="b">
        <v>0</v>
      </c>
      <c r="H607" s="69" t="b">
        <v>0</v>
      </c>
      <c r="I607" s="69" t="b">
        <v>0</v>
      </c>
      <c r="J607" s="69" t="b">
        <v>0</v>
      </c>
      <c r="K607" s="69" t="b">
        <v>0</v>
      </c>
      <c r="L607" s="69" t="b">
        <v>0</v>
      </c>
    </row>
    <row r="608" spans="1:12" ht="15">
      <c r="A608" s="69" t="s">
        <v>1738</v>
      </c>
      <c r="B608" s="69" t="s">
        <v>1750</v>
      </c>
      <c r="C608" s="69">
        <v>3</v>
      </c>
      <c r="D608" s="87">
        <v>0</v>
      </c>
      <c r="E608" s="87">
        <v>0.8450980400142568</v>
      </c>
      <c r="F608" s="69" t="s">
        <v>716</v>
      </c>
      <c r="G608" s="69" t="b">
        <v>0</v>
      </c>
      <c r="H608" s="69" t="b">
        <v>0</v>
      </c>
      <c r="I608" s="69" t="b">
        <v>0</v>
      </c>
      <c r="J608" s="69" t="b">
        <v>0</v>
      </c>
      <c r="K608" s="69" t="b">
        <v>0</v>
      </c>
      <c r="L608" s="69" t="b">
        <v>0</v>
      </c>
    </row>
    <row r="609" spans="1:12" ht="15">
      <c r="A609" s="69" t="s">
        <v>1751</v>
      </c>
      <c r="B609" s="69" t="s">
        <v>877</v>
      </c>
      <c r="C609" s="69">
        <v>5</v>
      </c>
      <c r="D609" s="87">
        <v>0.009021159738496043</v>
      </c>
      <c r="E609" s="87">
        <v>1.287241711178348</v>
      </c>
      <c r="F609" s="69" t="s">
        <v>717</v>
      </c>
      <c r="G609" s="69" t="b">
        <v>0</v>
      </c>
      <c r="H609" s="69" t="b">
        <v>0</v>
      </c>
      <c r="I609" s="69" t="b">
        <v>0</v>
      </c>
      <c r="J609" s="69" t="b">
        <v>0</v>
      </c>
      <c r="K609" s="69" t="b">
        <v>0</v>
      </c>
      <c r="L609" s="69" t="b">
        <v>0</v>
      </c>
    </row>
    <row r="610" spans="1:12" ht="15">
      <c r="A610" s="69" t="s">
        <v>822</v>
      </c>
      <c r="B610" s="69" t="s">
        <v>1752</v>
      </c>
      <c r="C610" s="69">
        <v>3</v>
      </c>
      <c r="D610" s="87">
        <v>0.010603217695341593</v>
      </c>
      <c r="E610" s="87">
        <v>1.859338479128867</v>
      </c>
      <c r="F610" s="69" t="s">
        <v>717</v>
      </c>
      <c r="G610" s="69" t="b">
        <v>0</v>
      </c>
      <c r="H610" s="69" t="b">
        <v>0</v>
      </c>
      <c r="I610" s="69" t="b">
        <v>0</v>
      </c>
      <c r="J610" s="69" t="b">
        <v>0</v>
      </c>
      <c r="K610" s="69" t="b">
        <v>0</v>
      </c>
      <c r="L610" s="69" t="b">
        <v>0</v>
      </c>
    </row>
    <row r="611" spans="1:12" ht="15">
      <c r="A611" s="69" t="s">
        <v>852</v>
      </c>
      <c r="B611" s="69" t="s">
        <v>1738</v>
      </c>
      <c r="C611" s="69">
        <v>2</v>
      </c>
      <c r="D611" s="87">
        <v>0.007068811796894396</v>
      </c>
      <c r="E611" s="87">
        <v>1.2225163815416928</v>
      </c>
      <c r="F611" s="69" t="s">
        <v>717</v>
      </c>
      <c r="G611" s="69" t="b">
        <v>0</v>
      </c>
      <c r="H611" s="69" t="b">
        <v>0</v>
      </c>
      <c r="I611" s="69" t="b">
        <v>0</v>
      </c>
      <c r="J611" s="69" t="b">
        <v>0</v>
      </c>
      <c r="K611" s="69" t="b">
        <v>0</v>
      </c>
      <c r="L611" s="69" t="b">
        <v>0</v>
      </c>
    </row>
    <row r="612" spans="1:12" ht="15">
      <c r="A612" s="69" t="s">
        <v>812</v>
      </c>
      <c r="B612" s="69" t="s">
        <v>816</v>
      </c>
      <c r="C612" s="69">
        <v>2</v>
      </c>
      <c r="D612" s="87">
        <v>0.007068811796894396</v>
      </c>
      <c r="E612" s="87">
        <v>2.0354297381845483</v>
      </c>
      <c r="F612" s="69" t="s">
        <v>717</v>
      </c>
      <c r="G612" s="69" t="b">
        <v>0</v>
      </c>
      <c r="H612" s="69" t="b">
        <v>0</v>
      </c>
      <c r="I612" s="69" t="b">
        <v>0</v>
      </c>
      <c r="J612" s="69" t="b">
        <v>0</v>
      </c>
      <c r="K612" s="69" t="b">
        <v>0</v>
      </c>
      <c r="L612" s="69" t="b">
        <v>0</v>
      </c>
    </row>
    <row r="613" spans="1:12" ht="15">
      <c r="A613" s="69" t="s">
        <v>847</v>
      </c>
      <c r="B613" s="69" t="s">
        <v>797</v>
      </c>
      <c r="C613" s="69">
        <v>2</v>
      </c>
      <c r="D613" s="87">
        <v>0.007068811796894396</v>
      </c>
      <c r="E613" s="87">
        <v>1.6832472200731858</v>
      </c>
      <c r="F613" s="69" t="s">
        <v>717</v>
      </c>
      <c r="G613" s="69" t="b">
        <v>0</v>
      </c>
      <c r="H613" s="69" t="b">
        <v>0</v>
      </c>
      <c r="I613" s="69" t="b">
        <v>0</v>
      </c>
      <c r="J613" s="69" t="b">
        <v>0</v>
      </c>
      <c r="K613" s="69" t="b">
        <v>0</v>
      </c>
      <c r="L613" s="69" t="b">
        <v>0</v>
      </c>
    </row>
    <row r="614" spans="1:12" ht="15">
      <c r="A614" s="69" t="s">
        <v>1945</v>
      </c>
      <c r="B614" s="69" t="s">
        <v>807</v>
      </c>
      <c r="C614" s="69">
        <v>2</v>
      </c>
      <c r="D614" s="87">
        <v>0.009686463933102928</v>
      </c>
      <c r="E614" s="87">
        <v>2.0354297381845483</v>
      </c>
      <c r="F614" s="69" t="s">
        <v>717</v>
      </c>
      <c r="G614" s="69" t="b">
        <v>0</v>
      </c>
      <c r="H614" s="69" t="b">
        <v>0</v>
      </c>
      <c r="I614" s="69" t="b">
        <v>0</v>
      </c>
      <c r="J614" s="69" t="b">
        <v>0</v>
      </c>
      <c r="K614" s="69" t="b">
        <v>0</v>
      </c>
      <c r="L614" s="69" t="b">
        <v>0</v>
      </c>
    </row>
    <row r="615" spans="1:12" ht="15">
      <c r="A615" s="69" t="s">
        <v>822</v>
      </c>
      <c r="B615" s="69" t="s">
        <v>1752</v>
      </c>
      <c r="C615" s="69">
        <v>2</v>
      </c>
      <c r="D615" s="87">
        <v>0.013632035849133212</v>
      </c>
      <c r="E615" s="87">
        <v>1.505149978319906</v>
      </c>
      <c r="F615" s="69" t="s">
        <v>718</v>
      </c>
      <c r="G615" s="69" t="b">
        <v>0</v>
      </c>
      <c r="H615" s="69" t="b">
        <v>0</v>
      </c>
      <c r="I615" s="69" t="b">
        <v>0</v>
      </c>
      <c r="J615" s="69" t="b">
        <v>0</v>
      </c>
      <c r="K615" s="69" t="b">
        <v>0</v>
      </c>
      <c r="L615"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928</v>
      </c>
      <c r="B2" s="63">
        <v>1130</v>
      </c>
    </row>
    <row r="3" spans="1:2" ht="15">
      <c r="A3" s="107" t="s">
        <v>907</v>
      </c>
      <c r="B3" s="63">
        <v>814.6</v>
      </c>
    </row>
    <row r="4" spans="1:2" ht="15">
      <c r="A4" s="107" t="s">
        <v>912</v>
      </c>
      <c r="B4" s="63">
        <v>584.6</v>
      </c>
    </row>
    <row r="5" spans="1:2" ht="15">
      <c r="A5" s="107" t="s">
        <v>908</v>
      </c>
      <c r="B5" s="63">
        <v>549.6</v>
      </c>
    </row>
    <row r="6" spans="1:2" ht="15">
      <c r="A6" s="107" t="s">
        <v>369</v>
      </c>
      <c r="B6" s="63">
        <v>453.6</v>
      </c>
    </row>
    <row r="7" spans="1:2" ht="15">
      <c r="A7" s="107" t="s">
        <v>906</v>
      </c>
      <c r="B7" s="63">
        <v>294</v>
      </c>
    </row>
    <row r="8" spans="1:2" ht="15">
      <c r="A8" s="107" t="s">
        <v>901</v>
      </c>
      <c r="B8" s="63">
        <v>102</v>
      </c>
    </row>
    <row r="9" spans="1:2" ht="15">
      <c r="A9" s="107" t="s">
        <v>902</v>
      </c>
      <c r="B9" s="63">
        <v>94.6</v>
      </c>
    </row>
    <row r="10" spans="1:2" ht="15">
      <c r="A10" s="107" t="s">
        <v>934</v>
      </c>
      <c r="B10" s="63">
        <v>50</v>
      </c>
    </row>
    <row r="11" spans="1:2" ht="15">
      <c r="A11" s="107" t="s">
        <v>905</v>
      </c>
      <c r="B11" s="63">
        <v>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429</v>
      </c>
      <c r="B1" s="13" t="s">
        <v>264</v>
      </c>
      <c r="C1" s="13" t="s">
        <v>193</v>
      </c>
      <c r="D1" s="13" t="s">
        <v>338</v>
      </c>
    </row>
    <row r="2" spans="1:4" ht="15">
      <c r="A2" s="63" t="s">
        <v>369</v>
      </c>
      <c r="B2" s="63" t="s">
        <v>430</v>
      </c>
      <c r="C2" s="69" t="s">
        <v>387</v>
      </c>
      <c r="D2" s="129">
        <v>43660.63070601852</v>
      </c>
    </row>
    <row r="3" spans="1:4" ht="15">
      <c r="A3" s="63" t="s">
        <v>369</v>
      </c>
      <c r="B3" s="63" t="s">
        <v>348</v>
      </c>
      <c r="C3" s="69" t="s">
        <v>387</v>
      </c>
      <c r="D3" s="129">
        <v>43660.63070601852</v>
      </c>
    </row>
    <row r="4" spans="1:4" ht="15">
      <c r="A4" s="63" t="s">
        <v>369</v>
      </c>
      <c r="B4" s="63" t="s">
        <v>431</v>
      </c>
      <c r="C4" s="69" t="s">
        <v>387</v>
      </c>
      <c r="D4" s="129">
        <v>43660.63070601852</v>
      </c>
    </row>
    <row r="5" spans="1:4" ht="15">
      <c r="A5" s="63" t="s">
        <v>369</v>
      </c>
      <c r="B5" s="63" t="s">
        <v>432</v>
      </c>
      <c r="C5" s="69" t="s">
        <v>387</v>
      </c>
      <c r="D5" s="129">
        <v>43660.63070601852</v>
      </c>
    </row>
    <row r="6" spans="1:4" ht="15">
      <c r="A6" s="63" t="s">
        <v>369</v>
      </c>
      <c r="B6" s="63" t="s">
        <v>433</v>
      </c>
      <c r="C6" s="69" t="s">
        <v>387</v>
      </c>
      <c r="D6" s="129">
        <v>43660.63070601852</v>
      </c>
    </row>
    <row r="7" spans="1:4" ht="15">
      <c r="A7" s="63" t="s">
        <v>369</v>
      </c>
      <c r="B7" s="63" t="s">
        <v>434</v>
      </c>
      <c r="C7" s="69" t="s">
        <v>387</v>
      </c>
      <c r="D7" s="129">
        <v>43660.63070601852</v>
      </c>
    </row>
    <row r="8" spans="1:4" ht="15">
      <c r="A8" s="63" t="s">
        <v>369</v>
      </c>
      <c r="B8" s="63" t="s">
        <v>374</v>
      </c>
      <c r="C8" s="69" t="s">
        <v>387</v>
      </c>
      <c r="D8" s="129">
        <v>43660.63070601852</v>
      </c>
    </row>
    <row r="9" spans="1:4" ht="15">
      <c r="A9" s="63" t="s">
        <v>369</v>
      </c>
      <c r="B9" s="63" t="s">
        <v>435</v>
      </c>
      <c r="C9" s="69" t="s">
        <v>387</v>
      </c>
      <c r="D9" s="129">
        <v>43660.63070601852</v>
      </c>
    </row>
    <row r="10" spans="1:4" ht="15">
      <c r="A10" s="63" t="s">
        <v>369</v>
      </c>
      <c r="B10" s="63" t="s">
        <v>436</v>
      </c>
      <c r="C10" s="69" t="s">
        <v>387</v>
      </c>
      <c r="D10" s="129">
        <v>43660.63070601852</v>
      </c>
    </row>
    <row r="11" spans="1:4" ht="15">
      <c r="A11" s="63" t="s">
        <v>369</v>
      </c>
      <c r="B11" s="63" t="s">
        <v>395</v>
      </c>
      <c r="C11" s="69" t="s">
        <v>387</v>
      </c>
      <c r="D11" s="129">
        <v>43660.63070601852</v>
      </c>
    </row>
    <row r="12" spans="1:4" ht="15">
      <c r="A12" s="63" t="s">
        <v>369</v>
      </c>
      <c r="B12" s="63" t="s">
        <v>437</v>
      </c>
      <c r="C12" s="69" t="s">
        <v>392</v>
      </c>
      <c r="D12" s="129">
        <v>43656.98128472222</v>
      </c>
    </row>
    <row r="13" spans="1:4" ht="15">
      <c r="A13" s="63" t="s">
        <v>369</v>
      </c>
      <c r="B13" s="63" t="s">
        <v>438</v>
      </c>
      <c r="C13" s="69" t="s">
        <v>392</v>
      </c>
      <c r="D13" s="129">
        <v>43656.98128472222</v>
      </c>
    </row>
    <row r="14" spans="1:4" ht="15">
      <c r="A14" s="63" t="s">
        <v>369</v>
      </c>
      <c r="B14" s="63" t="s">
        <v>404</v>
      </c>
      <c r="C14" s="69" t="s">
        <v>392</v>
      </c>
      <c r="D14" s="129">
        <v>43656.98128472222</v>
      </c>
    </row>
    <row r="15" spans="1:4" ht="15">
      <c r="A15" s="63" t="s">
        <v>369</v>
      </c>
      <c r="B15" s="63">
        <v>60</v>
      </c>
      <c r="C15" s="69" t="s">
        <v>392</v>
      </c>
      <c r="D15" s="129">
        <v>43656.98128472222</v>
      </c>
    </row>
    <row r="16" spans="1:4" ht="15">
      <c r="A16" s="63" t="s">
        <v>369</v>
      </c>
      <c r="B16" s="63" t="s">
        <v>344</v>
      </c>
      <c r="C16" s="69" t="s">
        <v>392</v>
      </c>
      <c r="D16" s="129">
        <v>43656.98128472222</v>
      </c>
    </row>
    <row r="17" spans="1:4" ht="15">
      <c r="A17" s="63" t="s">
        <v>369</v>
      </c>
      <c r="B17" s="63" t="s">
        <v>439</v>
      </c>
      <c r="C17" s="69" t="s">
        <v>392</v>
      </c>
      <c r="D17" s="129">
        <v>43656.98128472222</v>
      </c>
    </row>
    <row r="18" spans="1:4" ht="15">
      <c r="A18" s="63" t="s">
        <v>369</v>
      </c>
      <c r="B18" s="63" t="s">
        <v>440</v>
      </c>
      <c r="C18" s="69" t="s">
        <v>392</v>
      </c>
      <c r="D18" s="129">
        <v>43656.98128472222</v>
      </c>
    </row>
    <row r="19" spans="1:4" ht="15">
      <c r="A19" s="63" t="s">
        <v>369</v>
      </c>
      <c r="B19" s="63" t="s">
        <v>441</v>
      </c>
      <c r="C19" s="69" t="s">
        <v>391</v>
      </c>
      <c r="D19" s="129">
        <v>43657.011030092595</v>
      </c>
    </row>
    <row r="20" spans="1:4" ht="15">
      <c r="A20" s="63" t="s">
        <v>369</v>
      </c>
      <c r="B20" s="63" t="s">
        <v>350</v>
      </c>
      <c r="C20" s="69" t="s">
        <v>391</v>
      </c>
      <c r="D20" s="129">
        <v>43657.011030092595</v>
      </c>
    </row>
    <row r="21" spans="1:4" ht="15">
      <c r="A21" s="63" t="s">
        <v>369</v>
      </c>
      <c r="B21" s="63" t="s">
        <v>343</v>
      </c>
      <c r="C21" s="69" t="s">
        <v>391</v>
      </c>
      <c r="D21" s="129">
        <v>43657.011030092595</v>
      </c>
    </row>
    <row r="22" spans="1:4" ht="15">
      <c r="A22" s="63" t="s">
        <v>369</v>
      </c>
      <c r="B22" s="63" t="s">
        <v>438</v>
      </c>
      <c r="C22" s="69" t="s">
        <v>391</v>
      </c>
      <c r="D22" s="129">
        <v>43657.011030092595</v>
      </c>
    </row>
    <row r="23" spans="1:4" ht="15">
      <c r="A23" s="63" t="s">
        <v>369</v>
      </c>
      <c r="B23" s="63" t="s">
        <v>442</v>
      </c>
      <c r="C23" s="69" t="s">
        <v>391</v>
      </c>
      <c r="D23" s="129">
        <v>43657.011030092595</v>
      </c>
    </row>
    <row r="24" spans="1:4" ht="15">
      <c r="A24" s="63" t="s">
        <v>369</v>
      </c>
      <c r="B24" s="63" t="s">
        <v>341</v>
      </c>
      <c r="C24" s="69" t="s">
        <v>391</v>
      </c>
      <c r="D24" s="129">
        <v>43657.011030092595</v>
      </c>
    </row>
    <row r="25" spans="1:4" ht="15">
      <c r="A25" s="63" t="s">
        <v>369</v>
      </c>
      <c r="B25" s="63" t="s">
        <v>408</v>
      </c>
      <c r="C25" s="69" t="s">
        <v>391</v>
      </c>
      <c r="D25" s="129">
        <v>43657.011030092595</v>
      </c>
    </row>
    <row r="26" spans="1:4" ht="15">
      <c r="A26" s="63" t="s">
        <v>369</v>
      </c>
      <c r="B26" s="63" t="s">
        <v>405</v>
      </c>
      <c r="C26" s="69" t="s">
        <v>391</v>
      </c>
      <c r="D26" s="129">
        <v>43657.011030092595</v>
      </c>
    </row>
    <row r="27" spans="1:4" ht="15">
      <c r="A27" s="63" t="s">
        <v>369</v>
      </c>
      <c r="B27" s="63" t="s">
        <v>351</v>
      </c>
      <c r="C27" s="69" t="s">
        <v>391</v>
      </c>
      <c r="D27" s="129">
        <v>43657.011030092595</v>
      </c>
    </row>
    <row r="28" spans="1:4" ht="15">
      <c r="A28" s="63" t="s">
        <v>369</v>
      </c>
      <c r="B28" s="63" t="s">
        <v>440</v>
      </c>
      <c r="C28" s="69" t="s">
        <v>391</v>
      </c>
      <c r="D28" s="129">
        <v>43657.011030092595</v>
      </c>
    </row>
    <row r="29" spans="1:4" ht="15">
      <c r="A29" s="63" t="s">
        <v>369</v>
      </c>
      <c r="B29" s="63" t="s">
        <v>435</v>
      </c>
      <c r="C29" s="69" t="s">
        <v>391</v>
      </c>
      <c r="D29" s="129">
        <v>43657.011030092595</v>
      </c>
    </row>
    <row r="30" spans="1:4" ht="15">
      <c r="A30" s="63" t="s">
        <v>369</v>
      </c>
      <c r="B30" s="63" t="s">
        <v>443</v>
      </c>
      <c r="C30" s="69" t="s">
        <v>386</v>
      </c>
      <c r="D30" s="129">
        <v>43657.00068287037</v>
      </c>
    </row>
    <row r="31" spans="1:4" ht="15">
      <c r="A31" s="63" t="s">
        <v>369</v>
      </c>
      <c r="B31" s="63" t="s">
        <v>396</v>
      </c>
      <c r="C31" s="69" t="s">
        <v>386</v>
      </c>
      <c r="D31" s="129">
        <v>43657.00068287037</v>
      </c>
    </row>
    <row r="32" spans="1:4" ht="15">
      <c r="A32" s="63" t="s">
        <v>369</v>
      </c>
      <c r="B32" s="63" t="s">
        <v>341</v>
      </c>
      <c r="C32" s="69" t="s">
        <v>386</v>
      </c>
      <c r="D32" s="129">
        <v>43657.00068287037</v>
      </c>
    </row>
    <row r="33" spans="1:4" ht="15">
      <c r="A33" s="63" t="s">
        <v>369</v>
      </c>
      <c r="B33" s="63" t="s">
        <v>444</v>
      </c>
      <c r="C33" s="69" t="s">
        <v>386</v>
      </c>
      <c r="D33" s="129">
        <v>43657.00068287037</v>
      </c>
    </row>
    <row r="34" spans="1:4" ht="15">
      <c r="A34" s="63" t="s">
        <v>369</v>
      </c>
      <c r="B34" s="63" t="s">
        <v>373</v>
      </c>
      <c r="C34" s="69" t="s">
        <v>386</v>
      </c>
      <c r="D34" s="129">
        <v>43657.00068287037</v>
      </c>
    </row>
    <row r="35" spans="1:4" ht="15">
      <c r="A35" s="63" t="s">
        <v>369</v>
      </c>
      <c r="B35" s="63" t="s">
        <v>440</v>
      </c>
      <c r="C35" s="69" t="s">
        <v>386</v>
      </c>
      <c r="D35" s="129">
        <v>43657.00068287037</v>
      </c>
    </row>
    <row r="36" spans="1:4" ht="15">
      <c r="A36" s="63" t="s">
        <v>369</v>
      </c>
      <c r="B36" s="63" t="s">
        <v>435</v>
      </c>
      <c r="C36" s="69" t="s">
        <v>386</v>
      </c>
      <c r="D36" s="129">
        <v>43657.00068287037</v>
      </c>
    </row>
    <row r="37" spans="1:4" ht="15">
      <c r="A37" s="63" t="s">
        <v>369</v>
      </c>
      <c r="B37" s="63" t="s">
        <v>445</v>
      </c>
      <c r="C37" s="69" t="s">
        <v>390</v>
      </c>
      <c r="D37" s="129">
        <v>43656.995034722226</v>
      </c>
    </row>
    <row r="38" spans="1:4" ht="15">
      <c r="A38" s="63" t="s">
        <v>369</v>
      </c>
      <c r="B38" s="63" t="s">
        <v>446</v>
      </c>
      <c r="C38" s="69" t="s">
        <v>390</v>
      </c>
      <c r="D38" s="129">
        <v>43656.995034722226</v>
      </c>
    </row>
    <row r="39" spans="1:4" ht="15">
      <c r="A39" s="63" t="s">
        <v>369</v>
      </c>
      <c r="B39" s="63" t="s">
        <v>395</v>
      </c>
      <c r="C39" s="69" t="s">
        <v>390</v>
      </c>
      <c r="D39" s="129">
        <v>43656.995034722226</v>
      </c>
    </row>
    <row r="40" spans="1:4" ht="15">
      <c r="A40" s="63" t="s">
        <v>369</v>
      </c>
      <c r="B40" s="63" t="s">
        <v>397</v>
      </c>
      <c r="C40" s="69" t="s">
        <v>390</v>
      </c>
      <c r="D40" s="129">
        <v>43656.995034722226</v>
      </c>
    </row>
    <row r="41" spans="1:4" ht="15">
      <c r="A41" s="63" t="s">
        <v>369</v>
      </c>
      <c r="B41" s="63" t="s">
        <v>447</v>
      </c>
      <c r="C41" s="69" t="s">
        <v>390</v>
      </c>
      <c r="D41" s="129">
        <v>43656.995034722226</v>
      </c>
    </row>
    <row r="42" spans="1:4" ht="15">
      <c r="A42" s="63" t="s">
        <v>369</v>
      </c>
      <c r="B42" s="63" t="s">
        <v>440</v>
      </c>
      <c r="C42" s="69" t="s">
        <v>390</v>
      </c>
      <c r="D42" s="129">
        <v>43656.995034722226</v>
      </c>
    </row>
    <row r="43" spans="1:4" ht="15">
      <c r="A43" s="63" t="s">
        <v>369</v>
      </c>
      <c r="B43" s="63" t="s">
        <v>435</v>
      </c>
      <c r="C43" s="69" t="s">
        <v>390</v>
      </c>
      <c r="D43" s="129">
        <v>43656.995034722226</v>
      </c>
    </row>
    <row r="44" spans="1:4" ht="15">
      <c r="A44" s="63" t="s">
        <v>369</v>
      </c>
      <c r="B44" s="63" t="s">
        <v>448</v>
      </c>
      <c r="C44" s="69" t="s">
        <v>389</v>
      </c>
      <c r="D44" s="129">
        <v>43656.98375</v>
      </c>
    </row>
    <row r="45" spans="1:4" ht="15">
      <c r="A45" s="63" t="s">
        <v>369</v>
      </c>
      <c r="B45" s="63" t="s">
        <v>442</v>
      </c>
      <c r="C45" s="69" t="s">
        <v>389</v>
      </c>
      <c r="D45" s="129">
        <v>43656.98375</v>
      </c>
    </row>
    <row r="46" spans="1:4" ht="15">
      <c r="A46" s="63" t="s">
        <v>369</v>
      </c>
      <c r="B46" s="63" t="s">
        <v>449</v>
      </c>
      <c r="C46" s="69" t="s">
        <v>389</v>
      </c>
      <c r="D46" s="129">
        <v>43656.98375</v>
      </c>
    </row>
    <row r="47" spans="1:4" ht="15">
      <c r="A47" s="63" t="s">
        <v>369</v>
      </c>
      <c r="B47" s="63" t="s">
        <v>404</v>
      </c>
      <c r="C47" s="69" t="s">
        <v>389</v>
      </c>
      <c r="D47" s="129">
        <v>43656.98375</v>
      </c>
    </row>
    <row r="48" spans="1:4" ht="15">
      <c r="A48" s="63" t="s">
        <v>369</v>
      </c>
      <c r="B48" s="63" t="s">
        <v>440</v>
      </c>
      <c r="C48" s="69" t="s">
        <v>389</v>
      </c>
      <c r="D48" s="129">
        <v>43656.98375</v>
      </c>
    </row>
    <row r="49" spans="1:4" ht="15">
      <c r="A49" s="63" t="s">
        <v>369</v>
      </c>
      <c r="B49" s="63" t="s">
        <v>435</v>
      </c>
      <c r="C49" s="69" t="s">
        <v>389</v>
      </c>
      <c r="D49" s="129">
        <v>43656.98375</v>
      </c>
    </row>
    <row r="50" spans="1:4" ht="15">
      <c r="A50" s="63" t="s">
        <v>369</v>
      </c>
      <c r="B50" s="63" t="s">
        <v>440</v>
      </c>
      <c r="C50" s="69" t="s">
        <v>388</v>
      </c>
      <c r="D50" s="129">
        <v>43656.97730324074</v>
      </c>
    </row>
    <row r="51" spans="1:4" ht="15">
      <c r="A51" s="63" t="s">
        <v>369</v>
      </c>
      <c r="B51" s="63" t="s">
        <v>438</v>
      </c>
      <c r="C51" s="69" t="s">
        <v>388</v>
      </c>
      <c r="D51" s="129">
        <v>43656.97730324074</v>
      </c>
    </row>
    <row r="52" spans="1:4" ht="15">
      <c r="A52" s="63" t="s">
        <v>369</v>
      </c>
      <c r="B52" s="63" t="s">
        <v>442</v>
      </c>
      <c r="C52" s="69" t="s">
        <v>388</v>
      </c>
      <c r="D52" s="129">
        <v>43656.97730324074</v>
      </c>
    </row>
    <row r="53" spans="1:4" ht="15">
      <c r="A53" s="63" t="s">
        <v>369</v>
      </c>
      <c r="B53" s="63" t="s">
        <v>341</v>
      </c>
      <c r="C53" s="69" t="s">
        <v>388</v>
      </c>
      <c r="D53" s="129">
        <v>43656.97730324074</v>
      </c>
    </row>
    <row r="54" spans="1:4" ht="15">
      <c r="A54" s="63" t="s">
        <v>369</v>
      </c>
      <c r="B54" s="63" t="s">
        <v>435</v>
      </c>
      <c r="C54" s="69" t="s">
        <v>388</v>
      </c>
      <c r="D54" s="129">
        <v>43656.97730324074</v>
      </c>
    </row>
    <row r="55" spans="1:4" ht="15">
      <c r="A55" s="63" t="s">
        <v>366</v>
      </c>
      <c r="B55" s="63" t="s">
        <v>435</v>
      </c>
      <c r="C55" s="69" t="s">
        <v>379</v>
      </c>
      <c r="D55" s="129">
        <v>43654.69541666667</v>
      </c>
    </row>
    <row r="56" spans="1:4" ht="15">
      <c r="A56" s="63" t="s">
        <v>366</v>
      </c>
      <c r="B56" s="63" t="s">
        <v>450</v>
      </c>
      <c r="C56" s="69" t="s">
        <v>379</v>
      </c>
      <c r="D56" s="129">
        <v>43654.69541666667</v>
      </c>
    </row>
    <row r="57" spans="1:4" ht="15">
      <c r="A57" s="63" t="s">
        <v>366</v>
      </c>
      <c r="B57" s="63" t="s">
        <v>451</v>
      </c>
      <c r="C57" s="69" t="s">
        <v>379</v>
      </c>
      <c r="D57" s="129">
        <v>43654.69541666667</v>
      </c>
    </row>
    <row r="58" spans="1:4" ht="15">
      <c r="A58" s="63" t="s">
        <v>366</v>
      </c>
      <c r="B58" s="63" t="s">
        <v>452</v>
      </c>
      <c r="C58" s="69" t="s">
        <v>379</v>
      </c>
      <c r="D58" s="129">
        <v>43654.69541666667</v>
      </c>
    </row>
    <row r="59" spans="1:4" ht="15">
      <c r="A59" s="63" t="s">
        <v>366</v>
      </c>
      <c r="B59" s="63" t="s">
        <v>372</v>
      </c>
      <c r="C59" s="69" t="s">
        <v>379</v>
      </c>
      <c r="D59" s="129">
        <v>43654.69541666667</v>
      </c>
    </row>
    <row r="60" spans="1:4" ht="15">
      <c r="A60" s="63" t="s">
        <v>366</v>
      </c>
      <c r="B60" s="63" t="s">
        <v>453</v>
      </c>
      <c r="C60" s="69" t="s">
        <v>379</v>
      </c>
      <c r="D60" s="129">
        <v>43654.69541666667</v>
      </c>
    </row>
    <row r="61" spans="1:4" ht="15">
      <c r="A61" s="63" t="s">
        <v>366</v>
      </c>
      <c r="B61" s="63" t="s">
        <v>454</v>
      </c>
      <c r="C61" s="69" t="s">
        <v>379</v>
      </c>
      <c r="D61" s="129">
        <v>43654.69541666667</v>
      </c>
    </row>
    <row r="62" spans="1:4" ht="15">
      <c r="A62" s="63" t="s">
        <v>366</v>
      </c>
      <c r="B62" s="63" t="s">
        <v>455</v>
      </c>
      <c r="C62" s="69" t="s">
        <v>379</v>
      </c>
      <c r="D62" s="129">
        <v>43654.69541666667</v>
      </c>
    </row>
    <row r="63" spans="1:4" ht="15">
      <c r="A63" s="63" t="s">
        <v>366</v>
      </c>
      <c r="B63" s="63" t="s">
        <v>456</v>
      </c>
      <c r="C63" s="69" t="s">
        <v>379</v>
      </c>
      <c r="D63" s="129">
        <v>43654.69541666667</v>
      </c>
    </row>
    <row r="64" spans="1:4" ht="15">
      <c r="A64" s="63" t="s">
        <v>366</v>
      </c>
      <c r="B64" s="63" t="s">
        <v>457</v>
      </c>
      <c r="C64" s="69" t="s">
        <v>379</v>
      </c>
      <c r="D64" s="129">
        <v>43654.69541666667</v>
      </c>
    </row>
    <row r="65" spans="1:4" ht="15">
      <c r="A65" s="63" t="s">
        <v>366</v>
      </c>
      <c r="B65" s="63" t="s">
        <v>458</v>
      </c>
      <c r="C65" s="69" t="s">
        <v>379</v>
      </c>
      <c r="D65" s="129">
        <v>43654.69541666667</v>
      </c>
    </row>
    <row r="66" spans="1:4" ht="15">
      <c r="A66" s="63" t="s">
        <v>366</v>
      </c>
      <c r="B66" s="63" t="s">
        <v>459</v>
      </c>
      <c r="C66" s="69" t="s">
        <v>379</v>
      </c>
      <c r="D66" s="129">
        <v>43654.69541666667</v>
      </c>
    </row>
    <row r="67" spans="1:4" ht="15">
      <c r="A67" s="63" t="s">
        <v>366</v>
      </c>
      <c r="B67" s="63" t="s">
        <v>415</v>
      </c>
      <c r="C67" s="69" t="s">
        <v>379</v>
      </c>
      <c r="D67" s="129">
        <v>43654.69541666667</v>
      </c>
    </row>
    <row r="68" spans="1:4" ht="15">
      <c r="A68" s="63" t="s">
        <v>366</v>
      </c>
      <c r="B68" s="63" t="s">
        <v>416</v>
      </c>
      <c r="C68" s="69" t="s">
        <v>379</v>
      </c>
      <c r="D68" s="129">
        <v>43654.69541666667</v>
      </c>
    </row>
    <row r="69" spans="1:4" ht="15">
      <c r="A69" s="63" t="s">
        <v>366</v>
      </c>
      <c r="B69" s="63" t="s">
        <v>460</v>
      </c>
      <c r="C69" s="69" t="s">
        <v>379</v>
      </c>
      <c r="D69" s="129">
        <v>43654.69541666667</v>
      </c>
    </row>
    <row r="70" spans="1:4" ht="15">
      <c r="A70" s="63" t="s">
        <v>366</v>
      </c>
      <c r="B70" s="63" t="s">
        <v>461</v>
      </c>
      <c r="C70" s="69" t="s">
        <v>379</v>
      </c>
      <c r="D70" s="129">
        <v>43654.69541666667</v>
      </c>
    </row>
    <row r="71" spans="1:4" ht="15">
      <c r="A71" s="63" t="s">
        <v>366</v>
      </c>
      <c r="B71" s="63" t="s">
        <v>353</v>
      </c>
      <c r="C71" s="69" t="s">
        <v>379</v>
      </c>
      <c r="D71" s="129">
        <v>43654.69541666667</v>
      </c>
    </row>
    <row r="72" spans="1:4" ht="15">
      <c r="A72" s="63" t="s">
        <v>366</v>
      </c>
      <c r="B72" s="63" t="s">
        <v>417</v>
      </c>
      <c r="C72" s="69" t="s">
        <v>379</v>
      </c>
      <c r="D72" s="129">
        <v>43654.69541666667</v>
      </c>
    </row>
    <row r="73" spans="1:4" ht="15">
      <c r="A73" s="63" t="s">
        <v>366</v>
      </c>
      <c r="B73" s="63" t="s">
        <v>462</v>
      </c>
      <c r="C73" s="69" t="s">
        <v>379</v>
      </c>
      <c r="D73" s="129">
        <v>43654.69541666667</v>
      </c>
    </row>
    <row r="74" spans="1:4" ht="15">
      <c r="A74" s="63" t="s">
        <v>366</v>
      </c>
      <c r="B74" s="63" t="s">
        <v>463</v>
      </c>
      <c r="C74" s="69" t="s">
        <v>379</v>
      </c>
      <c r="D74" s="129">
        <v>43654.69541666667</v>
      </c>
    </row>
    <row r="75" spans="1:4" ht="15">
      <c r="A75" s="63" t="s">
        <v>366</v>
      </c>
      <c r="B75" s="63" t="s">
        <v>464</v>
      </c>
      <c r="C75" s="69" t="s">
        <v>379</v>
      </c>
      <c r="D75" s="129">
        <v>43654.69541666667</v>
      </c>
    </row>
    <row r="76" spans="1:4" ht="15">
      <c r="A76" s="63" t="s">
        <v>366</v>
      </c>
      <c r="B76" s="63" t="s">
        <v>465</v>
      </c>
      <c r="C76" s="69" t="s">
        <v>379</v>
      </c>
      <c r="D76" s="129">
        <v>43654.69541666667</v>
      </c>
    </row>
    <row r="77" spans="1:4" ht="15">
      <c r="A77" s="63" t="s">
        <v>366</v>
      </c>
      <c r="B77" s="63" t="s">
        <v>418</v>
      </c>
      <c r="C77" s="69" t="s">
        <v>379</v>
      </c>
      <c r="D77" s="129">
        <v>43654.69541666667</v>
      </c>
    </row>
    <row r="78" spans="1:4" ht="15">
      <c r="A78" s="63" t="s">
        <v>366</v>
      </c>
      <c r="B78" s="63" t="s">
        <v>466</v>
      </c>
      <c r="C78" s="69" t="s">
        <v>379</v>
      </c>
      <c r="D78" s="129">
        <v>43654.69541666667</v>
      </c>
    </row>
    <row r="79" spans="1:4" ht="15">
      <c r="A79" s="63" t="s">
        <v>366</v>
      </c>
      <c r="B79" s="63" t="s">
        <v>467</v>
      </c>
      <c r="C79" s="69" t="s">
        <v>379</v>
      </c>
      <c r="D79" s="129">
        <v>43654.69541666667</v>
      </c>
    </row>
    <row r="80" spans="1:4" ht="15">
      <c r="A80" s="63" t="s">
        <v>366</v>
      </c>
      <c r="B80" s="63" t="s">
        <v>440</v>
      </c>
      <c r="C80" s="69" t="s">
        <v>379</v>
      </c>
      <c r="D80" s="129">
        <v>43654.69541666667</v>
      </c>
    </row>
    <row r="81" spans="1:4" ht="15">
      <c r="A81" s="63" t="s">
        <v>366</v>
      </c>
      <c r="B81" s="63" t="s">
        <v>432</v>
      </c>
      <c r="C81" s="69" t="s">
        <v>379</v>
      </c>
      <c r="D81" s="129">
        <v>43654.69541666667</v>
      </c>
    </row>
    <row r="82" spans="1:4" ht="15">
      <c r="A82" s="63" t="s">
        <v>366</v>
      </c>
      <c r="B82" s="63" t="s">
        <v>419</v>
      </c>
      <c r="C82" s="69" t="s">
        <v>379</v>
      </c>
      <c r="D82" s="129">
        <v>43654.69541666667</v>
      </c>
    </row>
    <row r="83" spans="1:4" ht="15">
      <c r="A83" s="63" t="s">
        <v>366</v>
      </c>
      <c r="B83" s="63" t="s">
        <v>420</v>
      </c>
      <c r="C83" s="69" t="s">
        <v>379</v>
      </c>
      <c r="D83" s="129">
        <v>43654.69541666667</v>
      </c>
    </row>
    <row r="84" spans="1:4" ht="15">
      <c r="A84" s="63" t="s">
        <v>366</v>
      </c>
      <c r="B84" s="63" t="s">
        <v>468</v>
      </c>
      <c r="C84" s="69" t="s">
        <v>379</v>
      </c>
      <c r="D84" s="129">
        <v>43654.69541666667</v>
      </c>
    </row>
    <row r="85" spans="1:4" ht="15">
      <c r="A85" s="63" t="s">
        <v>366</v>
      </c>
      <c r="B85" s="63" t="s">
        <v>358</v>
      </c>
      <c r="C85" s="69" t="s">
        <v>379</v>
      </c>
      <c r="D85" s="129">
        <v>43654.69541666667</v>
      </c>
    </row>
    <row r="86" spans="1:4" ht="15">
      <c r="A86" s="63" t="s">
        <v>366</v>
      </c>
      <c r="B86" s="63" t="s">
        <v>469</v>
      </c>
      <c r="C86" s="69" t="s">
        <v>379</v>
      </c>
      <c r="D86" s="129">
        <v>43654.69541666667</v>
      </c>
    </row>
    <row r="87" spans="1:4" ht="15">
      <c r="A87" s="63" t="s">
        <v>366</v>
      </c>
      <c r="B87" s="63" t="s">
        <v>349</v>
      </c>
      <c r="C87" s="69" t="s">
        <v>379</v>
      </c>
      <c r="D87" s="129">
        <v>43654.69541666667</v>
      </c>
    </row>
    <row r="88" spans="1:4" ht="15">
      <c r="A88" s="63" t="s">
        <v>366</v>
      </c>
      <c r="B88" s="63" t="s">
        <v>421</v>
      </c>
      <c r="C88" s="69" t="s">
        <v>379</v>
      </c>
      <c r="D88" s="129">
        <v>43654.69541666667</v>
      </c>
    </row>
    <row r="89" spans="1:4" ht="15">
      <c r="A89" s="63" t="s">
        <v>366</v>
      </c>
      <c r="B89" s="63" t="s">
        <v>434</v>
      </c>
      <c r="C89" s="69" t="s">
        <v>379</v>
      </c>
      <c r="D89" s="129">
        <v>43654.69541666667</v>
      </c>
    </row>
    <row r="90" spans="1:4" ht="15">
      <c r="A90" s="63" t="s">
        <v>366</v>
      </c>
      <c r="B90" s="63" t="s">
        <v>402</v>
      </c>
      <c r="C90" s="69" t="s">
        <v>379</v>
      </c>
      <c r="D90" s="129">
        <v>43654.69541666667</v>
      </c>
    </row>
    <row r="91" spans="1:4" ht="15">
      <c r="A91" s="63" t="s">
        <v>366</v>
      </c>
      <c r="B91" s="63" t="s">
        <v>403</v>
      </c>
      <c r="C91" s="69" t="s">
        <v>379</v>
      </c>
      <c r="D91" s="129">
        <v>43654.69541666667</v>
      </c>
    </row>
    <row r="92" spans="1:4" ht="15">
      <c r="A92" s="63" t="s">
        <v>366</v>
      </c>
      <c r="B92" s="63" t="s">
        <v>422</v>
      </c>
      <c r="C92" s="69" t="s">
        <v>379</v>
      </c>
      <c r="D92" s="129">
        <v>43654.69541666667</v>
      </c>
    </row>
    <row r="93" spans="1:4" ht="15">
      <c r="A93" s="63" t="s">
        <v>366</v>
      </c>
      <c r="B93" s="63" t="s">
        <v>470</v>
      </c>
      <c r="C93" s="69" t="s">
        <v>379</v>
      </c>
      <c r="D93" s="129">
        <v>43654.69541666667</v>
      </c>
    </row>
    <row r="94" spans="1:4" ht="15">
      <c r="A94" s="63" t="s">
        <v>366</v>
      </c>
      <c r="B94" s="63" t="s">
        <v>435</v>
      </c>
      <c r="C94" s="69" t="s">
        <v>378</v>
      </c>
      <c r="D94" s="129">
        <v>43654.694375</v>
      </c>
    </row>
    <row r="95" spans="1:4" ht="15">
      <c r="A95" s="63" t="s">
        <v>366</v>
      </c>
      <c r="B95" s="63" t="s">
        <v>450</v>
      </c>
      <c r="C95" s="69" t="s">
        <v>378</v>
      </c>
      <c r="D95" s="129">
        <v>43654.694375</v>
      </c>
    </row>
    <row r="96" spans="1:4" ht="15">
      <c r="A96" s="63" t="s">
        <v>366</v>
      </c>
      <c r="B96" s="63" t="s">
        <v>451</v>
      </c>
      <c r="C96" s="69" t="s">
        <v>378</v>
      </c>
      <c r="D96" s="129">
        <v>43654.694375</v>
      </c>
    </row>
    <row r="97" spans="1:4" ht="15">
      <c r="A97" s="63" t="s">
        <v>366</v>
      </c>
      <c r="B97" s="63" t="s">
        <v>452</v>
      </c>
      <c r="C97" s="69" t="s">
        <v>378</v>
      </c>
      <c r="D97" s="129">
        <v>43654.694375</v>
      </c>
    </row>
    <row r="98" spans="1:4" ht="15">
      <c r="A98" s="63" t="s">
        <v>366</v>
      </c>
      <c r="B98" s="63" t="s">
        <v>372</v>
      </c>
      <c r="C98" s="69" t="s">
        <v>378</v>
      </c>
      <c r="D98" s="129">
        <v>43654.694375</v>
      </c>
    </row>
    <row r="99" spans="1:4" ht="15">
      <c r="A99" s="63" t="s">
        <v>366</v>
      </c>
      <c r="B99" s="63" t="s">
        <v>453</v>
      </c>
      <c r="C99" s="69" t="s">
        <v>378</v>
      </c>
      <c r="D99" s="129">
        <v>43654.694375</v>
      </c>
    </row>
    <row r="100" spans="1:4" ht="15">
      <c r="A100" s="63" t="s">
        <v>366</v>
      </c>
      <c r="B100" s="63" t="s">
        <v>454</v>
      </c>
      <c r="C100" s="69" t="s">
        <v>378</v>
      </c>
      <c r="D100" s="129">
        <v>43654.694375</v>
      </c>
    </row>
    <row r="101" spans="1:4" ht="15">
      <c r="A101" s="63" t="s">
        <v>366</v>
      </c>
      <c r="B101" s="63" t="s">
        <v>455</v>
      </c>
      <c r="C101" s="69" t="s">
        <v>378</v>
      </c>
      <c r="D101" s="129">
        <v>43654.694375</v>
      </c>
    </row>
    <row r="102" spans="1:4" ht="15">
      <c r="A102" s="63" t="s">
        <v>366</v>
      </c>
      <c r="B102" s="63" t="s">
        <v>456</v>
      </c>
      <c r="C102" s="69" t="s">
        <v>378</v>
      </c>
      <c r="D102" s="129">
        <v>43654.694375</v>
      </c>
    </row>
    <row r="103" spans="1:4" ht="15">
      <c r="A103" s="63" t="s">
        <v>366</v>
      </c>
      <c r="B103" s="63" t="s">
        <v>471</v>
      </c>
      <c r="C103" s="69" t="s">
        <v>378</v>
      </c>
      <c r="D103" s="129">
        <v>43654.694375</v>
      </c>
    </row>
    <row r="104" spans="1:4" ht="15">
      <c r="A104" s="63" t="s">
        <v>366</v>
      </c>
      <c r="B104" s="63" t="s">
        <v>458</v>
      </c>
      <c r="C104" s="69" t="s">
        <v>378</v>
      </c>
      <c r="D104" s="129">
        <v>43654.694375</v>
      </c>
    </row>
    <row r="105" spans="1:4" ht="15">
      <c r="A105" s="63" t="s">
        <v>366</v>
      </c>
      <c r="B105" s="63" t="s">
        <v>459</v>
      </c>
      <c r="C105" s="69" t="s">
        <v>378</v>
      </c>
      <c r="D105" s="129">
        <v>43654.694375</v>
      </c>
    </row>
    <row r="106" spans="1:4" ht="15">
      <c r="A106" s="63" t="s">
        <v>366</v>
      </c>
      <c r="B106" s="63" t="s">
        <v>415</v>
      </c>
      <c r="C106" s="69" t="s">
        <v>378</v>
      </c>
      <c r="D106" s="129">
        <v>43654.694375</v>
      </c>
    </row>
    <row r="107" spans="1:4" ht="15">
      <c r="A107" s="63" t="s">
        <v>366</v>
      </c>
      <c r="B107" s="63" t="s">
        <v>416</v>
      </c>
      <c r="C107" s="69" t="s">
        <v>378</v>
      </c>
      <c r="D107" s="129">
        <v>43654.694375</v>
      </c>
    </row>
    <row r="108" spans="1:4" ht="15">
      <c r="A108" s="63" t="s">
        <v>366</v>
      </c>
      <c r="B108" s="63" t="s">
        <v>460</v>
      </c>
      <c r="C108" s="69" t="s">
        <v>378</v>
      </c>
      <c r="D108" s="129">
        <v>43654.694375</v>
      </c>
    </row>
    <row r="109" spans="1:4" ht="15">
      <c r="A109" s="63" t="s">
        <v>366</v>
      </c>
      <c r="B109" s="63" t="s">
        <v>461</v>
      </c>
      <c r="C109" s="69" t="s">
        <v>378</v>
      </c>
      <c r="D109" s="129">
        <v>43654.694375</v>
      </c>
    </row>
    <row r="110" spans="1:4" ht="15">
      <c r="A110" s="63" t="s">
        <v>366</v>
      </c>
      <c r="B110" s="63" t="s">
        <v>353</v>
      </c>
      <c r="C110" s="69" t="s">
        <v>378</v>
      </c>
      <c r="D110" s="129">
        <v>43654.694375</v>
      </c>
    </row>
    <row r="111" spans="1:4" ht="15">
      <c r="A111" s="63" t="s">
        <v>366</v>
      </c>
      <c r="B111" s="63" t="s">
        <v>417</v>
      </c>
      <c r="C111" s="69" t="s">
        <v>378</v>
      </c>
      <c r="D111" s="129">
        <v>43654.694375</v>
      </c>
    </row>
    <row r="112" spans="1:4" ht="15">
      <c r="A112" s="63" t="s">
        <v>366</v>
      </c>
      <c r="B112" s="63" t="s">
        <v>462</v>
      </c>
      <c r="C112" s="69" t="s">
        <v>378</v>
      </c>
      <c r="D112" s="129">
        <v>43654.694375</v>
      </c>
    </row>
    <row r="113" spans="1:4" ht="15">
      <c r="A113" s="63" t="s">
        <v>366</v>
      </c>
      <c r="B113" s="63" t="s">
        <v>463</v>
      </c>
      <c r="C113" s="69" t="s">
        <v>378</v>
      </c>
      <c r="D113" s="129">
        <v>43654.694375</v>
      </c>
    </row>
    <row r="114" spans="1:4" ht="15">
      <c r="A114" s="63" t="s">
        <v>366</v>
      </c>
      <c r="B114" s="63" t="s">
        <v>464</v>
      </c>
      <c r="C114" s="69" t="s">
        <v>378</v>
      </c>
      <c r="D114" s="129">
        <v>43654.694375</v>
      </c>
    </row>
    <row r="115" spans="1:4" ht="15">
      <c r="A115" s="63" t="s">
        <v>366</v>
      </c>
      <c r="B115" s="63" t="s">
        <v>465</v>
      </c>
      <c r="C115" s="69" t="s">
        <v>378</v>
      </c>
      <c r="D115" s="129">
        <v>43654.694375</v>
      </c>
    </row>
    <row r="116" spans="1:4" ht="15">
      <c r="A116" s="63" t="s">
        <v>366</v>
      </c>
      <c r="B116" s="63" t="s">
        <v>418</v>
      </c>
      <c r="C116" s="69" t="s">
        <v>378</v>
      </c>
      <c r="D116" s="129">
        <v>43654.694375</v>
      </c>
    </row>
    <row r="117" spans="1:4" ht="15">
      <c r="A117" s="63" t="s">
        <v>366</v>
      </c>
      <c r="B117" s="63" t="s">
        <v>466</v>
      </c>
      <c r="C117" s="69" t="s">
        <v>378</v>
      </c>
      <c r="D117" s="129">
        <v>43654.694375</v>
      </c>
    </row>
    <row r="118" spans="1:4" ht="15">
      <c r="A118" s="63" t="s">
        <v>366</v>
      </c>
      <c r="B118" s="63" t="s">
        <v>467</v>
      </c>
      <c r="C118" s="69" t="s">
        <v>378</v>
      </c>
      <c r="D118" s="129">
        <v>43654.694375</v>
      </c>
    </row>
    <row r="119" spans="1:4" ht="15">
      <c r="A119" s="63" t="s">
        <v>366</v>
      </c>
      <c r="B119" s="63" t="s">
        <v>440</v>
      </c>
      <c r="C119" s="69" t="s">
        <v>378</v>
      </c>
      <c r="D119" s="129">
        <v>43654.694375</v>
      </c>
    </row>
    <row r="120" spans="1:4" ht="15">
      <c r="A120" s="63" t="s">
        <v>366</v>
      </c>
      <c r="B120" s="63" t="s">
        <v>432</v>
      </c>
      <c r="C120" s="69" t="s">
        <v>378</v>
      </c>
      <c r="D120" s="129">
        <v>43654.694375</v>
      </c>
    </row>
    <row r="121" spans="1:4" ht="15">
      <c r="A121" s="63" t="s">
        <v>366</v>
      </c>
      <c r="B121" s="63" t="s">
        <v>419</v>
      </c>
      <c r="C121" s="69" t="s">
        <v>378</v>
      </c>
      <c r="D121" s="129">
        <v>43654.694375</v>
      </c>
    </row>
    <row r="122" spans="1:4" ht="15">
      <c r="A122" s="63" t="s">
        <v>366</v>
      </c>
      <c r="B122" s="63" t="s">
        <v>420</v>
      </c>
      <c r="C122" s="69" t="s">
        <v>378</v>
      </c>
      <c r="D122" s="129">
        <v>43654.694375</v>
      </c>
    </row>
    <row r="123" spans="1:4" ht="15">
      <c r="A123" s="63" t="s">
        <v>366</v>
      </c>
      <c r="B123" s="63" t="s">
        <v>468</v>
      </c>
      <c r="C123" s="69" t="s">
        <v>378</v>
      </c>
      <c r="D123" s="129">
        <v>43654.694375</v>
      </c>
    </row>
    <row r="124" spans="1:4" ht="15">
      <c r="A124" s="63" t="s">
        <v>366</v>
      </c>
      <c r="B124" s="63" t="s">
        <v>358</v>
      </c>
      <c r="C124" s="69" t="s">
        <v>378</v>
      </c>
      <c r="D124" s="129">
        <v>43654.694375</v>
      </c>
    </row>
    <row r="125" spans="1:4" ht="15">
      <c r="A125" s="63" t="s">
        <v>366</v>
      </c>
      <c r="B125" s="63" t="s">
        <v>469</v>
      </c>
      <c r="C125" s="69" t="s">
        <v>378</v>
      </c>
      <c r="D125" s="129">
        <v>43654.694375</v>
      </c>
    </row>
    <row r="126" spans="1:4" ht="15">
      <c r="A126" s="63" t="s">
        <v>366</v>
      </c>
      <c r="B126" s="63" t="s">
        <v>349</v>
      </c>
      <c r="C126" s="69" t="s">
        <v>378</v>
      </c>
      <c r="D126" s="129">
        <v>43654.694375</v>
      </c>
    </row>
    <row r="127" spans="1:4" ht="15">
      <c r="A127" s="63" t="s">
        <v>366</v>
      </c>
      <c r="B127" s="63" t="s">
        <v>421</v>
      </c>
      <c r="C127" s="69" t="s">
        <v>378</v>
      </c>
      <c r="D127" s="129">
        <v>43654.694375</v>
      </c>
    </row>
    <row r="128" spans="1:4" ht="15">
      <c r="A128" s="63" t="s">
        <v>366</v>
      </c>
      <c r="B128" s="63" t="s">
        <v>434</v>
      </c>
      <c r="C128" s="69" t="s">
        <v>378</v>
      </c>
      <c r="D128" s="129">
        <v>43654.694375</v>
      </c>
    </row>
    <row r="129" spans="1:4" ht="15">
      <c r="A129" s="63" t="s">
        <v>366</v>
      </c>
      <c r="B129" s="63" t="s">
        <v>402</v>
      </c>
      <c r="C129" s="69" t="s">
        <v>378</v>
      </c>
      <c r="D129" s="129">
        <v>43654.694375</v>
      </c>
    </row>
    <row r="130" spans="1:4" ht="15">
      <c r="A130" s="63" t="s">
        <v>366</v>
      </c>
      <c r="B130" s="63" t="s">
        <v>403</v>
      </c>
      <c r="C130" s="69" t="s">
        <v>378</v>
      </c>
      <c r="D130" s="129">
        <v>43654.694375</v>
      </c>
    </row>
    <row r="131" spans="1:4" ht="15">
      <c r="A131" s="63" t="s">
        <v>366</v>
      </c>
      <c r="B131" s="63" t="s">
        <v>422</v>
      </c>
      <c r="C131" s="69" t="s">
        <v>378</v>
      </c>
      <c r="D131" s="129">
        <v>43654.694375</v>
      </c>
    </row>
    <row r="132" spans="1:4" ht="15">
      <c r="A132" s="63" t="s">
        <v>366</v>
      </c>
      <c r="B132" s="63" t="s">
        <v>470</v>
      </c>
      <c r="C132" s="69" t="s">
        <v>378</v>
      </c>
      <c r="D132" s="129">
        <v>43654.694375</v>
      </c>
    </row>
    <row r="133" spans="1:4" ht="15">
      <c r="A133" s="63" t="s">
        <v>365</v>
      </c>
      <c r="B133" s="63" t="s">
        <v>472</v>
      </c>
      <c r="C133" s="69" t="s">
        <v>377</v>
      </c>
      <c r="D133" s="129">
        <v>43655.71891203704</v>
      </c>
    </row>
    <row r="134" spans="1:4" ht="15">
      <c r="A134" s="63" t="s">
        <v>365</v>
      </c>
      <c r="B134" s="63" t="s">
        <v>347</v>
      </c>
      <c r="C134" s="69" t="s">
        <v>377</v>
      </c>
      <c r="D134" s="129">
        <v>43655.71891203704</v>
      </c>
    </row>
    <row r="135" spans="1:4" ht="15">
      <c r="A135" s="63" t="s">
        <v>365</v>
      </c>
      <c r="B135" s="63" t="s">
        <v>371</v>
      </c>
      <c r="C135" s="69" t="s">
        <v>377</v>
      </c>
      <c r="D135" s="129">
        <v>43655.71891203704</v>
      </c>
    </row>
    <row r="136" spans="1:4" ht="15">
      <c r="A136" s="63" t="s">
        <v>365</v>
      </c>
      <c r="B136" s="63" t="s">
        <v>454</v>
      </c>
      <c r="C136" s="69" t="s">
        <v>377</v>
      </c>
      <c r="D136" s="129">
        <v>43655.71891203704</v>
      </c>
    </row>
    <row r="137" spans="1:4" ht="15">
      <c r="A137" s="63" t="s">
        <v>365</v>
      </c>
      <c r="B137" s="63" t="s">
        <v>370</v>
      </c>
      <c r="C137" s="69" t="s">
        <v>377</v>
      </c>
      <c r="D137" s="129">
        <v>43655.71891203704</v>
      </c>
    </row>
    <row r="138" spans="1:4" ht="15">
      <c r="A138" s="63" t="s">
        <v>365</v>
      </c>
      <c r="B138" s="63" t="s">
        <v>464</v>
      </c>
      <c r="C138" s="69" t="s">
        <v>377</v>
      </c>
      <c r="D138" s="129">
        <v>43655.71891203704</v>
      </c>
    </row>
    <row r="139" spans="1:4" ht="15">
      <c r="A139" s="63" t="s">
        <v>365</v>
      </c>
      <c r="B139" s="63" t="s">
        <v>473</v>
      </c>
      <c r="C139" s="69" t="s">
        <v>377</v>
      </c>
      <c r="D139" s="129">
        <v>43655.71891203704</v>
      </c>
    </row>
    <row r="140" spans="1:4" ht="15">
      <c r="A140" s="63" t="s">
        <v>365</v>
      </c>
      <c r="B140" s="63" t="s">
        <v>460</v>
      </c>
      <c r="C140" s="69" t="s">
        <v>377</v>
      </c>
      <c r="D140" s="129">
        <v>43655.71891203704</v>
      </c>
    </row>
    <row r="141" spans="1:4" ht="15">
      <c r="A141" s="63" t="s">
        <v>365</v>
      </c>
      <c r="B141" s="63" t="s">
        <v>438</v>
      </c>
      <c r="C141" s="69" t="s">
        <v>377</v>
      </c>
      <c r="D141" s="129">
        <v>43655.71891203704</v>
      </c>
    </row>
    <row r="142" spans="1:4" ht="15">
      <c r="A142" s="63" t="s">
        <v>365</v>
      </c>
      <c r="B142" s="63" t="s">
        <v>474</v>
      </c>
      <c r="C142" s="69" t="s">
        <v>377</v>
      </c>
      <c r="D142" s="129">
        <v>43655.71891203704</v>
      </c>
    </row>
    <row r="143" spans="1:4" ht="15">
      <c r="A143" s="63" t="s">
        <v>365</v>
      </c>
      <c r="B143" s="63" t="s">
        <v>442</v>
      </c>
      <c r="C143" s="69" t="s">
        <v>377</v>
      </c>
      <c r="D143" s="129">
        <v>43655.71891203704</v>
      </c>
    </row>
    <row r="144" spans="1:4" ht="15">
      <c r="A144" s="63" t="s">
        <v>365</v>
      </c>
      <c r="B144" s="63" t="s">
        <v>475</v>
      </c>
      <c r="C144" s="69" t="s">
        <v>377</v>
      </c>
      <c r="D144" s="129">
        <v>43655.71891203704</v>
      </c>
    </row>
    <row r="145" spans="1:4" ht="15">
      <c r="A145" s="63" t="s">
        <v>365</v>
      </c>
      <c r="B145" s="63" t="s">
        <v>476</v>
      </c>
      <c r="C145" s="69" t="s">
        <v>377</v>
      </c>
      <c r="D145" s="129">
        <v>43655.71891203704</v>
      </c>
    </row>
    <row r="146" spans="1:4" ht="15">
      <c r="A146" s="63" t="s">
        <v>365</v>
      </c>
      <c r="B146" s="63" t="s">
        <v>477</v>
      </c>
      <c r="C146" s="69" t="s">
        <v>377</v>
      </c>
      <c r="D146" s="129">
        <v>43655.71891203704</v>
      </c>
    </row>
    <row r="147" spans="1:4" ht="15">
      <c r="A147" s="63" t="s">
        <v>365</v>
      </c>
      <c r="B147" s="63" t="s">
        <v>478</v>
      </c>
      <c r="C147" s="69" t="s">
        <v>377</v>
      </c>
      <c r="D147" s="129">
        <v>43655.71891203704</v>
      </c>
    </row>
    <row r="148" spans="1:4" ht="15">
      <c r="A148" s="63" t="s">
        <v>365</v>
      </c>
      <c r="B148" s="63" t="s">
        <v>479</v>
      </c>
      <c r="C148" s="69" t="s">
        <v>377</v>
      </c>
      <c r="D148" s="129">
        <v>43655.71891203704</v>
      </c>
    </row>
    <row r="149" spans="1:4" ht="15">
      <c r="A149" s="63" t="s">
        <v>365</v>
      </c>
      <c r="B149" s="63" t="s">
        <v>435</v>
      </c>
      <c r="C149" s="69" t="s">
        <v>377</v>
      </c>
      <c r="D149" s="129">
        <v>43655.71891203704</v>
      </c>
    </row>
    <row r="150" spans="1:4" ht="15">
      <c r="A150" s="63" t="s">
        <v>365</v>
      </c>
      <c r="B150" s="63" t="s">
        <v>480</v>
      </c>
      <c r="C150" s="69" t="s">
        <v>377</v>
      </c>
      <c r="D150" s="129">
        <v>43655.71891203704</v>
      </c>
    </row>
    <row r="151" spans="1:4" ht="15">
      <c r="A151" s="63" t="s">
        <v>365</v>
      </c>
      <c r="B151" s="63" t="s">
        <v>481</v>
      </c>
      <c r="C151" s="69" t="s">
        <v>377</v>
      </c>
      <c r="D151" s="129">
        <v>43655.71891203704</v>
      </c>
    </row>
    <row r="152" spans="1:4" ht="15">
      <c r="A152" s="63" t="s">
        <v>365</v>
      </c>
      <c r="B152" s="63" t="s">
        <v>482</v>
      </c>
      <c r="C152" s="69" t="s">
        <v>377</v>
      </c>
      <c r="D152" s="129">
        <v>43655.71891203704</v>
      </c>
    </row>
    <row r="153" spans="1:4" ht="15">
      <c r="A153" s="63" t="s">
        <v>366</v>
      </c>
      <c r="B153" s="63" t="s">
        <v>483</v>
      </c>
      <c r="C153" s="69" t="s">
        <v>385</v>
      </c>
      <c r="D153" s="129">
        <v>43656.997569444444</v>
      </c>
    </row>
    <row r="154" spans="1:4" ht="15">
      <c r="A154" s="63" t="s">
        <v>366</v>
      </c>
      <c r="B154" s="63">
        <v>1871</v>
      </c>
      <c r="C154" s="69" t="s">
        <v>385</v>
      </c>
      <c r="D154" s="129">
        <v>43656.997569444444</v>
      </c>
    </row>
    <row r="155" spans="1:4" ht="15">
      <c r="A155" s="63" t="s">
        <v>366</v>
      </c>
      <c r="B155" s="63" t="s">
        <v>423</v>
      </c>
      <c r="C155" s="69" t="s">
        <v>385</v>
      </c>
      <c r="D155" s="129">
        <v>43656.997569444444</v>
      </c>
    </row>
    <row r="156" spans="1:4" ht="15">
      <c r="A156" s="63" t="s">
        <v>366</v>
      </c>
      <c r="B156" s="63" t="s">
        <v>484</v>
      </c>
      <c r="C156" s="69" t="s">
        <v>385</v>
      </c>
      <c r="D156" s="129">
        <v>43656.997569444444</v>
      </c>
    </row>
    <row r="157" spans="1:4" ht="15">
      <c r="A157" s="63" t="s">
        <v>366</v>
      </c>
      <c r="B157" s="63" t="s">
        <v>461</v>
      </c>
      <c r="C157" s="69" t="s">
        <v>385</v>
      </c>
      <c r="D157" s="129">
        <v>43656.997569444444</v>
      </c>
    </row>
    <row r="158" spans="1:4" ht="15">
      <c r="A158" s="63" t="s">
        <v>366</v>
      </c>
      <c r="B158" s="63" t="s">
        <v>341</v>
      </c>
      <c r="C158" s="69" t="s">
        <v>385</v>
      </c>
      <c r="D158" s="129">
        <v>43656.997569444444</v>
      </c>
    </row>
    <row r="159" spans="1:4" ht="15">
      <c r="A159" s="63" t="s">
        <v>366</v>
      </c>
      <c r="B159" s="63" t="s">
        <v>464</v>
      </c>
      <c r="C159" s="69" t="s">
        <v>385</v>
      </c>
      <c r="D159" s="129">
        <v>43656.997569444444</v>
      </c>
    </row>
    <row r="160" spans="1:4" ht="15">
      <c r="A160" s="63" t="s">
        <v>366</v>
      </c>
      <c r="B160" s="63" t="s">
        <v>438</v>
      </c>
      <c r="C160" s="69" t="s">
        <v>385</v>
      </c>
      <c r="D160" s="129">
        <v>43656.997569444444</v>
      </c>
    </row>
    <row r="161" spans="1:4" ht="15">
      <c r="A161" s="63" t="s">
        <v>366</v>
      </c>
      <c r="B161" s="63" t="s">
        <v>442</v>
      </c>
      <c r="C161" s="69" t="s">
        <v>385</v>
      </c>
      <c r="D161" s="129">
        <v>43656.997569444444</v>
      </c>
    </row>
    <row r="162" spans="1:4" ht="15">
      <c r="A162" s="63" t="s">
        <v>366</v>
      </c>
      <c r="B162" s="63" t="s">
        <v>424</v>
      </c>
      <c r="C162" s="69" t="s">
        <v>385</v>
      </c>
      <c r="D162" s="129">
        <v>43656.997569444444</v>
      </c>
    </row>
    <row r="163" spans="1:4" ht="15">
      <c r="A163" s="63" t="s">
        <v>366</v>
      </c>
      <c r="B163" s="63" t="s">
        <v>425</v>
      </c>
      <c r="C163" s="69" t="s">
        <v>385</v>
      </c>
      <c r="D163" s="129">
        <v>43656.997569444444</v>
      </c>
    </row>
    <row r="164" spans="1:4" ht="15">
      <c r="A164" s="63" t="s">
        <v>366</v>
      </c>
      <c r="B164" s="63" t="s">
        <v>466</v>
      </c>
      <c r="C164" s="69" t="s">
        <v>385</v>
      </c>
      <c r="D164" s="129">
        <v>43656.997569444444</v>
      </c>
    </row>
    <row r="165" spans="1:4" ht="15">
      <c r="A165" s="63" t="s">
        <v>366</v>
      </c>
      <c r="B165" s="63" t="s">
        <v>365</v>
      </c>
      <c r="C165" s="69" t="s">
        <v>385</v>
      </c>
      <c r="D165" s="129">
        <v>43656.997569444444</v>
      </c>
    </row>
    <row r="166" spans="1:4" ht="15">
      <c r="A166" s="63" t="s">
        <v>366</v>
      </c>
      <c r="B166" s="63" t="s">
        <v>434</v>
      </c>
      <c r="C166" s="69" t="s">
        <v>385</v>
      </c>
      <c r="D166" s="129">
        <v>43656.997569444444</v>
      </c>
    </row>
    <row r="167" spans="1:4" ht="15">
      <c r="A167" s="63" t="s">
        <v>366</v>
      </c>
      <c r="B167" s="63" t="s">
        <v>407</v>
      </c>
      <c r="C167" s="69" t="s">
        <v>385</v>
      </c>
      <c r="D167" s="129">
        <v>43656.997569444444</v>
      </c>
    </row>
    <row r="168" spans="1:4" ht="15">
      <c r="A168" s="63" t="s">
        <v>366</v>
      </c>
      <c r="B168" s="63" t="s">
        <v>485</v>
      </c>
      <c r="C168" s="69" t="s">
        <v>385</v>
      </c>
      <c r="D168" s="129">
        <v>43656.997569444444</v>
      </c>
    </row>
    <row r="169" spans="1:4" ht="15">
      <c r="A169" s="63" t="s">
        <v>366</v>
      </c>
      <c r="B169" s="63" t="s">
        <v>374</v>
      </c>
      <c r="C169" s="69" t="s">
        <v>385</v>
      </c>
      <c r="D169" s="129">
        <v>43656.997569444444</v>
      </c>
    </row>
    <row r="170" spans="1:4" ht="15">
      <c r="A170" s="63" t="s">
        <v>366</v>
      </c>
      <c r="B170" s="63" t="s">
        <v>394</v>
      </c>
      <c r="C170" s="69" t="s">
        <v>385</v>
      </c>
      <c r="D170" s="129">
        <v>43656.997569444444</v>
      </c>
    </row>
    <row r="171" spans="1:4" ht="15">
      <c r="A171" s="63" t="s">
        <v>366</v>
      </c>
      <c r="B171" s="63" t="s">
        <v>393</v>
      </c>
      <c r="C171" s="69" t="s">
        <v>385</v>
      </c>
      <c r="D171" s="129">
        <v>43656.997569444444</v>
      </c>
    </row>
    <row r="172" spans="1:4" ht="15">
      <c r="A172" s="63" t="s">
        <v>368</v>
      </c>
      <c r="B172" s="63" t="s">
        <v>483</v>
      </c>
      <c r="C172" s="69" t="s">
        <v>384</v>
      </c>
      <c r="D172" s="129">
        <v>43656.988344907404</v>
      </c>
    </row>
    <row r="173" spans="1:4" ht="15">
      <c r="A173" s="63" t="s">
        <v>368</v>
      </c>
      <c r="B173" s="63">
        <v>1871</v>
      </c>
      <c r="C173" s="69" t="s">
        <v>384</v>
      </c>
      <c r="D173" s="129">
        <v>43656.988344907404</v>
      </c>
    </row>
    <row r="174" spans="1:4" ht="15">
      <c r="A174" s="63" t="s">
        <v>368</v>
      </c>
      <c r="B174" s="63" t="s">
        <v>423</v>
      </c>
      <c r="C174" s="69" t="s">
        <v>384</v>
      </c>
      <c r="D174" s="129">
        <v>43656.988344907404</v>
      </c>
    </row>
    <row r="175" spans="1:4" ht="15">
      <c r="A175" s="63" t="s">
        <v>368</v>
      </c>
      <c r="B175" s="63" t="s">
        <v>484</v>
      </c>
      <c r="C175" s="69" t="s">
        <v>384</v>
      </c>
      <c r="D175" s="129">
        <v>43656.988344907404</v>
      </c>
    </row>
    <row r="176" spans="1:4" ht="15">
      <c r="A176" s="63" t="s">
        <v>368</v>
      </c>
      <c r="B176" s="63" t="s">
        <v>461</v>
      </c>
      <c r="C176" s="69" t="s">
        <v>384</v>
      </c>
      <c r="D176" s="129">
        <v>43656.988344907404</v>
      </c>
    </row>
    <row r="177" spans="1:4" ht="15">
      <c r="A177" s="63" t="s">
        <v>368</v>
      </c>
      <c r="B177" s="63" t="s">
        <v>341</v>
      </c>
      <c r="C177" s="69" t="s">
        <v>384</v>
      </c>
      <c r="D177" s="129">
        <v>43656.988344907404</v>
      </c>
    </row>
    <row r="178" spans="1:4" ht="15">
      <c r="A178" s="63" t="s">
        <v>368</v>
      </c>
      <c r="B178" s="63" t="s">
        <v>464</v>
      </c>
      <c r="C178" s="69" t="s">
        <v>384</v>
      </c>
      <c r="D178" s="129">
        <v>43656.988344907404</v>
      </c>
    </row>
    <row r="179" spans="1:4" ht="15">
      <c r="A179" s="63" t="s">
        <v>368</v>
      </c>
      <c r="B179" s="63" t="s">
        <v>438</v>
      </c>
      <c r="C179" s="69" t="s">
        <v>384</v>
      </c>
      <c r="D179" s="129">
        <v>43656.988344907404</v>
      </c>
    </row>
    <row r="180" spans="1:4" ht="15">
      <c r="A180" s="63" t="s">
        <v>368</v>
      </c>
      <c r="B180" s="63" t="s">
        <v>442</v>
      </c>
      <c r="C180" s="69" t="s">
        <v>384</v>
      </c>
      <c r="D180" s="129">
        <v>43656.988344907404</v>
      </c>
    </row>
    <row r="181" spans="1:4" ht="15">
      <c r="A181" s="63" t="s">
        <v>368</v>
      </c>
      <c r="B181" s="63" t="s">
        <v>424</v>
      </c>
      <c r="C181" s="69" t="s">
        <v>384</v>
      </c>
      <c r="D181" s="129">
        <v>43656.988344907404</v>
      </c>
    </row>
    <row r="182" spans="1:4" ht="15">
      <c r="A182" s="63" t="s">
        <v>368</v>
      </c>
      <c r="B182" s="63" t="s">
        <v>425</v>
      </c>
      <c r="C182" s="69" t="s">
        <v>384</v>
      </c>
      <c r="D182" s="129">
        <v>43656.988344907404</v>
      </c>
    </row>
    <row r="183" spans="1:4" ht="15">
      <c r="A183" s="63" t="s">
        <v>368</v>
      </c>
      <c r="B183" s="63" t="s">
        <v>466</v>
      </c>
      <c r="C183" s="69" t="s">
        <v>384</v>
      </c>
      <c r="D183" s="129">
        <v>43656.988344907404</v>
      </c>
    </row>
    <row r="184" spans="1:4" ht="15">
      <c r="A184" s="63" t="s">
        <v>368</v>
      </c>
      <c r="B184" s="63" t="s">
        <v>365</v>
      </c>
      <c r="C184" s="69" t="s">
        <v>384</v>
      </c>
      <c r="D184" s="129">
        <v>43656.988344907404</v>
      </c>
    </row>
    <row r="185" spans="1:4" ht="15">
      <c r="A185" s="63" t="s">
        <v>368</v>
      </c>
      <c r="B185" s="63" t="s">
        <v>434</v>
      </c>
      <c r="C185" s="69" t="s">
        <v>384</v>
      </c>
      <c r="D185" s="129">
        <v>43656.988344907404</v>
      </c>
    </row>
    <row r="186" spans="1:4" ht="15">
      <c r="A186" s="63" t="s">
        <v>368</v>
      </c>
      <c r="B186" s="63" t="s">
        <v>407</v>
      </c>
      <c r="C186" s="69" t="s">
        <v>384</v>
      </c>
      <c r="D186" s="129">
        <v>43656.988344907404</v>
      </c>
    </row>
    <row r="187" spans="1:4" ht="15">
      <c r="A187" s="63" t="s">
        <v>368</v>
      </c>
      <c r="B187" s="63" t="s">
        <v>485</v>
      </c>
      <c r="C187" s="69" t="s">
        <v>384</v>
      </c>
      <c r="D187" s="129">
        <v>43656.988344907404</v>
      </c>
    </row>
    <row r="188" spans="1:4" ht="15">
      <c r="A188" s="63" t="s">
        <v>368</v>
      </c>
      <c r="B188" s="63" t="s">
        <v>374</v>
      </c>
      <c r="C188" s="69" t="s">
        <v>384</v>
      </c>
      <c r="D188" s="129">
        <v>43656.988344907404</v>
      </c>
    </row>
    <row r="189" spans="1:4" ht="15">
      <c r="A189" s="63" t="s">
        <v>368</v>
      </c>
      <c r="B189" s="63" t="s">
        <v>394</v>
      </c>
      <c r="C189" s="69" t="s">
        <v>384</v>
      </c>
      <c r="D189" s="129">
        <v>43656.988344907404</v>
      </c>
    </row>
    <row r="190" spans="1:4" ht="15">
      <c r="A190" s="63" t="s">
        <v>368</v>
      </c>
      <c r="B190" s="63" t="s">
        <v>393</v>
      </c>
      <c r="C190" s="69" t="s">
        <v>384</v>
      </c>
      <c r="D190" s="129">
        <v>43656.988344907404</v>
      </c>
    </row>
    <row r="191" spans="1:4" ht="15">
      <c r="A191" s="63" t="s">
        <v>368</v>
      </c>
      <c r="B191" s="63" t="s">
        <v>468</v>
      </c>
      <c r="C191" s="69" t="s">
        <v>382</v>
      </c>
      <c r="D191" s="129">
        <v>43654.829733796294</v>
      </c>
    </row>
    <row r="192" spans="1:4" ht="15">
      <c r="A192" s="63" t="s">
        <v>368</v>
      </c>
      <c r="B192" s="63" t="s">
        <v>357</v>
      </c>
      <c r="C192" s="69" t="s">
        <v>382</v>
      </c>
      <c r="D192" s="129">
        <v>43654.829733796294</v>
      </c>
    </row>
    <row r="193" spans="1:4" ht="15">
      <c r="A193" s="63" t="s">
        <v>368</v>
      </c>
      <c r="B193" s="63" t="s">
        <v>438</v>
      </c>
      <c r="C193" s="69" t="s">
        <v>382</v>
      </c>
      <c r="D193" s="129">
        <v>43654.829733796294</v>
      </c>
    </row>
    <row r="194" spans="1:4" ht="15">
      <c r="A194" s="63" t="s">
        <v>368</v>
      </c>
      <c r="B194" s="63" t="s">
        <v>474</v>
      </c>
      <c r="C194" s="69" t="s">
        <v>382</v>
      </c>
      <c r="D194" s="129">
        <v>43654.829733796294</v>
      </c>
    </row>
    <row r="195" spans="1:4" ht="15">
      <c r="A195" s="63" t="s">
        <v>368</v>
      </c>
      <c r="B195" s="63" t="s">
        <v>442</v>
      </c>
      <c r="C195" s="69" t="s">
        <v>382</v>
      </c>
      <c r="D195" s="129">
        <v>43654.829733796294</v>
      </c>
    </row>
    <row r="196" spans="1:4" ht="15">
      <c r="A196" s="63" t="s">
        <v>368</v>
      </c>
      <c r="B196" s="63" t="s">
        <v>486</v>
      </c>
      <c r="C196" s="69" t="s">
        <v>382</v>
      </c>
      <c r="D196" s="129">
        <v>43654.829733796294</v>
      </c>
    </row>
    <row r="197" spans="1:4" ht="15">
      <c r="A197" s="63" t="s">
        <v>368</v>
      </c>
      <c r="B197" s="63" t="s">
        <v>487</v>
      </c>
      <c r="C197" s="69" t="s">
        <v>382</v>
      </c>
      <c r="D197" s="129">
        <v>43654.829733796294</v>
      </c>
    </row>
    <row r="198" spans="1:4" ht="15">
      <c r="A198" s="63" t="s">
        <v>368</v>
      </c>
      <c r="B198" s="63" t="s">
        <v>488</v>
      </c>
      <c r="C198" s="69" t="s">
        <v>382</v>
      </c>
      <c r="D198" s="129">
        <v>43654.829733796294</v>
      </c>
    </row>
    <row r="199" spans="1:4" ht="15">
      <c r="A199" s="63" t="s">
        <v>368</v>
      </c>
      <c r="B199" s="63" t="s">
        <v>440</v>
      </c>
      <c r="C199" s="69" t="s">
        <v>382</v>
      </c>
      <c r="D199" s="129">
        <v>43654.829733796294</v>
      </c>
    </row>
    <row r="200" spans="1:4" ht="15">
      <c r="A200" s="63" t="s">
        <v>368</v>
      </c>
      <c r="B200" s="63" t="s">
        <v>366</v>
      </c>
      <c r="C200" s="69" t="s">
        <v>382</v>
      </c>
      <c r="D200" s="129">
        <v>43654.829733796294</v>
      </c>
    </row>
    <row r="201" spans="1:4" ht="15">
      <c r="A201" s="63" t="s">
        <v>368</v>
      </c>
      <c r="B201" s="63" t="s">
        <v>401</v>
      </c>
      <c r="C201" s="69" t="s">
        <v>382</v>
      </c>
      <c r="D201" s="129">
        <v>43654.829733796294</v>
      </c>
    </row>
    <row r="202" spans="1:4" ht="15">
      <c r="A202" s="63" t="s">
        <v>368</v>
      </c>
      <c r="B202" s="63" t="s">
        <v>489</v>
      </c>
      <c r="C202" s="69" t="s">
        <v>382</v>
      </c>
      <c r="D202" s="129">
        <v>43654.829733796294</v>
      </c>
    </row>
    <row r="203" spans="1:4" ht="15">
      <c r="A203" s="63" t="s">
        <v>368</v>
      </c>
      <c r="B203" s="63" t="s">
        <v>490</v>
      </c>
      <c r="C203" s="69" t="s">
        <v>382</v>
      </c>
      <c r="D203" s="129">
        <v>43654.829733796294</v>
      </c>
    </row>
    <row r="204" spans="1:4" ht="15">
      <c r="A204" s="63" t="s">
        <v>368</v>
      </c>
      <c r="B204" s="63" t="s">
        <v>481</v>
      </c>
      <c r="C204" s="69" t="s">
        <v>382</v>
      </c>
      <c r="D204" s="129">
        <v>43654.829733796294</v>
      </c>
    </row>
    <row r="205" spans="1:4" ht="15">
      <c r="A205" s="63" t="s">
        <v>368</v>
      </c>
      <c r="B205" s="63" t="s">
        <v>409</v>
      </c>
      <c r="C205" s="69" t="s">
        <v>382</v>
      </c>
      <c r="D205" s="129">
        <v>43654.829733796294</v>
      </c>
    </row>
    <row r="206" spans="1:4" ht="15">
      <c r="A206" s="63" t="s">
        <v>368</v>
      </c>
      <c r="B206" s="63" t="s">
        <v>356</v>
      </c>
      <c r="C206" s="69" t="s">
        <v>382</v>
      </c>
      <c r="D206" s="129">
        <v>43654.829733796294</v>
      </c>
    </row>
    <row r="207" spans="1:4" ht="15">
      <c r="A207" s="63" t="s">
        <v>368</v>
      </c>
      <c r="B207" s="63" t="s">
        <v>435</v>
      </c>
      <c r="C207" s="69" t="s">
        <v>382</v>
      </c>
      <c r="D207" s="129">
        <v>43654.829733796294</v>
      </c>
    </row>
    <row r="208" spans="1:4" ht="15">
      <c r="A208" s="63" t="s">
        <v>368</v>
      </c>
      <c r="B208" s="63" t="s">
        <v>479</v>
      </c>
      <c r="C208" s="69" t="s">
        <v>382</v>
      </c>
      <c r="D208" s="129">
        <v>43654.829733796294</v>
      </c>
    </row>
    <row r="209" spans="1:4" ht="15">
      <c r="A209" s="63" t="s">
        <v>368</v>
      </c>
      <c r="B209" s="63">
        <v>5</v>
      </c>
      <c r="C209" s="69" t="s">
        <v>382</v>
      </c>
      <c r="D209" s="129">
        <v>43654.829733796294</v>
      </c>
    </row>
    <row r="210" spans="1:4" ht="15">
      <c r="A210" s="63" t="s">
        <v>368</v>
      </c>
      <c r="B210" s="63" t="s">
        <v>410</v>
      </c>
      <c r="C210" s="69" t="s">
        <v>382</v>
      </c>
      <c r="D210" s="129">
        <v>43654.829733796294</v>
      </c>
    </row>
    <row r="211" spans="1:4" ht="15">
      <c r="A211" s="63" t="s">
        <v>368</v>
      </c>
      <c r="B211" s="63" t="s">
        <v>347</v>
      </c>
      <c r="C211" s="69" t="s">
        <v>382</v>
      </c>
      <c r="D211" s="129">
        <v>43654.829733796294</v>
      </c>
    </row>
    <row r="212" spans="1:4" ht="15">
      <c r="A212" s="63" t="s">
        <v>368</v>
      </c>
      <c r="B212" s="63" t="s">
        <v>491</v>
      </c>
      <c r="C212" s="69" t="s">
        <v>382</v>
      </c>
      <c r="D212" s="129">
        <v>43654.829733796294</v>
      </c>
    </row>
    <row r="213" spans="1:4" ht="15">
      <c r="A213" s="63" t="s">
        <v>368</v>
      </c>
      <c r="B213" s="63" t="s">
        <v>466</v>
      </c>
      <c r="C213" s="69" t="s">
        <v>382</v>
      </c>
      <c r="D213" s="129">
        <v>43654.829733796294</v>
      </c>
    </row>
    <row r="214" spans="1:4" ht="15">
      <c r="A214" s="63" t="s">
        <v>368</v>
      </c>
      <c r="B214" s="63" t="s">
        <v>361</v>
      </c>
      <c r="C214" s="69" t="s">
        <v>382</v>
      </c>
      <c r="D214" s="129">
        <v>43654.829733796294</v>
      </c>
    </row>
    <row r="215" spans="1:4" ht="15">
      <c r="A215" s="63" t="s">
        <v>368</v>
      </c>
      <c r="B215" s="63" t="s">
        <v>411</v>
      </c>
      <c r="C215" s="69" t="s">
        <v>382</v>
      </c>
      <c r="D215" s="129">
        <v>43654.829733796294</v>
      </c>
    </row>
    <row r="216" spans="1:4" ht="15">
      <c r="A216" s="63" t="s">
        <v>368</v>
      </c>
      <c r="B216" s="63" t="s">
        <v>412</v>
      </c>
      <c r="C216" s="69" t="s">
        <v>382</v>
      </c>
      <c r="D216" s="129">
        <v>43654.829733796294</v>
      </c>
    </row>
    <row r="217" spans="1:4" ht="15">
      <c r="A217" s="63" t="s">
        <v>368</v>
      </c>
      <c r="B217" s="63" t="s">
        <v>461</v>
      </c>
      <c r="C217" s="69" t="s">
        <v>382</v>
      </c>
      <c r="D217" s="129">
        <v>43654.829733796294</v>
      </c>
    </row>
    <row r="218" spans="1:4" ht="15">
      <c r="A218" s="63" t="s">
        <v>368</v>
      </c>
      <c r="B218" s="63" t="s">
        <v>360</v>
      </c>
      <c r="C218" s="69" t="s">
        <v>382</v>
      </c>
      <c r="D218" s="129">
        <v>43654.829733796294</v>
      </c>
    </row>
    <row r="219" spans="1:4" ht="15">
      <c r="A219" s="63" t="s">
        <v>368</v>
      </c>
      <c r="B219" s="63" t="s">
        <v>408</v>
      </c>
      <c r="C219" s="69" t="s">
        <v>382</v>
      </c>
      <c r="D219" s="129">
        <v>43654.829733796294</v>
      </c>
    </row>
    <row r="220" spans="1:4" ht="15">
      <c r="A220" s="63" t="s">
        <v>368</v>
      </c>
      <c r="B220" s="63" t="s">
        <v>464</v>
      </c>
      <c r="C220" s="69" t="s">
        <v>382</v>
      </c>
      <c r="D220" s="129">
        <v>43654.829733796294</v>
      </c>
    </row>
    <row r="221" spans="1:4" ht="15">
      <c r="A221" s="63" t="s">
        <v>368</v>
      </c>
      <c r="B221" s="63" t="s">
        <v>492</v>
      </c>
      <c r="C221" s="69" t="s">
        <v>382</v>
      </c>
      <c r="D221" s="129">
        <v>43654.829733796294</v>
      </c>
    </row>
    <row r="222" spans="1:4" ht="15">
      <c r="A222" s="63" t="s">
        <v>368</v>
      </c>
      <c r="B222" s="63" t="s">
        <v>459</v>
      </c>
      <c r="C222" s="69" t="s">
        <v>382</v>
      </c>
      <c r="D222" s="129">
        <v>43654.829733796294</v>
      </c>
    </row>
    <row r="223" spans="1:4" ht="15">
      <c r="A223" s="63" t="s">
        <v>368</v>
      </c>
      <c r="B223" s="63" t="s">
        <v>413</v>
      </c>
      <c r="C223" s="69" t="s">
        <v>382</v>
      </c>
      <c r="D223" s="129">
        <v>43654.829733796294</v>
      </c>
    </row>
    <row r="224" spans="1:4" ht="15">
      <c r="A224" s="63" t="s">
        <v>368</v>
      </c>
      <c r="B224" s="63" t="s">
        <v>414</v>
      </c>
      <c r="C224" s="69" t="s">
        <v>382</v>
      </c>
      <c r="D224" s="129">
        <v>43654.829733796294</v>
      </c>
    </row>
    <row r="225" spans="1:4" ht="15">
      <c r="A225" s="63" t="s">
        <v>368</v>
      </c>
      <c r="B225" s="63" t="s">
        <v>352</v>
      </c>
      <c r="C225" s="69" t="s">
        <v>382</v>
      </c>
      <c r="D225" s="129">
        <v>43654.829733796294</v>
      </c>
    </row>
    <row r="226" spans="1:4" ht="15">
      <c r="A226" s="63" t="s">
        <v>368</v>
      </c>
      <c r="B226" s="63" t="s">
        <v>493</v>
      </c>
      <c r="C226" s="69" t="s">
        <v>382</v>
      </c>
      <c r="D226" s="129">
        <v>43654.829733796294</v>
      </c>
    </row>
    <row r="227" spans="1:4" ht="15">
      <c r="A227" s="63" t="s">
        <v>368</v>
      </c>
      <c r="B227" s="63" t="s">
        <v>494</v>
      </c>
      <c r="C227" s="69" t="s">
        <v>382</v>
      </c>
      <c r="D227" s="129">
        <v>43654.829733796294</v>
      </c>
    </row>
    <row r="228" spans="1:4" ht="15">
      <c r="A228" s="63" t="s">
        <v>368</v>
      </c>
      <c r="B228" s="63" t="s">
        <v>495</v>
      </c>
      <c r="C228" s="69" t="s">
        <v>382</v>
      </c>
      <c r="D228" s="129">
        <v>43654.829733796294</v>
      </c>
    </row>
    <row r="229" spans="1:4" ht="15">
      <c r="A229" s="63" t="s">
        <v>366</v>
      </c>
      <c r="B229" s="63" t="s">
        <v>496</v>
      </c>
      <c r="C229" s="69" t="s">
        <v>383</v>
      </c>
      <c r="D229" s="129">
        <v>43654.77043981481</v>
      </c>
    </row>
    <row r="230" spans="1:4" ht="15">
      <c r="A230" s="63" t="s">
        <v>366</v>
      </c>
      <c r="B230" s="63" t="s">
        <v>354</v>
      </c>
      <c r="C230" s="69" t="s">
        <v>383</v>
      </c>
      <c r="D230" s="129">
        <v>43654.77043981481</v>
      </c>
    </row>
    <row r="231" spans="1:4" ht="15">
      <c r="A231" s="63" t="s">
        <v>366</v>
      </c>
      <c r="B231" s="63" t="s">
        <v>466</v>
      </c>
      <c r="C231" s="69" t="s">
        <v>383</v>
      </c>
      <c r="D231" s="129">
        <v>43654.77043981481</v>
      </c>
    </row>
    <row r="232" spans="1:4" ht="15">
      <c r="A232" s="63" t="s">
        <v>366</v>
      </c>
      <c r="B232" s="63" t="s">
        <v>435</v>
      </c>
      <c r="C232" s="69" t="s">
        <v>383</v>
      </c>
      <c r="D232" s="129">
        <v>43654.77043981481</v>
      </c>
    </row>
    <row r="233" spans="1:4" ht="15">
      <c r="A233" s="63" t="s">
        <v>366</v>
      </c>
      <c r="B233" s="63" t="s">
        <v>460</v>
      </c>
      <c r="C233" s="69" t="s">
        <v>383</v>
      </c>
      <c r="D233" s="129">
        <v>43654.77043981481</v>
      </c>
    </row>
    <row r="234" spans="1:4" ht="15">
      <c r="A234" s="63" t="s">
        <v>366</v>
      </c>
      <c r="B234" s="63" t="s">
        <v>426</v>
      </c>
      <c r="C234" s="69" t="s">
        <v>383</v>
      </c>
      <c r="D234" s="129">
        <v>43654.77043981481</v>
      </c>
    </row>
    <row r="235" spans="1:4" ht="15">
      <c r="A235" s="63" t="s">
        <v>366</v>
      </c>
      <c r="B235" s="63" t="s">
        <v>489</v>
      </c>
      <c r="C235" s="69" t="s">
        <v>383</v>
      </c>
      <c r="D235" s="129">
        <v>43654.77043981481</v>
      </c>
    </row>
    <row r="236" spans="1:4" ht="15">
      <c r="A236" s="63" t="s">
        <v>366</v>
      </c>
      <c r="B236" s="63" t="s">
        <v>497</v>
      </c>
      <c r="C236" s="69" t="s">
        <v>383</v>
      </c>
      <c r="D236" s="129">
        <v>43654.77043981481</v>
      </c>
    </row>
    <row r="237" spans="1:4" ht="15">
      <c r="A237" s="63" t="s">
        <v>366</v>
      </c>
      <c r="B237" s="63" t="s">
        <v>366</v>
      </c>
      <c r="C237" s="69" t="s">
        <v>383</v>
      </c>
      <c r="D237" s="129">
        <v>43654.77043981481</v>
      </c>
    </row>
    <row r="238" spans="1:4" ht="15">
      <c r="A238" s="63" t="s">
        <v>366</v>
      </c>
      <c r="B238" s="63" t="s">
        <v>498</v>
      </c>
      <c r="C238" s="69" t="s">
        <v>383</v>
      </c>
      <c r="D238" s="129">
        <v>43654.77043981481</v>
      </c>
    </row>
    <row r="239" spans="1:4" ht="15">
      <c r="A239" s="63" t="s">
        <v>366</v>
      </c>
      <c r="B239" s="63" t="s">
        <v>486</v>
      </c>
      <c r="C239" s="69" t="s">
        <v>383</v>
      </c>
      <c r="D239" s="129">
        <v>43654.77043981481</v>
      </c>
    </row>
    <row r="240" spans="1:4" ht="15">
      <c r="A240" s="63" t="s">
        <v>366</v>
      </c>
      <c r="B240" s="63" t="s">
        <v>487</v>
      </c>
      <c r="C240" s="69" t="s">
        <v>383</v>
      </c>
      <c r="D240" s="129">
        <v>43654.77043981481</v>
      </c>
    </row>
    <row r="241" spans="1:4" ht="15">
      <c r="A241" s="63" t="s">
        <v>366</v>
      </c>
      <c r="B241" s="63" t="s">
        <v>488</v>
      </c>
      <c r="C241" s="69" t="s">
        <v>383</v>
      </c>
      <c r="D241" s="129">
        <v>43654.77043981481</v>
      </c>
    </row>
    <row r="242" spans="1:4" ht="15">
      <c r="A242" s="63" t="s">
        <v>366</v>
      </c>
      <c r="B242" s="63" t="s">
        <v>440</v>
      </c>
      <c r="C242" s="69" t="s">
        <v>383</v>
      </c>
      <c r="D242" s="129">
        <v>43654.77043981481</v>
      </c>
    </row>
    <row r="243" spans="1:4" ht="15">
      <c r="A243" s="63" t="s">
        <v>366</v>
      </c>
      <c r="B243" s="63" t="s">
        <v>499</v>
      </c>
      <c r="C243" s="69" t="s">
        <v>383</v>
      </c>
      <c r="D243" s="129">
        <v>43654.77043981481</v>
      </c>
    </row>
    <row r="244" spans="1:4" ht="15">
      <c r="A244" s="63" t="s">
        <v>366</v>
      </c>
      <c r="B244" s="63" t="s">
        <v>345</v>
      </c>
      <c r="C244" s="69" t="s">
        <v>383</v>
      </c>
      <c r="D244" s="129">
        <v>43654.77043981481</v>
      </c>
    </row>
    <row r="245" spans="1:4" ht="15">
      <c r="A245" s="63" t="s">
        <v>366</v>
      </c>
      <c r="B245" s="63" t="s">
        <v>500</v>
      </c>
      <c r="C245" s="69" t="s">
        <v>383</v>
      </c>
      <c r="D245" s="129">
        <v>43654.77043981481</v>
      </c>
    </row>
    <row r="246" spans="1:4" ht="15">
      <c r="A246" s="63" t="s">
        <v>366</v>
      </c>
      <c r="B246" s="63" t="s">
        <v>462</v>
      </c>
      <c r="C246" s="69" t="s">
        <v>383</v>
      </c>
      <c r="D246" s="129">
        <v>43654.77043981481</v>
      </c>
    </row>
    <row r="247" spans="1:4" ht="15">
      <c r="A247" s="63" t="s">
        <v>366</v>
      </c>
      <c r="B247" s="63" t="s">
        <v>501</v>
      </c>
      <c r="C247" s="69" t="s">
        <v>383</v>
      </c>
      <c r="D247" s="129">
        <v>43654.77043981481</v>
      </c>
    </row>
    <row r="248" spans="1:4" ht="15">
      <c r="A248" s="63" t="s">
        <v>366</v>
      </c>
      <c r="B248" s="63" t="s">
        <v>427</v>
      </c>
      <c r="C248" s="69" t="s">
        <v>383</v>
      </c>
      <c r="D248" s="129">
        <v>43654.77043981481</v>
      </c>
    </row>
    <row r="249" spans="1:4" ht="15">
      <c r="A249" s="63" t="s">
        <v>366</v>
      </c>
      <c r="B249" s="63" t="s">
        <v>463</v>
      </c>
      <c r="C249" s="69" t="s">
        <v>383</v>
      </c>
      <c r="D249" s="129">
        <v>43654.77043981481</v>
      </c>
    </row>
    <row r="250" spans="1:4" ht="15">
      <c r="A250" s="63" t="s">
        <v>366</v>
      </c>
      <c r="B250" s="63" t="s">
        <v>465</v>
      </c>
      <c r="C250" s="69" t="s">
        <v>383</v>
      </c>
      <c r="D250" s="129">
        <v>43654.77043981481</v>
      </c>
    </row>
    <row r="251" spans="1:4" ht="15">
      <c r="A251" s="63" t="s">
        <v>366</v>
      </c>
      <c r="B251" s="63" t="s">
        <v>474</v>
      </c>
      <c r="C251" s="69" t="s">
        <v>383</v>
      </c>
      <c r="D251" s="129">
        <v>43654.77043981481</v>
      </c>
    </row>
    <row r="252" spans="1:4" ht="15">
      <c r="A252" s="63" t="s">
        <v>366</v>
      </c>
      <c r="B252" s="63" t="s">
        <v>502</v>
      </c>
      <c r="C252" s="69" t="s">
        <v>383</v>
      </c>
      <c r="D252" s="129">
        <v>43654.77043981481</v>
      </c>
    </row>
    <row r="253" spans="1:4" ht="15">
      <c r="A253" s="63" t="s">
        <v>366</v>
      </c>
      <c r="B253" s="63" t="s">
        <v>503</v>
      </c>
      <c r="C253" s="69" t="s">
        <v>383</v>
      </c>
      <c r="D253" s="129">
        <v>43654.77043981481</v>
      </c>
    </row>
    <row r="254" spans="1:4" ht="15">
      <c r="A254" s="63" t="s">
        <v>366</v>
      </c>
      <c r="B254" s="63" t="s">
        <v>504</v>
      </c>
      <c r="C254" s="69" t="s">
        <v>383</v>
      </c>
      <c r="D254" s="129">
        <v>43654.77043981481</v>
      </c>
    </row>
    <row r="255" spans="1:4" ht="15">
      <c r="A255" s="63" t="s">
        <v>366</v>
      </c>
      <c r="B255" s="63" t="s">
        <v>470</v>
      </c>
      <c r="C255" s="69" t="s">
        <v>383</v>
      </c>
      <c r="D255" s="129">
        <v>43654.77043981481</v>
      </c>
    </row>
    <row r="256" spans="1:4" ht="15">
      <c r="A256" s="63" t="s">
        <v>366</v>
      </c>
      <c r="B256" s="63" t="s">
        <v>450</v>
      </c>
      <c r="C256" s="69" t="s">
        <v>383</v>
      </c>
      <c r="D256" s="129">
        <v>43654.77043981481</v>
      </c>
    </row>
    <row r="257" spans="1:4" ht="15">
      <c r="A257" s="63" t="s">
        <v>366</v>
      </c>
      <c r="B257" s="63" t="s">
        <v>505</v>
      </c>
      <c r="C257" s="69" t="s">
        <v>383</v>
      </c>
      <c r="D257" s="129">
        <v>43654.77043981481</v>
      </c>
    </row>
    <row r="258" spans="1:4" ht="15">
      <c r="A258" s="63" t="s">
        <v>366</v>
      </c>
      <c r="B258" s="63" t="s">
        <v>506</v>
      </c>
      <c r="C258" s="69" t="s">
        <v>383</v>
      </c>
      <c r="D258" s="129">
        <v>43654.77043981481</v>
      </c>
    </row>
    <row r="259" spans="1:4" ht="15">
      <c r="A259" s="63" t="s">
        <v>366</v>
      </c>
      <c r="B259" s="63" t="s">
        <v>467</v>
      </c>
      <c r="C259" s="69" t="s">
        <v>383</v>
      </c>
      <c r="D259" s="129">
        <v>43654.77043981481</v>
      </c>
    </row>
    <row r="260" spans="1:4" ht="15">
      <c r="A260" s="63" t="s">
        <v>366</v>
      </c>
      <c r="B260" s="63" t="s">
        <v>507</v>
      </c>
      <c r="C260" s="69" t="s">
        <v>383</v>
      </c>
      <c r="D260" s="129">
        <v>43654.77043981481</v>
      </c>
    </row>
    <row r="261" spans="1:4" ht="15">
      <c r="A261" s="63" t="s">
        <v>366</v>
      </c>
      <c r="B261" s="63" t="s">
        <v>362</v>
      </c>
      <c r="C261" s="69" t="s">
        <v>383</v>
      </c>
      <c r="D261" s="129">
        <v>43654.77043981481</v>
      </c>
    </row>
    <row r="262" spans="1:4" ht="15">
      <c r="A262" s="63" t="s">
        <v>366</v>
      </c>
      <c r="B262" s="63" t="s">
        <v>428</v>
      </c>
      <c r="C262" s="69" t="s">
        <v>383</v>
      </c>
      <c r="D262" s="129">
        <v>43654.77043981481</v>
      </c>
    </row>
    <row r="263" spans="1:4" ht="15">
      <c r="A263" s="63" t="s">
        <v>367</v>
      </c>
      <c r="B263" s="63" t="s">
        <v>496</v>
      </c>
      <c r="C263" s="69" t="s">
        <v>381</v>
      </c>
      <c r="D263" s="129">
        <v>43655.006423611114</v>
      </c>
    </row>
    <row r="264" spans="1:4" ht="15">
      <c r="A264" s="63" t="s">
        <v>367</v>
      </c>
      <c r="B264" s="63" t="s">
        <v>354</v>
      </c>
      <c r="C264" s="69" t="s">
        <v>381</v>
      </c>
      <c r="D264" s="129">
        <v>43655.006423611114</v>
      </c>
    </row>
    <row r="265" spans="1:4" ht="15">
      <c r="A265" s="63" t="s">
        <v>367</v>
      </c>
      <c r="B265" s="63" t="s">
        <v>466</v>
      </c>
      <c r="C265" s="69" t="s">
        <v>381</v>
      </c>
      <c r="D265" s="129">
        <v>43655.006423611114</v>
      </c>
    </row>
    <row r="266" spans="1:4" ht="15">
      <c r="A266" s="63" t="s">
        <v>367</v>
      </c>
      <c r="B266" s="63" t="s">
        <v>435</v>
      </c>
      <c r="C266" s="69" t="s">
        <v>381</v>
      </c>
      <c r="D266" s="129">
        <v>43655.006423611114</v>
      </c>
    </row>
    <row r="267" spans="1:4" ht="15">
      <c r="A267" s="63" t="s">
        <v>367</v>
      </c>
      <c r="B267" s="63" t="s">
        <v>460</v>
      </c>
      <c r="C267" s="69" t="s">
        <v>381</v>
      </c>
      <c r="D267" s="129">
        <v>43655.006423611114</v>
      </c>
    </row>
    <row r="268" spans="1:4" ht="15">
      <c r="A268" s="63" t="s">
        <v>367</v>
      </c>
      <c r="B268" s="63" t="s">
        <v>426</v>
      </c>
      <c r="C268" s="69" t="s">
        <v>381</v>
      </c>
      <c r="D268" s="129">
        <v>43655.006423611114</v>
      </c>
    </row>
    <row r="269" spans="1:4" ht="15">
      <c r="A269" s="63" t="s">
        <v>367</v>
      </c>
      <c r="B269" s="63" t="s">
        <v>489</v>
      </c>
      <c r="C269" s="69" t="s">
        <v>381</v>
      </c>
      <c r="D269" s="129">
        <v>43655.006423611114</v>
      </c>
    </row>
    <row r="270" spans="1:4" ht="15">
      <c r="A270" s="63" t="s">
        <v>367</v>
      </c>
      <c r="B270" s="63" t="s">
        <v>497</v>
      </c>
      <c r="C270" s="69" t="s">
        <v>381</v>
      </c>
      <c r="D270" s="129">
        <v>43655.006423611114</v>
      </c>
    </row>
    <row r="271" spans="1:4" ht="15">
      <c r="A271" s="63" t="s">
        <v>367</v>
      </c>
      <c r="B271" s="63" t="s">
        <v>366</v>
      </c>
      <c r="C271" s="69" t="s">
        <v>381</v>
      </c>
      <c r="D271" s="129">
        <v>43655.006423611114</v>
      </c>
    </row>
    <row r="272" spans="1:4" ht="15">
      <c r="A272" s="63" t="s">
        <v>367</v>
      </c>
      <c r="B272" s="63" t="s">
        <v>498</v>
      </c>
      <c r="C272" s="69" t="s">
        <v>381</v>
      </c>
      <c r="D272" s="129">
        <v>43655.006423611114</v>
      </c>
    </row>
    <row r="273" spans="1:4" ht="15">
      <c r="A273" s="63" t="s">
        <v>367</v>
      </c>
      <c r="B273" s="63" t="s">
        <v>486</v>
      </c>
      <c r="C273" s="69" t="s">
        <v>381</v>
      </c>
      <c r="D273" s="129">
        <v>43655.006423611114</v>
      </c>
    </row>
    <row r="274" spans="1:4" ht="15">
      <c r="A274" s="63" t="s">
        <v>367</v>
      </c>
      <c r="B274" s="63" t="s">
        <v>487</v>
      </c>
      <c r="C274" s="69" t="s">
        <v>381</v>
      </c>
      <c r="D274" s="129">
        <v>43655.006423611114</v>
      </c>
    </row>
    <row r="275" spans="1:4" ht="15">
      <c r="A275" s="63" t="s">
        <v>367</v>
      </c>
      <c r="B275" s="63" t="s">
        <v>488</v>
      </c>
      <c r="C275" s="69" t="s">
        <v>381</v>
      </c>
      <c r="D275" s="129">
        <v>43655.006423611114</v>
      </c>
    </row>
    <row r="276" spans="1:4" ht="15">
      <c r="A276" s="63" t="s">
        <v>367</v>
      </c>
      <c r="B276" s="63" t="s">
        <v>440</v>
      </c>
      <c r="C276" s="69" t="s">
        <v>381</v>
      </c>
      <c r="D276" s="129">
        <v>43655.006423611114</v>
      </c>
    </row>
    <row r="277" spans="1:4" ht="15">
      <c r="A277" s="63" t="s">
        <v>367</v>
      </c>
      <c r="B277" s="63" t="s">
        <v>499</v>
      </c>
      <c r="C277" s="69" t="s">
        <v>381</v>
      </c>
      <c r="D277" s="129">
        <v>43655.006423611114</v>
      </c>
    </row>
    <row r="278" spans="1:4" ht="15">
      <c r="A278" s="63" t="s">
        <v>367</v>
      </c>
      <c r="B278" s="63" t="s">
        <v>345</v>
      </c>
      <c r="C278" s="69" t="s">
        <v>381</v>
      </c>
      <c r="D278" s="129">
        <v>43655.006423611114</v>
      </c>
    </row>
    <row r="279" spans="1:4" ht="15">
      <c r="A279" s="63" t="s">
        <v>367</v>
      </c>
      <c r="B279" s="63" t="s">
        <v>500</v>
      </c>
      <c r="C279" s="69" t="s">
        <v>381</v>
      </c>
      <c r="D279" s="129">
        <v>43655.006423611114</v>
      </c>
    </row>
    <row r="280" spans="1:4" ht="15">
      <c r="A280" s="63" t="s">
        <v>367</v>
      </c>
      <c r="B280" s="63" t="s">
        <v>462</v>
      </c>
      <c r="C280" s="69" t="s">
        <v>381</v>
      </c>
      <c r="D280" s="129">
        <v>43655.006423611114</v>
      </c>
    </row>
    <row r="281" spans="1:4" ht="15">
      <c r="A281" s="63" t="s">
        <v>367</v>
      </c>
      <c r="B281" s="63" t="s">
        <v>501</v>
      </c>
      <c r="C281" s="69" t="s">
        <v>381</v>
      </c>
      <c r="D281" s="129">
        <v>43655.006423611114</v>
      </c>
    </row>
    <row r="282" spans="1:4" ht="15">
      <c r="A282" s="63" t="s">
        <v>367</v>
      </c>
      <c r="B282" s="63" t="s">
        <v>427</v>
      </c>
      <c r="C282" s="69" t="s">
        <v>381</v>
      </c>
      <c r="D282" s="129">
        <v>43655.006423611114</v>
      </c>
    </row>
    <row r="283" spans="1:4" ht="15">
      <c r="A283" s="63" t="s">
        <v>367</v>
      </c>
      <c r="B283" s="63" t="s">
        <v>463</v>
      </c>
      <c r="C283" s="69" t="s">
        <v>381</v>
      </c>
      <c r="D283" s="129">
        <v>43655.006423611114</v>
      </c>
    </row>
    <row r="284" spans="1:4" ht="15">
      <c r="A284" s="63" t="s">
        <v>367</v>
      </c>
      <c r="B284" s="63" t="s">
        <v>465</v>
      </c>
      <c r="C284" s="69" t="s">
        <v>381</v>
      </c>
      <c r="D284" s="129">
        <v>43655.006423611114</v>
      </c>
    </row>
    <row r="285" spans="1:4" ht="15">
      <c r="A285" s="63" t="s">
        <v>367</v>
      </c>
      <c r="B285" s="63" t="s">
        <v>474</v>
      </c>
      <c r="C285" s="69" t="s">
        <v>381</v>
      </c>
      <c r="D285" s="129">
        <v>43655.006423611114</v>
      </c>
    </row>
    <row r="286" spans="1:4" ht="15">
      <c r="A286" s="63" t="s">
        <v>367</v>
      </c>
      <c r="B286" s="63" t="s">
        <v>502</v>
      </c>
      <c r="C286" s="69" t="s">
        <v>381</v>
      </c>
      <c r="D286" s="129">
        <v>43655.006423611114</v>
      </c>
    </row>
    <row r="287" spans="1:4" ht="15">
      <c r="A287" s="63" t="s">
        <v>367</v>
      </c>
      <c r="B287" s="63" t="s">
        <v>503</v>
      </c>
      <c r="C287" s="69" t="s">
        <v>381</v>
      </c>
      <c r="D287" s="129">
        <v>43655.006423611114</v>
      </c>
    </row>
    <row r="288" spans="1:4" ht="15">
      <c r="A288" s="63" t="s">
        <v>367</v>
      </c>
      <c r="B288" s="63" t="s">
        <v>504</v>
      </c>
      <c r="C288" s="69" t="s">
        <v>381</v>
      </c>
      <c r="D288" s="129">
        <v>43655.006423611114</v>
      </c>
    </row>
    <row r="289" spans="1:4" ht="15">
      <c r="A289" s="63" t="s">
        <v>367</v>
      </c>
      <c r="B289" s="63" t="s">
        <v>470</v>
      </c>
      <c r="C289" s="69" t="s">
        <v>381</v>
      </c>
      <c r="D289" s="129">
        <v>43655.006423611114</v>
      </c>
    </row>
    <row r="290" spans="1:4" ht="15">
      <c r="A290" s="63" t="s">
        <v>367</v>
      </c>
      <c r="B290" s="63" t="s">
        <v>450</v>
      </c>
      <c r="C290" s="69" t="s">
        <v>381</v>
      </c>
      <c r="D290" s="129">
        <v>43655.006423611114</v>
      </c>
    </row>
    <row r="291" spans="1:4" ht="15">
      <c r="A291" s="63" t="s">
        <v>367</v>
      </c>
      <c r="B291" s="63" t="s">
        <v>505</v>
      </c>
      <c r="C291" s="69" t="s">
        <v>381</v>
      </c>
      <c r="D291" s="129">
        <v>43655.006423611114</v>
      </c>
    </row>
    <row r="292" spans="1:4" ht="15">
      <c r="A292" s="63" t="s">
        <v>367</v>
      </c>
      <c r="B292" s="63" t="s">
        <v>506</v>
      </c>
      <c r="C292" s="69" t="s">
        <v>381</v>
      </c>
      <c r="D292" s="129">
        <v>43655.006423611114</v>
      </c>
    </row>
    <row r="293" spans="1:4" ht="15">
      <c r="A293" s="63" t="s">
        <v>367</v>
      </c>
      <c r="B293" s="63" t="s">
        <v>467</v>
      </c>
      <c r="C293" s="69" t="s">
        <v>381</v>
      </c>
      <c r="D293" s="129">
        <v>43655.006423611114</v>
      </c>
    </row>
    <row r="294" spans="1:4" ht="15">
      <c r="A294" s="63" t="s">
        <v>367</v>
      </c>
      <c r="B294" s="63" t="s">
        <v>507</v>
      </c>
      <c r="C294" s="69" t="s">
        <v>381</v>
      </c>
      <c r="D294" s="129">
        <v>43655.006423611114</v>
      </c>
    </row>
    <row r="295" spans="1:4" ht="15">
      <c r="A295" s="63" t="s">
        <v>367</v>
      </c>
      <c r="B295" s="63" t="s">
        <v>362</v>
      </c>
      <c r="C295" s="69" t="s">
        <v>381</v>
      </c>
      <c r="D295" s="129">
        <v>43655.006423611114</v>
      </c>
    </row>
    <row r="296" spans="1:4" ht="15">
      <c r="A296" s="63" t="s">
        <v>367</v>
      </c>
      <c r="B296" s="63" t="s">
        <v>428</v>
      </c>
      <c r="C296" s="69" t="s">
        <v>381</v>
      </c>
      <c r="D296" s="129">
        <v>43655.006423611114</v>
      </c>
    </row>
    <row r="297" spans="1:4" ht="15">
      <c r="A297" s="63" t="s">
        <v>364</v>
      </c>
      <c r="B297" s="63" t="s">
        <v>508</v>
      </c>
      <c r="C297" s="69" t="s">
        <v>376</v>
      </c>
      <c r="D297" s="129">
        <v>43655.60502314815</v>
      </c>
    </row>
    <row r="298" spans="1:4" ht="15">
      <c r="A298" s="63" t="s">
        <v>364</v>
      </c>
      <c r="B298" s="63" t="s">
        <v>509</v>
      </c>
      <c r="C298" s="69" t="s">
        <v>376</v>
      </c>
      <c r="D298" s="129">
        <v>43655.60502314815</v>
      </c>
    </row>
    <row r="299" spans="1:4" ht="15">
      <c r="A299" s="63" t="s">
        <v>364</v>
      </c>
      <c r="B299" s="63" t="s">
        <v>510</v>
      </c>
      <c r="C299" s="69" t="s">
        <v>376</v>
      </c>
      <c r="D299" s="129">
        <v>43655.60502314815</v>
      </c>
    </row>
    <row r="300" spans="1:4" ht="15">
      <c r="A300" s="63" t="s">
        <v>364</v>
      </c>
      <c r="B300" s="63" t="s">
        <v>501</v>
      </c>
      <c r="C300" s="69" t="s">
        <v>376</v>
      </c>
      <c r="D300" s="129">
        <v>43655.60502314815</v>
      </c>
    </row>
    <row r="301" spans="1:4" ht="15">
      <c r="A301" s="63" t="s">
        <v>364</v>
      </c>
      <c r="B301" s="63" t="s">
        <v>511</v>
      </c>
      <c r="C301" s="69" t="s">
        <v>376</v>
      </c>
      <c r="D301" s="129">
        <v>43655.60502314815</v>
      </c>
    </row>
    <row r="302" spans="1:4" ht="15">
      <c r="A302" s="63" t="s">
        <v>364</v>
      </c>
      <c r="B302" s="63" t="s">
        <v>406</v>
      </c>
      <c r="C302" s="69" t="s">
        <v>376</v>
      </c>
      <c r="D302" s="129">
        <v>43655.60502314815</v>
      </c>
    </row>
    <row r="303" spans="1:4" ht="15">
      <c r="A303" s="63" t="s">
        <v>364</v>
      </c>
      <c r="B303" s="63" t="s">
        <v>512</v>
      </c>
      <c r="C303" s="69" t="s">
        <v>376</v>
      </c>
      <c r="D303" s="129">
        <v>43655.60502314815</v>
      </c>
    </row>
    <row r="304" spans="1:4" ht="15">
      <c r="A304" s="63" t="s">
        <v>364</v>
      </c>
      <c r="B304" s="63" t="s">
        <v>466</v>
      </c>
      <c r="C304" s="69" t="s">
        <v>376</v>
      </c>
      <c r="D304" s="129">
        <v>43655.60502314815</v>
      </c>
    </row>
    <row r="305" spans="1:4" ht="15">
      <c r="A305" s="63" t="s">
        <v>364</v>
      </c>
      <c r="B305" s="63" t="s">
        <v>346</v>
      </c>
      <c r="C305" s="69" t="s">
        <v>376</v>
      </c>
      <c r="D305" s="129">
        <v>43655.60502314815</v>
      </c>
    </row>
    <row r="306" spans="1:4" ht="15">
      <c r="A306" s="63" t="s">
        <v>364</v>
      </c>
      <c r="B306" s="63" t="s">
        <v>513</v>
      </c>
      <c r="C306" s="69" t="s">
        <v>376</v>
      </c>
      <c r="D306" s="129">
        <v>43655.60502314815</v>
      </c>
    </row>
    <row r="307" spans="1:4" ht="15">
      <c r="A307" s="63" t="s">
        <v>364</v>
      </c>
      <c r="B307" s="63" t="s">
        <v>464</v>
      </c>
      <c r="C307" s="69" t="s">
        <v>376</v>
      </c>
      <c r="D307" s="129">
        <v>43655.60502314815</v>
      </c>
    </row>
    <row r="308" spans="1:4" ht="15">
      <c r="A308" s="63" t="s">
        <v>364</v>
      </c>
      <c r="B308" s="63" t="s">
        <v>514</v>
      </c>
      <c r="C308" s="69" t="s">
        <v>376</v>
      </c>
      <c r="D308" s="129">
        <v>43655.60502314815</v>
      </c>
    </row>
    <row r="309" spans="1:4" ht="15">
      <c r="A309" s="63" t="s">
        <v>364</v>
      </c>
      <c r="B309" s="63" t="s">
        <v>515</v>
      </c>
      <c r="C309" s="69" t="s">
        <v>376</v>
      </c>
      <c r="D309" s="129">
        <v>43655.60502314815</v>
      </c>
    </row>
    <row r="310" spans="1:4" ht="15">
      <c r="A310" s="63" t="s">
        <v>364</v>
      </c>
      <c r="B310" s="63" t="s">
        <v>516</v>
      </c>
      <c r="C310" s="69" t="s">
        <v>376</v>
      </c>
      <c r="D310" s="129">
        <v>43655.60502314815</v>
      </c>
    </row>
    <row r="311" spans="1:4" ht="15">
      <c r="A311" s="63" t="s">
        <v>364</v>
      </c>
      <c r="B311" s="63" t="s">
        <v>517</v>
      </c>
      <c r="C311" s="69" t="s">
        <v>376</v>
      </c>
      <c r="D311" s="129">
        <v>43655.60502314815</v>
      </c>
    </row>
    <row r="312" spans="1:4" ht="15">
      <c r="A312" s="63" t="s">
        <v>364</v>
      </c>
      <c r="B312" s="63" t="s">
        <v>506</v>
      </c>
      <c r="C312" s="69" t="s">
        <v>376</v>
      </c>
      <c r="D312" s="129">
        <v>43655.60502314815</v>
      </c>
    </row>
    <row r="313" spans="1:4" ht="15">
      <c r="A313" s="63" t="s">
        <v>364</v>
      </c>
      <c r="B313" s="63" t="s">
        <v>518</v>
      </c>
      <c r="C313" s="69" t="s">
        <v>376</v>
      </c>
      <c r="D313" s="129">
        <v>43655.60502314815</v>
      </c>
    </row>
    <row r="314" spans="1:4" ht="15">
      <c r="A314" s="63" t="s">
        <v>364</v>
      </c>
      <c r="B314" s="63" t="s">
        <v>519</v>
      </c>
      <c r="C314" s="69" t="s">
        <v>376</v>
      </c>
      <c r="D314" s="129">
        <v>43655.60502314815</v>
      </c>
    </row>
    <row r="315" spans="1:4" ht="15">
      <c r="A315" s="63" t="s">
        <v>364</v>
      </c>
      <c r="B315" s="63" t="s">
        <v>520</v>
      </c>
      <c r="C315" s="69" t="s">
        <v>376</v>
      </c>
      <c r="D315" s="129">
        <v>43655.60502314815</v>
      </c>
    </row>
    <row r="316" spans="1:4" ht="15">
      <c r="A316" s="63" t="s">
        <v>364</v>
      </c>
      <c r="B316" s="63" t="s">
        <v>521</v>
      </c>
      <c r="C316" s="69" t="s">
        <v>376</v>
      </c>
      <c r="D316" s="129">
        <v>43655.60502314815</v>
      </c>
    </row>
    <row r="317" spans="1:4" ht="15">
      <c r="A317" s="63" t="s">
        <v>364</v>
      </c>
      <c r="B317" s="63" t="s">
        <v>488</v>
      </c>
      <c r="C317" s="69" t="s">
        <v>376</v>
      </c>
      <c r="D317" s="129">
        <v>43655.60502314815</v>
      </c>
    </row>
    <row r="318" spans="1:4" ht="15">
      <c r="A318" s="63" t="s">
        <v>364</v>
      </c>
      <c r="B318" s="63" t="s">
        <v>359</v>
      </c>
      <c r="C318" s="69" t="s">
        <v>376</v>
      </c>
      <c r="D318" s="129">
        <v>43655.60502314815</v>
      </c>
    </row>
    <row r="319" spans="1:4" ht="15">
      <c r="A319" s="63" t="s">
        <v>364</v>
      </c>
      <c r="B319" s="63" t="s">
        <v>522</v>
      </c>
      <c r="C319" s="69" t="s">
        <v>376</v>
      </c>
      <c r="D319" s="129">
        <v>43655.60502314815</v>
      </c>
    </row>
    <row r="320" spans="1:4" ht="15">
      <c r="A320" s="63" t="s">
        <v>364</v>
      </c>
      <c r="B320" s="63" t="s">
        <v>523</v>
      </c>
      <c r="C320" s="69" t="s">
        <v>376</v>
      </c>
      <c r="D320" s="129">
        <v>43655.60502314815</v>
      </c>
    </row>
    <row r="321" spans="1:4" ht="15">
      <c r="A321" s="63" t="s">
        <v>364</v>
      </c>
      <c r="B321" s="63" t="s">
        <v>524</v>
      </c>
      <c r="C321" s="69" t="s">
        <v>376</v>
      </c>
      <c r="D321" s="129">
        <v>43655.60502314815</v>
      </c>
    </row>
    <row r="322" spans="1:4" ht="15">
      <c r="A322" s="63" t="s">
        <v>364</v>
      </c>
      <c r="B322" s="63" t="s">
        <v>525</v>
      </c>
      <c r="C322" s="69" t="s">
        <v>376</v>
      </c>
      <c r="D322" s="129">
        <v>43655.60502314815</v>
      </c>
    </row>
    <row r="323" spans="1:4" ht="15">
      <c r="A323" s="63" t="s">
        <v>364</v>
      </c>
      <c r="B323" s="63" t="s">
        <v>526</v>
      </c>
      <c r="C323" s="69" t="s">
        <v>376</v>
      </c>
      <c r="D323" s="129">
        <v>43655.60502314815</v>
      </c>
    </row>
    <row r="324" spans="1:4" ht="15">
      <c r="A324" s="63" t="s">
        <v>364</v>
      </c>
      <c r="B324" s="63" t="s">
        <v>432</v>
      </c>
      <c r="C324" s="69" t="s">
        <v>376</v>
      </c>
      <c r="D324" s="129">
        <v>43655.60502314815</v>
      </c>
    </row>
    <row r="325" spans="1:4" ht="15">
      <c r="A325" s="63" t="s">
        <v>364</v>
      </c>
      <c r="B325" s="63" t="s">
        <v>527</v>
      </c>
      <c r="C325" s="69" t="s">
        <v>376</v>
      </c>
      <c r="D325" s="129">
        <v>43655.60502314815</v>
      </c>
    </row>
    <row r="326" spans="1:4" ht="15">
      <c r="A326" s="63" t="s">
        <v>364</v>
      </c>
      <c r="B326" s="63" t="s">
        <v>528</v>
      </c>
      <c r="C326" s="69" t="s">
        <v>376</v>
      </c>
      <c r="D326" s="129">
        <v>43655.60502314815</v>
      </c>
    </row>
    <row r="327" spans="1:4" ht="15">
      <c r="A327" s="63" t="s">
        <v>364</v>
      </c>
      <c r="B327" s="63" t="s">
        <v>529</v>
      </c>
      <c r="C327" s="69" t="s">
        <v>376</v>
      </c>
      <c r="D327" s="129">
        <v>43655.60502314815</v>
      </c>
    </row>
    <row r="328" spans="1:4" ht="15">
      <c r="A328" s="63" t="s">
        <v>364</v>
      </c>
      <c r="B328" s="63" t="s">
        <v>398</v>
      </c>
      <c r="C328" s="69" t="s">
        <v>376</v>
      </c>
      <c r="D328" s="129">
        <v>43655.60502314815</v>
      </c>
    </row>
    <row r="329" spans="1:4" ht="15">
      <c r="A329" s="63" t="s">
        <v>364</v>
      </c>
      <c r="B329" s="63" t="s">
        <v>399</v>
      </c>
      <c r="C329" s="69" t="s">
        <v>376</v>
      </c>
      <c r="D329" s="129">
        <v>43655.60502314815</v>
      </c>
    </row>
    <row r="330" spans="1:4" ht="15">
      <c r="A330" s="63" t="s">
        <v>364</v>
      </c>
      <c r="B330" s="63" t="s">
        <v>400</v>
      </c>
      <c r="C330" s="69" t="s">
        <v>376</v>
      </c>
      <c r="D330" s="129">
        <v>43655.60502314815</v>
      </c>
    </row>
    <row r="331" spans="1:4" ht="15">
      <c r="A331" s="63" t="s">
        <v>364</v>
      </c>
      <c r="B331" s="63" t="s">
        <v>374</v>
      </c>
      <c r="C331" s="69" t="s">
        <v>376</v>
      </c>
      <c r="D331" s="129">
        <v>43655.60502314815</v>
      </c>
    </row>
    <row r="332" spans="1:4" ht="15">
      <c r="A332" s="63" t="s">
        <v>367</v>
      </c>
      <c r="B332" s="63" t="s">
        <v>468</v>
      </c>
      <c r="C332" s="69" t="s">
        <v>380</v>
      </c>
      <c r="D332" s="129">
        <v>43654.72467592593</v>
      </c>
    </row>
    <row r="333" spans="1:4" ht="15">
      <c r="A333" s="63" t="s">
        <v>367</v>
      </c>
      <c r="B333" s="63" t="s">
        <v>357</v>
      </c>
      <c r="C333" s="69" t="s">
        <v>380</v>
      </c>
      <c r="D333" s="129">
        <v>43654.72467592593</v>
      </c>
    </row>
    <row r="334" spans="1:4" ht="15">
      <c r="A334" s="63" t="s">
        <v>367</v>
      </c>
      <c r="B334" s="63" t="s">
        <v>438</v>
      </c>
      <c r="C334" s="69" t="s">
        <v>380</v>
      </c>
      <c r="D334" s="129">
        <v>43654.72467592593</v>
      </c>
    </row>
    <row r="335" spans="1:4" ht="15">
      <c r="A335" s="63" t="s">
        <v>367</v>
      </c>
      <c r="B335" s="63" t="s">
        <v>474</v>
      </c>
      <c r="C335" s="69" t="s">
        <v>380</v>
      </c>
      <c r="D335" s="129">
        <v>43654.72467592593</v>
      </c>
    </row>
    <row r="336" spans="1:4" ht="15">
      <c r="A336" s="63" t="s">
        <v>367</v>
      </c>
      <c r="B336" s="63" t="s">
        <v>442</v>
      </c>
      <c r="C336" s="69" t="s">
        <v>380</v>
      </c>
      <c r="D336" s="129">
        <v>43654.72467592593</v>
      </c>
    </row>
    <row r="337" spans="1:4" ht="15">
      <c r="A337" s="63" t="s">
        <v>367</v>
      </c>
      <c r="B337" s="63" t="s">
        <v>486</v>
      </c>
      <c r="C337" s="69" t="s">
        <v>380</v>
      </c>
      <c r="D337" s="129">
        <v>43654.72467592593</v>
      </c>
    </row>
    <row r="338" spans="1:4" ht="15">
      <c r="A338" s="63" t="s">
        <v>367</v>
      </c>
      <c r="B338" s="63" t="s">
        <v>487</v>
      </c>
      <c r="C338" s="69" t="s">
        <v>380</v>
      </c>
      <c r="D338" s="129">
        <v>43654.72467592593</v>
      </c>
    </row>
    <row r="339" spans="1:4" ht="15">
      <c r="A339" s="63" t="s">
        <v>367</v>
      </c>
      <c r="B339" s="63" t="s">
        <v>488</v>
      </c>
      <c r="C339" s="69" t="s">
        <v>380</v>
      </c>
      <c r="D339" s="129">
        <v>43654.72467592593</v>
      </c>
    </row>
    <row r="340" spans="1:4" ht="15">
      <c r="A340" s="63" t="s">
        <v>367</v>
      </c>
      <c r="B340" s="63" t="s">
        <v>440</v>
      </c>
      <c r="C340" s="69" t="s">
        <v>380</v>
      </c>
      <c r="D340" s="129">
        <v>43654.72467592593</v>
      </c>
    </row>
    <row r="341" spans="1:4" ht="15">
      <c r="A341" s="63" t="s">
        <v>367</v>
      </c>
      <c r="B341" s="63" t="s">
        <v>366</v>
      </c>
      <c r="C341" s="69" t="s">
        <v>380</v>
      </c>
      <c r="D341" s="129">
        <v>43654.72467592593</v>
      </c>
    </row>
    <row r="342" spans="1:4" ht="15">
      <c r="A342" s="63" t="s">
        <v>367</v>
      </c>
      <c r="B342" s="63" t="s">
        <v>401</v>
      </c>
      <c r="C342" s="69" t="s">
        <v>380</v>
      </c>
      <c r="D342" s="129">
        <v>43654.72467592593</v>
      </c>
    </row>
    <row r="343" spans="1:4" ht="15">
      <c r="A343" s="63" t="s">
        <v>367</v>
      </c>
      <c r="B343" s="63" t="s">
        <v>489</v>
      </c>
      <c r="C343" s="69" t="s">
        <v>380</v>
      </c>
      <c r="D343" s="129">
        <v>43654.72467592593</v>
      </c>
    </row>
    <row r="344" spans="1:4" ht="15">
      <c r="A344" s="63" t="s">
        <v>367</v>
      </c>
      <c r="B344" s="63" t="s">
        <v>490</v>
      </c>
      <c r="C344" s="69" t="s">
        <v>380</v>
      </c>
      <c r="D344" s="129">
        <v>43654.72467592593</v>
      </c>
    </row>
    <row r="345" spans="1:4" ht="15">
      <c r="A345" s="63" t="s">
        <v>367</v>
      </c>
      <c r="B345" s="63" t="s">
        <v>481</v>
      </c>
      <c r="C345" s="69" t="s">
        <v>380</v>
      </c>
      <c r="D345" s="129">
        <v>43654.72467592593</v>
      </c>
    </row>
    <row r="346" spans="1:4" ht="15">
      <c r="A346" s="63" t="s">
        <v>367</v>
      </c>
      <c r="B346" s="63" t="s">
        <v>409</v>
      </c>
      <c r="C346" s="69" t="s">
        <v>380</v>
      </c>
      <c r="D346" s="129">
        <v>43654.72467592593</v>
      </c>
    </row>
    <row r="347" spans="1:4" ht="15">
      <c r="A347" s="63" t="s">
        <v>367</v>
      </c>
      <c r="B347" s="63" t="s">
        <v>356</v>
      </c>
      <c r="C347" s="69" t="s">
        <v>380</v>
      </c>
      <c r="D347" s="129">
        <v>43654.72467592593</v>
      </c>
    </row>
    <row r="348" spans="1:4" ht="15">
      <c r="A348" s="63" t="s">
        <v>367</v>
      </c>
      <c r="B348" s="63" t="s">
        <v>435</v>
      </c>
      <c r="C348" s="69" t="s">
        <v>380</v>
      </c>
      <c r="D348" s="129">
        <v>43654.72467592593</v>
      </c>
    </row>
    <row r="349" spans="1:4" ht="15">
      <c r="A349" s="63" t="s">
        <v>367</v>
      </c>
      <c r="B349" s="63" t="s">
        <v>479</v>
      </c>
      <c r="C349" s="69" t="s">
        <v>380</v>
      </c>
      <c r="D349" s="129">
        <v>43654.72467592593</v>
      </c>
    </row>
    <row r="350" spans="1:4" ht="15">
      <c r="A350" s="63" t="s">
        <v>367</v>
      </c>
      <c r="B350" s="63">
        <v>5</v>
      </c>
      <c r="C350" s="69" t="s">
        <v>380</v>
      </c>
      <c r="D350" s="129">
        <v>43654.72467592593</v>
      </c>
    </row>
    <row r="351" spans="1:4" ht="15">
      <c r="A351" s="63" t="s">
        <v>367</v>
      </c>
      <c r="B351" s="63" t="s">
        <v>410</v>
      </c>
      <c r="C351" s="69" t="s">
        <v>380</v>
      </c>
      <c r="D351" s="129">
        <v>43654.72467592593</v>
      </c>
    </row>
    <row r="352" spans="1:4" ht="15">
      <c r="A352" s="63" t="s">
        <v>367</v>
      </c>
      <c r="B352" s="63" t="s">
        <v>347</v>
      </c>
      <c r="C352" s="69" t="s">
        <v>380</v>
      </c>
      <c r="D352" s="129">
        <v>43654.72467592593</v>
      </c>
    </row>
    <row r="353" spans="1:4" ht="15">
      <c r="A353" s="63" t="s">
        <v>367</v>
      </c>
      <c r="B353" s="63" t="s">
        <v>491</v>
      </c>
      <c r="C353" s="69" t="s">
        <v>380</v>
      </c>
      <c r="D353" s="129">
        <v>43654.72467592593</v>
      </c>
    </row>
    <row r="354" spans="1:4" ht="15">
      <c r="A354" s="63" t="s">
        <v>367</v>
      </c>
      <c r="B354" s="63" t="s">
        <v>466</v>
      </c>
      <c r="C354" s="69" t="s">
        <v>380</v>
      </c>
      <c r="D354" s="129">
        <v>43654.72467592593</v>
      </c>
    </row>
    <row r="355" spans="1:4" ht="15">
      <c r="A355" s="63" t="s">
        <v>367</v>
      </c>
      <c r="B355" s="63" t="s">
        <v>361</v>
      </c>
      <c r="C355" s="69" t="s">
        <v>380</v>
      </c>
      <c r="D355" s="129">
        <v>43654.72467592593</v>
      </c>
    </row>
    <row r="356" spans="1:4" ht="15">
      <c r="A356" s="63" t="s">
        <v>367</v>
      </c>
      <c r="B356" s="63" t="s">
        <v>411</v>
      </c>
      <c r="C356" s="69" t="s">
        <v>380</v>
      </c>
      <c r="D356" s="129">
        <v>43654.72467592593</v>
      </c>
    </row>
    <row r="357" spans="1:4" ht="15">
      <c r="A357" s="63" t="s">
        <v>367</v>
      </c>
      <c r="B357" s="63" t="s">
        <v>412</v>
      </c>
      <c r="C357" s="69" t="s">
        <v>380</v>
      </c>
      <c r="D357" s="129">
        <v>43654.72467592593</v>
      </c>
    </row>
    <row r="358" spans="1:4" ht="15">
      <c r="A358" s="63" t="s">
        <v>367</v>
      </c>
      <c r="B358" s="63" t="s">
        <v>461</v>
      </c>
      <c r="C358" s="69" t="s">
        <v>380</v>
      </c>
      <c r="D358" s="129">
        <v>43654.72467592593</v>
      </c>
    </row>
    <row r="359" spans="1:4" ht="15">
      <c r="A359" s="63" t="s">
        <v>367</v>
      </c>
      <c r="B359" s="63" t="s">
        <v>360</v>
      </c>
      <c r="C359" s="69" t="s">
        <v>380</v>
      </c>
      <c r="D359" s="129">
        <v>43654.72467592593</v>
      </c>
    </row>
    <row r="360" spans="1:4" ht="15">
      <c r="A360" s="63" t="s">
        <v>367</v>
      </c>
      <c r="B360" s="63" t="s">
        <v>408</v>
      </c>
      <c r="C360" s="69" t="s">
        <v>380</v>
      </c>
      <c r="D360" s="129">
        <v>43654.72467592593</v>
      </c>
    </row>
    <row r="361" spans="1:4" ht="15">
      <c r="A361" s="63" t="s">
        <v>367</v>
      </c>
      <c r="B361" s="63" t="s">
        <v>464</v>
      </c>
      <c r="C361" s="69" t="s">
        <v>380</v>
      </c>
      <c r="D361" s="129">
        <v>43654.72467592593</v>
      </c>
    </row>
    <row r="362" spans="1:4" ht="15">
      <c r="A362" s="63" t="s">
        <v>367</v>
      </c>
      <c r="B362" s="63" t="s">
        <v>492</v>
      </c>
      <c r="C362" s="69" t="s">
        <v>380</v>
      </c>
      <c r="D362" s="129">
        <v>43654.72467592593</v>
      </c>
    </row>
    <row r="363" spans="1:4" ht="15">
      <c r="A363" s="63" t="s">
        <v>367</v>
      </c>
      <c r="B363" s="63" t="s">
        <v>459</v>
      </c>
      <c r="C363" s="69" t="s">
        <v>380</v>
      </c>
      <c r="D363" s="129">
        <v>43654.72467592593</v>
      </c>
    </row>
    <row r="364" spans="1:4" ht="15">
      <c r="A364" s="63" t="s">
        <v>367</v>
      </c>
      <c r="B364" s="63" t="s">
        <v>413</v>
      </c>
      <c r="C364" s="69" t="s">
        <v>380</v>
      </c>
      <c r="D364" s="129">
        <v>43654.72467592593</v>
      </c>
    </row>
    <row r="365" spans="1:4" ht="15">
      <c r="A365" s="63" t="s">
        <v>367</v>
      </c>
      <c r="B365" s="63" t="s">
        <v>414</v>
      </c>
      <c r="C365" s="69" t="s">
        <v>380</v>
      </c>
      <c r="D365" s="129">
        <v>43654.72467592593</v>
      </c>
    </row>
    <row r="366" spans="1:4" ht="15">
      <c r="A366" s="63" t="s">
        <v>367</v>
      </c>
      <c r="B366" s="63" t="s">
        <v>352</v>
      </c>
      <c r="C366" s="69" t="s">
        <v>380</v>
      </c>
      <c r="D366" s="129">
        <v>43654.72467592593</v>
      </c>
    </row>
    <row r="367" spans="1:4" ht="15">
      <c r="A367" s="63" t="s">
        <v>367</v>
      </c>
      <c r="B367" s="63" t="s">
        <v>493</v>
      </c>
      <c r="C367" s="69" t="s">
        <v>380</v>
      </c>
      <c r="D367" s="129">
        <v>43654.72467592593</v>
      </c>
    </row>
    <row r="368" spans="1:4" ht="15">
      <c r="A368" s="63" t="s">
        <v>367</v>
      </c>
      <c r="B368" s="63" t="s">
        <v>494</v>
      </c>
      <c r="C368" s="69" t="s">
        <v>380</v>
      </c>
      <c r="D368" s="129">
        <v>43654.72467592593</v>
      </c>
    </row>
    <row r="369" spans="1:4" ht="15">
      <c r="A369" s="63" t="s">
        <v>367</v>
      </c>
      <c r="B369" s="63" t="s">
        <v>495</v>
      </c>
      <c r="C369" s="69" t="s">
        <v>380</v>
      </c>
      <c r="D369" s="129">
        <v>43654.72467592593</v>
      </c>
    </row>
    <row r="370" spans="1:4" ht="15">
      <c r="A370" s="63" t="s">
        <v>363</v>
      </c>
      <c r="B370" s="63" t="s">
        <v>468</v>
      </c>
      <c r="C370" s="69" t="s">
        <v>375</v>
      </c>
      <c r="D370" s="129">
        <v>43654.8299537037</v>
      </c>
    </row>
    <row r="371" spans="1:4" ht="15">
      <c r="A371" s="63" t="s">
        <v>363</v>
      </c>
      <c r="B371" s="63" t="s">
        <v>357</v>
      </c>
      <c r="C371" s="69" t="s">
        <v>375</v>
      </c>
      <c r="D371" s="129">
        <v>43654.8299537037</v>
      </c>
    </row>
    <row r="372" spans="1:4" ht="15">
      <c r="A372" s="63" t="s">
        <v>363</v>
      </c>
      <c r="B372" s="63" t="s">
        <v>438</v>
      </c>
      <c r="C372" s="69" t="s">
        <v>375</v>
      </c>
      <c r="D372" s="129">
        <v>43654.8299537037</v>
      </c>
    </row>
    <row r="373" spans="1:4" ht="15">
      <c r="A373" s="63" t="s">
        <v>363</v>
      </c>
      <c r="B373" s="63" t="s">
        <v>474</v>
      </c>
      <c r="C373" s="69" t="s">
        <v>375</v>
      </c>
      <c r="D373" s="129">
        <v>43654.8299537037</v>
      </c>
    </row>
    <row r="374" spans="1:4" ht="15">
      <c r="A374" s="63" t="s">
        <v>363</v>
      </c>
      <c r="B374" s="63" t="s">
        <v>442</v>
      </c>
      <c r="C374" s="69" t="s">
        <v>375</v>
      </c>
      <c r="D374" s="129">
        <v>43654.8299537037</v>
      </c>
    </row>
    <row r="375" spans="1:4" ht="15">
      <c r="A375" s="63" t="s">
        <v>363</v>
      </c>
      <c r="B375" s="63" t="s">
        <v>486</v>
      </c>
      <c r="C375" s="69" t="s">
        <v>375</v>
      </c>
      <c r="D375" s="129">
        <v>43654.8299537037</v>
      </c>
    </row>
    <row r="376" spans="1:4" ht="15">
      <c r="A376" s="63" t="s">
        <v>363</v>
      </c>
      <c r="B376" s="63" t="s">
        <v>487</v>
      </c>
      <c r="C376" s="69" t="s">
        <v>375</v>
      </c>
      <c r="D376" s="129">
        <v>43654.8299537037</v>
      </c>
    </row>
    <row r="377" spans="1:4" ht="15">
      <c r="A377" s="63" t="s">
        <v>363</v>
      </c>
      <c r="B377" s="63" t="s">
        <v>488</v>
      </c>
      <c r="C377" s="69" t="s">
        <v>375</v>
      </c>
      <c r="D377" s="129">
        <v>43654.8299537037</v>
      </c>
    </row>
    <row r="378" spans="1:4" ht="15">
      <c r="A378" s="63" t="s">
        <v>363</v>
      </c>
      <c r="B378" s="63" t="s">
        <v>440</v>
      </c>
      <c r="C378" s="69" t="s">
        <v>375</v>
      </c>
      <c r="D378" s="129">
        <v>43654.8299537037</v>
      </c>
    </row>
    <row r="379" spans="1:4" ht="15">
      <c r="A379" s="63" t="s">
        <v>363</v>
      </c>
      <c r="B379" s="63" t="s">
        <v>366</v>
      </c>
      <c r="C379" s="69" t="s">
        <v>375</v>
      </c>
      <c r="D379" s="129">
        <v>43654.8299537037</v>
      </c>
    </row>
    <row r="380" spans="1:4" ht="15">
      <c r="A380" s="63" t="s">
        <v>363</v>
      </c>
      <c r="B380" s="63" t="s">
        <v>401</v>
      </c>
      <c r="C380" s="69" t="s">
        <v>375</v>
      </c>
      <c r="D380" s="129">
        <v>43654.8299537037</v>
      </c>
    </row>
    <row r="381" spans="1:4" ht="15">
      <c r="A381" s="63" t="s">
        <v>363</v>
      </c>
      <c r="B381" s="63" t="s">
        <v>489</v>
      </c>
      <c r="C381" s="69" t="s">
        <v>375</v>
      </c>
      <c r="D381" s="129">
        <v>43654.8299537037</v>
      </c>
    </row>
    <row r="382" spans="1:4" ht="15">
      <c r="A382" s="63" t="s">
        <v>363</v>
      </c>
      <c r="B382" s="63" t="s">
        <v>490</v>
      </c>
      <c r="C382" s="69" t="s">
        <v>375</v>
      </c>
      <c r="D382" s="129">
        <v>43654.8299537037</v>
      </c>
    </row>
    <row r="383" spans="1:4" ht="15">
      <c r="A383" s="63" t="s">
        <v>363</v>
      </c>
      <c r="B383" s="63" t="s">
        <v>481</v>
      </c>
      <c r="C383" s="69" t="s">
        <v>375</v>
      </c>
      <c r="D383" s="129">
        <v>43654.8299537037</v>
      </c>
    </row>
    <row r="384" spans="1:4" ht="15">
      <c r="A384" s="63" t="s">
        <v>363</v>
      </c>
      <c r="B384" s="63" t="s">
        <v>409</v>
      </c>
      <c r="C384" s="69" t="s">
        <v>375</v>
      </c>
      <c r="D384" s="129">
        <v>43654.8299537037</v>
      </c>
    </row>
    <row r="385" spans="1:4" ht="15">
      <c r="A385" s="63" t="s">
        <v>363</v>
      </c>
      <c r="B385" s="63" t="s">
        <v>356</v>
      </c>
      <c r="C385" s="69" t="s">
        <v>375</v>
      </c>
      <c r="D385" s="129">
        <v>43654.8299537037</v>
      </c>
    </row>
    <row r="386" spans="1:4" ht="15">
      <c r="A386" s="63" t="s">
        <v>363</v>
      </c>
      <c r="B386" s="63" t="s">
        <v>435</v>
      </c>
      <c r="C386" s="69" t="s">
        <v>375</v>
      </c>
      <c r="D386" s="129">
        <v>43654.8299537037</v>
      </c>
    </row>
    <row r="387" spans="1:4" ht="15">
      <c r="A387" s="63" t="s">
        <v>363</v>
      </c>
      <c r="B387" s="63" t="s">
        <v>479</v>
      </c>
      <c r="C387" s="69" t="s">
        <v>375</v>
      </c>
      <c r="D387" s="129">
        <v>43654.8299537037</v>
      </c>
    </row>
    <row r="388" spans="1:4" ht="15">
      <c r="A388" s="63" t="s">
        <v>363</v>
      </c>
      <c r="B388" s="63">
        <v>5</v>
      </c>
      <c r="C388" s="69" t="s">
        <v>375</v>
      </c>
      <c r="D388" s="129">
        <v>43654.8299537037</v>
      </c>
    </row>
    <row r="389" spans="1:4" ht="15">
      <c r="A389" s="63" t="s">
        <v>363</v>
      </c>
      <c r="B389" s="63" t="s">
        <v>410</v>
      </c>
      <c r="C389" s="69" t="s">
        <v>375</v>
      </c>
      <c r="D389" s="129">
        <v>43654.8299537037</v>
      </c>
    </row>
    <row r="390" spans="1:4" ht="15">
      <c r="A390" s="63" t="s">
        <v>363</v>
      </c>
      <c r="B390" s="63" t="s">
        <v>347</v>
      </c>
      <c r="C390" s="69" t="s">
        <v>375</v>
      </c>
      <c r="D390" s="129">
        <v>43654.8299537037</v>
      </c>
    </row>
    <row r="391" spans="1:4" ht="15">
      <c r="A391" s="63" t="s">
        <v>363</v>
      </c>
      <c r="B391" s="63" t="s">
        <v>491</v>
      </c>
      <c r="C391" s="69" t="s">
        <v>375</v>
      </c>
      <c r="D391" s="129">
        <v>43654.8299537037</v>
      </c>
    </row>
    <row r="392" spans="1:4" ht="15">
      <c r="A392" s="63" t="s">
        <v>363</v>
      </c>
      <c r="B392" s="63" t="s">
        <v>466</v>
      </c>
      <c r="C392" s="69" t="s">
        <v>375</v>
      </c>
      <c r="D392" s="129">
        <v>43654.8299537037</v>
      </c>
    </row>
    <row r="393" spans="1:4" ht="15">
      <c r="A393" s="63" t="s">
        <v>363</v>
      </c>
      <c r="B393" s="63" t="s">
        <v>361</v>
      </c>
      <c r="C393" s="69" t="s">
        <v>375</v>
      </c>
      <c r="D393" s="129">
        <v>43654.8299537037</v>
      </c>
    </row>
    <row r="394" spans="1:4" ht="15">
      <c r="A394" s="63" t="s">
        <v>363</v>
      </c>
      <c r="B394" s="63" t="s">
        <v>411</v>
      </c>
      <c r="C394" s="69" t="s">
        <v>375</v>
      </c>
      <c r="D394" s="129">
        <v>43654.8299537037</v>
      </c>
    </row>
    <row r="395" spans="1:4" ht="15">
      <c r="A395" s="63" t="s">
        <v>363</v>
      </c>
      <c r="B395" s="63" t="s">
        <v>412</v>
      </c>
      <c r="C395" s="69" t="s">
        <v>375</v>
      </c>
      <c r="D395" s="129">
        <v>43654.8299537037</v>
      </c>
    </row>
    <row r="396" spans="1:4" ht="15">
      <c r="A396" s="63" t="s">
        <v>363</v>
      </c>
      <c r="B396" s="63" t="s">
        <v>461</v>
      </c>
      <c r="C396" s="69" t="s">
        <v>375</v>
      </c>
      <c r="D396" s="129">
        <v>43654.8299537037</v>
      </c>
    </row>
    <row r="397" spans="1:4" ht="15">
      <c r="A397" s="63" t="s">
        <v>363</v>
      </c>
      <c r="B397" s="63" t="s">
        <v>360</v>
      </c>
      <c r="C397" s="69" t="s">
        <v>375</v>
      </c>
      <c r="D397" s="129">
        <v>43654.8299537037</v>
      </c>
    </row>
    <row r="398" spans="1:4" ht="15">
      <c r="A398" s="63" t="s">
        <v>363</v>
      </c>
      <c r="B398" s="63" t="s">
        <v>408</v>
      </c>
      <c r="C398" s="69" t="s">
        <v>375</v>
      </c>
      <c r="D398" s="129">
        <v>43654.8299537037</v>
      </c>
    </row>
    <row r="399" spans="1:4" ht="15">
      <c r="A399" s="63" t="s">
        <v>363</v>
      </c>
      <c r="B399" s="63" t="s">
        <v>464</v>
      </c>
      <c r="C399" s="69" t="s">
        <v>375</v>
      </c>
      <c r="D399" s="129">
        <v>43654.8299537037</v>
      </c>
    </row>
    <row r="400" spans="1:4" ht="15">
      <c r="A400" s="63" t="s">
        <v>363</v>
      </c>
      <c r="B400" s="63" t="s">
        <v>492</v>
      </c>
      <c r="C400" s="69" t="s">
        <v>375</v>
      </c>
      <c r="D400" s="129">
        <v>43654.8299537037</v>
      </c>
    </row>
    <row r="401" spans="1:4" ht="15">
      <c r="A401" s="63" t="s">
        <v>363</v>
      </c>
      <c r="B401" s="63" t="s">
        <v>459</v>
      </c>
      <c r="C401" s="69" t="s">
        <v>375</v>
      </c>
      <c r="D401" s="129">
        <v>43654.8299537037</v>
      </c>
    </row>
    <row r="402" spans="1:4" ht="15">
      <c r="A402" s="63" t="s">
        <v>363</v>
      </c>
      <c r="B402" s="63" t="s">
        <v>413</v>
      </c>
      <c r="C402" s="69" t="s">
        <v>375</v>
      </c>
      <c r="D402" s="129">
        <v>43654.8299537037</v>
      </c>
    </row>
    <row r="403" spans="1:4" ht="15">
      <c r="A403" s="63" t="s">
        <v>363</v>
      </c>
      <c r="B403" s="63" t="s">
        <v>414</v>
      </c>
      <c r="C403" s="69" t="s">
        <v>375</v>
      </c>
      <c r="D403" s="129">
        <v>43654.8299537037</v>
      </c>
    </row>
    <row r="404" spans="1:4" ht="15">
      <c r="A404" s="63" t="s">
        <v>363</v>
      </c>
      <c r="B404" s="63" t="s">
        <v>352</v>
      </c>
      <c r="C404" s="69" t="s">
        <v>375</v>
      </c>
      <c r="D404" s="129">
        <v>43654.8299537037</v>
      </c>
    </row>
    <row r="405" spans="1:4" ht="15">
      <c r="A405" s="63" t="s">
        <v>363</v>
      </c>
      <c r="B405" s="63" t="s">
        <v>493</v>
      </c>
      <c r="C405" s="69" t="s">
        <v>375</v>
      </c>
      <c r="D405" s="129">
        <v>43654.8299537037</v>
      </c>
    </row>
    <row r="406" spans="1:4" ht="15">
      <c r="A406" s="63" t="s">
        <v>363</v>
      </c>
      <c r="B406" s="63" t="s">
        <v>494</v>
      </c>
      <c r="C406" s="69" t="s">
        <v>375</v>
      </c>
      <c r="D406" s="129">
        <v>43654.8299537037</v>
      </c>
    </row>
    <row r="407" spans="1:4" ht="15">
      <c r="A407" s="63" t="s">
        <v>363</v>
      </c>
      <c r="B407" s="63" t="s">
        <v>495</v>
      </c>
      <c r="C407" s="69" t="s">
        <v>375</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672</v>
      </c>
    </row>
    <row r="2" spans="1:2" ht="15">
      <c r="A2" s="63" t="s">
        <v>530</v>
      </c>
      <c r="B2" s="63" t="s">
        <v>673</v>
      </c>
    </row>
    <row r="3" spans="1:2" ht="15">
      <c r="A3" s="63" t="s">
        <v>531</v>
      </c>
      <c r="B3" s="63" t="s">
        <v>673</v>
      </c>
    </row>
    <row r="4" spans="1:2" ht="15">
      <c r="A4" s="63" t="s">
        <v>484</v>
      </c>
      <c r="B4" s="63" t="s">
        <v>673</v>
      </c>
    </row>
    <row r="5" spans="1:2" ht="15">
      <c r="A5" s="63" t="s">
        <v>532</v>
      </c>
      <c r="B5" s="63" t="s">
        <v>673</v>
      </c>
    </row>
    <row r="6" spans="1:2" ht="15">
      <c r="A6" s="63" t="s">
        <v>533</v>
      </c>
      <c r="B6" s="63" t="s">
        <v>673</v>
      </c>
    </row>
    <row r="7" spans="1:2" ht="15">
      <c r="A7" s="63" t="s">
        <v>534</v>
      </c>
      <c r="B7" s="63" t="s">
        <v>673</v>
      </c>
    </row>
    <row r="8" spans="1:2" ht="15">
      <c r="A8" s="63" t="s">
        <v>535</v>
      </c>
      <c r="B8" s="63" t="s">
        <v>673</v>
      </c>
    </row>
    <row r="9" spans="1:2" ht="15">
      <c r="A9" s="63" t="s">
        <v>536</v>
      </c>
      <c r="B9" s="63" t="s">
        <v>673</v>
      </c>
    </row>
    <row r="10" spans="1:2" ht="15">
      <c r="A10" s="63" t="s">
        <v>537</v>
      </c>
      <c r="B10" s="63" t="s">
        <v>673</v>
      </c>
    </row>
    <row r="11" spans="1:2" ht="15">
      <c r="A11" s="63" t="s">
        <v>538</v>
      </c>
      <c r="B11" s="63" t="s">
        <v>673</v>
      </c>
    </row>
    <row r="12" spans="1:2" ht="15">
      <c r="A12" s="63" t="s">
        <v>539</v>
      </c>
      <c r="B12" s="63" t="s">
        <v>673</v>
      </c>
    </row>
    <row r="13" spans="1:2" ht="15">
      <c r="A13" s="63" t="s">
        <v>474</v>
      </c>
      <c r="B13" s="63" t="s">
        <v>673</v>
      </c>
    </row>
    <row r="14" spans="1:2" ht="15">
      <c r="A14" s="63" t="s">
        <v>519</v>
      </c>
      <c r="B14" s="63" t="s">
        <v>673</v>
      </c>
    </row>
    <row r="15" spans="1:2" ht="15">
      <c r="A15" s="63" t="s">
        <v>464</v>
      </c>
      <c r="B15" s="63" t="s">
        <v>673</v>
      </c>
    </row>
    <row r="16" spans="1:2" ht="15">
      <c r="A16" s="63" t="s">
        <v>540</v>
      </c>
      <c r="B16" s="63" t="s">
        <v>673</v>
      </c>
    </row>
    <row r="17" spans="1:2" ht="15">
      <c r="A17" s="63" t="s">
        <v>458</v>
      </c>
      <c r="B17" s="63" t="s">
        <v>673</v>
      </c>
    </row>
    <row r="18" spans="1:2" ht="15">
      <c r="A18" s="63" t="s">
        <v>541</v>
      </c>
      <c r="B18" s="63" t="s">
        <v>673</v>
      </c>
    </row>
    <row r="19" spans="1:2" ht="15">
      <c r="A19" s="63" t="s">
        <v>462</v>
      </c>
      <c r="B19" s="63" t="s">
        <v>673</v>
      </c>
    </row>
    <row r="20" spans="1:2" ht="15">
      <c r="A20" s="63" t="s">
        <v>479</v>
      </c>
      <c r="B20" s="63" t="s">
        <v>673</v>
      </c>
    </row>
    <row r="21" spans="1:2" ht="15">
      <c r="A21" s="63" t="s">
        <v>467</v>
      </c>
      <c r="B21" s="63" t="s">
        <v>673</v>
      </c>
    </row>
    <row r="22" spans="1:2" ht="15">
      <c r="A22" s="63" t="s">
        <v>542</v>
      </c>
      <c r="B22" s="63" t="s">
        <v>673</v>
      </c>
    </row>
    <row r="23" spans="1:2" ht="15">
      <c r="A23" s="63" t="s">
        <v>543</v>
      </c>
      <c r="B23" s="63" t="s">
        <v>673</v>
      </c>
    </row>
    <row r="24" spans="1:2" ht="15">
      <c r="A24" s="63" t="s">
        <v>544</v>
      </c>
      <c r="B24" s="63" t="s">
        <v>673</v>
      </c>
    </row>
    <row r="25" spans="1:2" ht="15">
      <c r="A25" s="63" t="s">
        <v>470</v>
      </c>
      <c r="B25" s="63" t="s">
        <v>673</v>
      </c>
    </row>
    <row r="26" spans="1:2" ht="15">
      <c r="A26" s="63" t="s">
        <v>545</v>
      </c>
      <c r="B26" s="63" t="s">
        <v>673</v>
      </c>
    </row>
    <row r="27" spans="1:2" ht="15">
      <c r="A27" s="63" t="s">
        <v>546</v>
      </c>
      <c r="B27" s="63" t="s">
        <v>673</v>
      </c>
    </row>
    <row r="28" spans="1:2" ht="15">
      <c r="A28" s="63" t="s">
        <v>547</v>
      </c>
      <c r="B28" s="63" t="s">
        <v>673</v>
      </c>
    </row>
    <row r="29" spans="1:2" ht="15">
      <c r="A29" s="63" t="s">
        <v>548</v>
      </c>
      <c r="B29" s="63" t="s">
        <v>673</v>
      </c>
    </row>
    <row r="30" spans="1:2" ht="15">
      <c r="A30" s="63" t="s">
        <v>549</v>
      </c>
      <c r="B30" s="63" t="s">
        <v>673</v>
      </c>
    </row>
    <row r="31" spans="1:2" ht="15">
      <c r="A31" s="63" t="s">
        <v>550</v>
      </c>
      <c r="B31" s="63" t="s">
        <v>673</v>
      </c>
    </row>
    <row r="32" spans="1:2" ht="15">
      <c r="A32" s="63" t="s">
        <v>551</v>
      </c>
      <c r="B32" s="63" t="s">
        <v>673</v>
      </c>
    </row>
    <row r="33" spans="1:2" ht="15">
      <c r="A33" s="63" t="s">
        <v>552</v>
      </c>
      <c r="B33" s="63" t="s">
        <v>673</v>
      </c>
    </row>
    <row r="34" spans="1:2" ht="15">
      <c r="A34" s="63" t="s">
        <v>553</v>
      </c>
      <c r="B34" s="63" t="s">
        <v>673</v>
      </c>
    </row>
    <row r="35" spans="1:2" ht="15">
      <c r="A35" s="63" t="s">
        <v>554</v>
      </c>
      <c r="B35" s="63" t="s">
        <v>673</v>
      </c>
    </row>
    <row r="36" spans="1:2" ht="15">
      <c r="A36" s="63" t="s">
        <v>555</v>
      </c>
      <c r="B36" s="63" t="s">
        <v>673</v>
      </c>
    </row>
    <row r="37" spans="1:2" ht="15">
      <c r="A37" s="63" t="s">
        <v>556</v>
      </c>
      <c r="B37" s="63" t="s">
        <v>673</v>
      </c>
    </row>
    <row r="38" spans="1:2" ht="15">
      <c r="A38" s="63" t="s">
        <v>557</v>
      </c>
      <c r="B38" s="63" t="s">
        <v>673</v>
      </c>
    </row>
    <row r="39" spans="1:2" ht="15">
      <c r="A39" s="63" t="s">
        <v>558</v>
      </c>
      <c r="B39" s="63" t="s">
        <v>673</v>
      </c>
    </row>
    <row r="40" spans="1:2" ht="15">
      <c r="A40" s="63" t="s">
        <v>559</v>
      </c>
      <c r="B40" s="63" t="s">
        <v>673</v>
      </c>
    </row>
    <row r="41" spans="1:2" ht="15">
      <c r="A41" s="63" t="s">
        <v>560</v>
      </c>
      <c r="B41" s="63" t="s">
        <v>673</v>
      </c>
    </row>
    <row r="42" spans="1:2" ht="15">
      <c r="A42" s="63" t="s">
        <v>460</v>
      </c>
      <c r="B42" s="63" t="s">
        <v>673</v>
      </c>
    </row>
    <row r="43" spans="1:2" ht="15">
      <c r="A43" s="63" t="s">
        <v>561</v>
      </c>
      <c r="B43" s="63" t="s">
        <v>673</v>
      </c>
    </row>
    <row r="44" spans="1:2" ht="15">
      <c r="A44" s="63" t="s">
        <v>492</v>
      </c>
      <c r="B44" s="63" t="s">
        <v>673</v>
      </c>
    </row>
    <row r="45" spans="1:2" ht="15">
      <c r="A45" s="63" t="s">
        <v>562</v>
      </c>
      <c r="B45" s="63" t="s">
        <v>673</v>
      </c>
    </row>
    <row r="46" spans="1:2" ht="15">
      <c r="A46" s="63" t="s">
        <v>563</v>
      </c>
      <c r="B46" s="63" t="s">
        <v>673</v>
      </c>
    </row>
    <row r="47" spans="1:2" ht="15">
      <c r="A47" s="63" t="s">
        <v>564</v>
      </c>
      <c r="B47" s="63" t="s">
        <v>673</v>
      </c>
    </row>
    <row r="48" spans="1:2" ht="15">
      <c r="A48" s="63" t="s">
        <v>565</v>
      </c>
      <c r="B48" s="63" t="s">
        <v>673</v>
      </c>
    </row>
    <row r="49" spans="1:2" ht="15">
      <c r="A49" s="63" t="s">
        <v>566</v>
      </c>
      <c r="B49" s="63" t="s">
        <v>673</v>
      </c>
    </row>
    <row r="50" spans="1:2" ht="15">
      <c r="A50" s="63" t="s">
        <v>567</v>
      </c>
      <c r="B50" s="63" t="s">
        <v>673</v>
      </c>
    </row>
    <row r="51" spans="1:2" ht="15">
      <c r="A51" s="63" t="s">
        <v>568</v>
      </c>
      <c r="B51" s="63" t="s">
        <v>673</v>
      </c>
    </row>
    <row r="52" spans="1:2" ht="15">
      <c r="A52" s="63" t="s">
        <v>569</v>
      </c>
      <c r="B52" s="63" t="s">
        <v>673</v>
      </c>
    </row>
    <row r="53" spans="1:2" ht="15">
      <c r="A53" s="63" t="s">
        <v>570</v>
      </c>
      <c r="B53" s="63" t="s">
        <v>673</v>
      </c>
    </row>
    <row r="54" spans="1:2" ht="15">
      <c r="A54" s="63" t="s">
        <v>571</v>
      </c>
      <c r="B54" s="63" t="s">
        <v>673</v>
      </c>
    </row>
    <row r="55" spans="1:2" ht="15">
      <c r="A55" s="63" t="s">
        <v>572</v>
      </c>
      <c r="B55" s="63" t="s">
        <v>673</v>
      </c>
    </row>
    <row r="56" spans="1:2" ht="15">
      <c r="A56" s="63" t="s">
        <v>573</v>
      </c>
      <c r="B56" s="63" t="s">
        <v>673</v>
      </c>
    </row>
    <row r="57" spans="1:2" ht="15">
      <c r="A57" s="63" t="s">
        <v>574</v>
      </c>
      <c r="B57" s="63" t="s">
        <v>673</v>
      </c>
    </row>
    <row r="58" spans="1:2" ht="15">
      <c r="A58" s="63" t="s">
        <v>512</v>
      </c>
      <c r="B58" s="63" t="s">
        <v>673</v>
      </c>
    </row>
    <row r="59" spans="1:2" ht="15">
      <c r="A59" s="63" t="s">
        <v>575</v>
      </c>
      <c r="B59" s="63" t="s">
        <v>673</v>
      </c>
    </row>
    <row r="60" spans="1:2" ht="15">
      <c r="A60" s="63" t="s">
        <v>576</v>
      </c>
      <c r="B60" s="63" t="s">
        <v>673</v>
      </c>
    </row>
    <row r="61" spans="1:2" ht="15">
      <c r="A61" s="63" t="s">
        <v>577</v>
      </c>
      <c r="B61" s="63" t="s">
        <v>673</v>
      </c>
    </row>
    <row r="62" spans="1:2" ht="15">
      <c r="A62" s="63" t="s">
        <v>578</v>
      </c>
      <c r="B62" s="63" t="s">
        <v>673</v>
      </c>
    </row>
    <row r="63" spans="1:2" ht="15">
      <c r="A63" s="63" t="s">
        <v>579</v>
      </c>
      <c r="B63" s="63" t="s">
        <v>673</v>
      </c>
    </row>
    <row r="64" spans="1:2" ht="15">
      <c r="A64" s="63" t="s">
        <v>580</v>
      </c>
      <c r="B64" s="63" t="s">
        <v>673</v>
      </c>
    </row>
    <row r="65" spans="1:2" ht="15">
      <c r="A65" s="63" t="s">
        <v>581</v>
      </c>
      <c r="B65" s="63" t="s">
        <v>673</v>
      </c>
    </row>
    <row r="66" spans="1:2" ht="15">
      <c r="A66" s="63" t="s">
        <v>582</v>
      </c>
      <c r="B66" s="63" t="s">
        <v>673</v>
      </c>
    </row>
    <row r="67" spans="1:2" ht="15">
      <c r="A67" s="63" t="s">
        <v>583</v>
      </c>
      <c r="B67" s="63" t="s">
        <v>673</v>
      </c>
    </row>
    <row r="68" spans="1:2" ht="15">
      <c r="A68" s="63" t="s">
        <v>584</v>
      </c>
      <c r="B68" s="63" t="s">
        <v>673</v>
      </c>
    </row>
    <row r="69" spans="1:2" ht="15">
      <c r="A69" s="63" t="s">
        <v>432</v>
      </c>
      <c r="B69" s="63" t="s">
        <v>673</v>
      </c>
    </row>
    <row r="70" spans="1:2" ht="15">
      <c r="A70" s="63" t="s">
        <v>585</v>
      </c>
      <c r="B70" s="63" t="s">
        <v>673</v>
      </c>
    </row>
    <row r="71" spans="1:2" ht="15">
      <c r="A71" s="63" t="s">
        <v>526</v>
      </c>
      <c r="B71" s="63" t="s">
        <v>673</v>
      </c>
    </row>
    <row r="72" spans="1:2" ht="15">
      <c r="A72" s="63" t="s">
        <v>586</v>
      </c>
      <c r="B72" s="63" t="s">
        <v>673</v>
      </c>
    </row>
    <row r="73" spans="1:2" ht="15">
      <c r="A73" s="63" t="s">
        <v>342</v>
      </c>
      <c r="B73" s="63" t="s">
        <v>673</v>
      </c>
    </row>
    <row r="74" spans="1:2" ht="15">
      <c r="A74" s="63" t="s">
        <v>469</v>
      </c>
      <c r="B74" s="63" t="s">
        <v>673</v>
      </c>
    </row>
    <row r="75" spans="1:2" ht="15">
      <c r="A75" s="63" t="s">
        <v>587</v>
      </c>
      <c r="B75" s="63" t="s">
        <v>673</v>
      </c>
    </row>
    <row r="76" spans="1:2" ht="15">
      <c r="A76" s="63" t="s">
        <v>588</v>
      </c>
      <c r="B76" s="63" t="s">
        <v>673</v>
      </c>
    </row>
    <row r="77" spans="1:2" ht="15">
      <c r="A77" s="63" t="s">
        <v>589</v>
      </c>
      <c r="B77" s="63" t="s">
        <v>673</v>
      </c>
    </row>
    <row r="78" spans="1:2" ht="15">
      <c r="A78" s="63" t="s">
        <v>590</v>
      </c>
      <c r="B78" s="63" t="s">
        <v>673</v>
      </c>
    </row>
    <row r="79" spans="1:2" ht="15">
      <c r="A79" s="63" t="s">
        <v>591</v>
      </c>
      <c r="B79" s="63" t="s">
        <v>673</v>
      </c>
    </row>
    <row r="80" spans="1:2" ht="15">
      <c r="A80" s="63" t="s">
        <v>592</v>
      </c>
      <c r="B80" s="63" t="s">
        <v>673</v>
      </c>
    </row>
    <row r="81" spans="1:2" ht="15">
      <c r="A81" s="63" t="s">
        <v>593</v>
      </c>
      <c r="B81" s="63" t="s">
        <v>673</v>
      </c>
    </row>
    <row r="82" spans="1:2" ht="15">
      <c r="A82" s="63" t="s">
        <v>594</v>
      </c>
      <c r="B82" s="63" t="s">
        <v>673</v>
      </c>
    </row>
    <row r="83" spans="1:2" ht="15">
      <c r="A83" s="63" t="s">
        <v>595</v>
      </c>
      <c r="B83" s="63" t="s">
        <v>673</v>
      </c>
    </row>
    <row r="84" spans="1:2" ht="15">
      <c r="A84" s="63" t="s">
        <v>596</v>
      </c>
      <c r="B84" s="63" t="s">
        <v>673</v>
      </c>
    </row>
    <row r="85" spans="1:2" ht="15">
      <c r="A85" s="63" t="s">
        <v>597</v>
      </c>
      <c r="B85" s="63" t="s">
        <v>673</v>
      </c>
    </row>
    <row r="86" spans="1:2" ht="15">
      <c r="A86" s="63" t="s">
        <v>511</v>
      </c>
      <c r="B86" s="63" t="s">
        <v>673</v>
      </c>
    </row>
    <row r="87" spans="1:2" ht="15">
      <c r="A87" s="63" t="s">
        <v>598</v>
      </c>
      <c r="B87" s="63" t="s">
        <v>673</v>
      </c>
    </row>
    <row r="88" spans="1:2" ht="15">
      <c r="A88" s="63" t="s">
        <v>599</v>
      </c>
      <c r="B88" s="63" t="s">
        <v>673</v>
      </c>
    </row>
    <row r="89" spans="1:2" ht="15">
      <c r="A89" s="63" t="s">
        <v>600</v>
      </c>
      <c r="B89" s="63" t="s">
        <v>673</v>
      </c>
    </row>
    <row r="90" spans="1:2" ht="15">
      <c r="A90" s="63" t="s">
        <v>601</v>
      </c>
      <c r="B90" s="63" t="s">
        <v>673</v>
      </c>
    </row>
    <row r="91" spans="1:2" ht="15">
      <c r="A91" s="63" t="s">
        <v>602</v>
      </c>
      <c r="B91" s="63" t="s">
        <v>673</v>
      </c>
    </row>
    <row r="92" spans="1:2" ht="15">
      <c r="A92" s="63" t="s">
        <v>603</v>
      </c>
      <c r="B92" s="63" t="s">
        <v>673</v>
      </c>
    </row>
    <row r="93" spans="1:2" ht="15">
      <c r="A93" s="63" t="s">
        <v>604</v>
      </c>
      <c r="B93" s="63" t="s">
        <v>673</v>
      </c>
    </row>
    <row r="94" spans="1:2" ht="15">
      <c r="A94" s="63" t="s">
        <v>488</v>
      </c>
      <c r="B94" s="63" t="s">
        <v>673</v>
      </c>
    </row>
    <row r="95" spans="1:2" ht="15">
      <c r="A95" s="63" t="s">
        <v>605</v>
      </c>
      <c r="B95" s="63" t="s">
        <v>673</v>
      </c>
    </row>
    <row r="96" spans="1:2" ht="15">
      <c r="A96" s="63" t="s">
        <v>606</v>
      </c>
      <c r="B96" s="63" t="s">
        <v>673</v>
      </c>
    </row>
    <row r="97" spans="1:2" ht="15">
      <c r="A97" s="63" t="s">
        <v>507</v>
      </c>
      <c r="B97" s="63" t="s">
        <v>673</v>
      </c>
    </row>
    <row r="98" spans="1:2" ht="15">
      <c r="A98" s="63" t="s">
        <v>607</v>
      </c>
      <c r="B98" s="63" t="s">
        <v>673</v>
      </c>
    </row>
    <row r="99" spans="1:2" ht="15">
      <c r="A99" s="63" t="s">
        <v>608</v>
      </c>
      <c r="B99" s="63" t="s">
        <v>673</v>
      </c>
    </row>
    <row r="100" spans="1:2" ht="15">
      <c r="A100" s="63" t="s">
        <v>609</v>
      </c>
      <c r="B100" s="63" t="s">
        <v>673</v>
      </c>
    </row>
    <row r="101" spans="1:2" ht="15">
      <c r="A101" s="63" t="s">
        <v>493</v>
      </c>
      <c r="B101" s="63" t="s">
        <v>673</v>
      </c>
    </row>
    <row r="102" spans="1:2" ht="15">
      <c r="A102" s="63" t="s">
        <v>610</v>
      </c>
      <c r="B102" s="63" t="s">
        <v>673</v>
      </c>
    </row>
    <row r="103" spans="1:2" ht="15">
      <c r="A103" s="63" t="s">
        <v>611</v>
      </c>
      <c r="B103" s="63" t="s">
        <v>673</v>
      </c>
    </row>
    <row r="104" spans="1:2" ht="15">
      <c r="A104" s="63" t="s">
        <v>612</v>
      </c>
      <c r="B104" s="63" t="s">
        <v>673</v>
      </c>
    </row>
    <row r="105" spans="1:2" ht="15">
      <c r="A105" s="63" t="s">
        <v>613</v>
      </c>
      <c r="B105" s="63" t="s">
        <v>673</v>
      </c>
    </row>
    <row r="106" spans="1:2" ht="15">
      <c r="A106" s="63" t="s">
        <v>614</v>
      </c>
      <c r="B106" s="63" t="s">
        <v>673</v>
      </c>
    </row>
    <row r="107" spans="1:2" ht="15">
      <c r="A107" s="63" t="s">
        <v>615</v>
      </c>
      <c r="B107" s="63" t="s">
        <v>673</v>
      </c>
    </row>
    <row r="108" spans="1:2" ht="15">
      <c r="A108" s="63" t="s">
        <v>616</v>
      </c>
      <c r="B108" s="63" t="s">
        <v>673</v>
      </c>
    </row>
    <row r="109" spans="1:2" ht="15">
      <c r="A109" s="63" t="s">
        <v>617</v>
      </c>
      <c r="B109" s="63" t="s">
        <v>673</v>
      </c>
    </row>
    <row r="110" spans="1:2" ht="15">
      <c r="A110" s="63" t="s">
        <v>618</v>
      </c>
      <c r="B110" s="63" t="s">
        <v>673</v>
      </c>
    </row>
    <row r="111" spans="1:2" ht="15">
      <c r="A111" s="63" t="s">
        <v>619</v>
      </c>
      <c r="B111" s="63" t="s">
        <v>673</v>
      </c>
    </row>
    <row r="112" spans="1:2" ht="15">
      <c r="A112" s="63" t="s">
        <v>620</v>
      </c>
      <c r="B112" s="63" t="s">
        <v>673</v>
      </c>
    </row>
    <row r="113" spans="1:2" ht="15">
      <c r="A113" s="63" t="s">
        <v>621</v>
      </c>
      <c r="B113" s="63" t="s">
        <v>673</v>
      </c>
    </row>
    <row r="114" spans="1:2" ht="15">
      <c r="A114" s="63" t="s">
        <v>622</v>
      </c>
      <c r="B114" s="63" t="s">
        <v>673</v>
      </c>
    </row>
    <row r="115" spans="1:2" ht="15">
      <c r="A115" s="63" t="s">
        <v>623</v>
      </c>
      <c r="B115" s="63" t="s">
        <v>673</v>
      </c>
    </row>
    <row r="116" spans="1:2" ht="15">
      <c r="A116" s="63" t="s">
        <v>624</v>
      </c>
      <c r="B116" s="63" t="s">
        <v>673</v>
      </c>
    </row>
    <row r="117" spans="1:2" ht="15">
      <c r="A117" s="63" t="s">
        <v>625</v>
      </c>
      <c r="B117" s="63" t="s">
        <v>673</v>
      </c>
    </row>
    <row r="118" spans="1:2" ht="15">
      <c r="A118" s="63" t="s">
        <v>626</v>
      </c>
      <c r="B118" s="63" t="s">
        <v>673</v>
      </c>
    </row>
    <row r="119" spans="1:2" ht="15">
      <c r="A119" s="63" t="s">
        <v>627</v>
      </c>
      <c r="B119" s="63" t="s">
        <v>673</v>
      </c>
    </row>
    <row r="120" spans="1:2" ht="15">
      <c r="A120" s="63" t="s">
        <v>628</v>
      </c>
      <c r="B120" s="63" t="s">
        <v>673</v>
      </c>
    </row>
    <row r="121" spans="1:2" ht="15">
      <c r="A121" s="63" t="s">
        <v>629</v>
      </c>
      <c r="B121" s="63" t="s">
        <v>673</v>
      </c>
    </row>
    <row r="122" spans="1:2" ht="15">
      <c r="A122" s="63" t="s">
        <v>461</v>
      </c>
      <c r="B122" s="63" t="s">
        <v>673</v>
      </c>
    </row>
    <row r="123" spans="1:2" ht="15">
      <c r="A123" s="63" t="s">
        <v>514</v>
      </c>
      <c r="B123" s="63" t="s">
        <v>673</v>
      </c>
    </row>
    <row r="124" spans="1:2" ht="15">
      <c r="A124" s="63" t="s">
        <v>513</v>
      </c>
      <c r="B124" s="63" t="s">
        <v>673</v>
      </c>
    </row>
    <row r="125" spans="1:2" ht="15">
      <c r="A125" s="63" t="s">
        <v>630</v>
      </c>
      <c r="B125" s="63" t="s">
        <v>673</v>
      </c>
    </row>
    <row r="126" spans="1:2" ht="15">
      <c r="A126" s="63" t="s">
        <v>631</v>
      </c>
      <c r="B126" s="63" t="s">
        <v>673</v>
      </c>
    </row>
    <row r="127" spans="1:2" ht="15">
      <c r="A127" s="63" t="s">
        <v>632</v>
      </c>
      <c r="B127" s="63" t="s">
        <v>673</v>
      </c>
    </row>
    <row r="128" spans="1:2" ht="15">
      <c r="A128" s="63" t="s">
        <v>633</v>
      </c>
      <c r="B128" s="63" t="s">
        <v>673</v>
      </c>
    </row>
    <row r="129" spans="1:2" ht="15">
      <c r="A129" s="63" t="s">
        <v>517</v>
      </c>
      <c r="B129" s="63" t="s">
        <v>673</v>
      </c>
    </row>
    <row r="130" spans="1:2" ht="15">
      <c r="A130" s="63" t="s">
        <v>634</v>
      </c>
      <c r="B130" s="63" t="s">
        <v>673</v>
      </c>
    </row>
    <row r="131" spans="1:2" ht="15">
      <c r="A131" s="63" t="s">
        <v>635</v>
      </c>
      <c r="B131" s="63" t="s">
        <v>673</v>
      </c>
    </row>
    <row r="132" spans="1:2" ht="15">
      <c r="A132" s="63" t="s">
        <v>636</v>
      </c>
      <c r="B132" s="63" t="s">
        <v>673</v>
      </c>
    </row>
    <row r="133" spans="1:2" ht="15">
      <c r="A133" s="63" t="s">
        <v>637</v>
      </c>
      <c r="B133" s="63" t="s">
        <v>673</v>
      </c>
    </row>
    <row r="134" spans="1:2" ht="15">
      <c r="A134" s="63" t="s">
        <v>489</v>
      </c>
      <c r="B134" s="63" t="s">
        <v>673</v>
      </c>
    </row>
    <row r="135" spans="1:2" ht="15">
      <c r="A135" s="63" t="s">
        <v>466</v>
      </c>
      <c r="B135" s="63" t="s">
        <v>673</v>
      </c>
    </row>
    <row r="136" spans="1:2" ht="15">
      <c r="A136" s="63" t="s">
        <v>638</v>
      </c>
      <c r="B136" s="63" t="s">
        <v>673</v>
      </c>
    </row>
    <row r="137" spans="1:2" ht="15">
      <c r="A137" s="63" t="s">
        <v>491</v>
      </c>
      <c r="B137" s="63" t="s">
        <v>673</v>
      </c>
    </row>
    <row r="138" spans="1:2" ht="15">
      <c r="A138" s="63" t="s">
        <v>639</v>
      </c>
      <c r="B138" s="63" t="s">
        <v>673</v>
      </c>
    </row>
    <row r="139" spans="1:2" ht="15">
      <c r="A139" s="63" t="s">
        <v>640</v>
      </c>
      <c r="B139" s="63" t="s">
        <v>673</v>
      </c>
    </row>
    <row r="140" spans="1:2" ht="15">
      <c r="A140" s="63" t="s">
        <v>641</v>
      </c>
      <c r="B140" s="63" t="s">
        <v>673</v>
      </c>
    </row>
    <row r="141" spans="1:2" ht="15">
      <c r="A141" s="63" t="s">
        <v>501</v>
      </c>
      <c r="B141" s="63" t="s">
        <v>673</v>
      </c>
    </row>
    <row r="142" spans="1:2" ht="15">
      <c r="A142" s="63" t="s">
        <v>642</v>
      </c>
      <c r="B142" s="63" t="s">
        <v>673</v>
      </c>
    </row>
    <row r="143" spans="1:2" ht="15">
      <c r="A143" s="63" t="s">
        <v>643</v>
      </c>
      <c r="B143" s="63" t="s">
        <v>673</v>
      </c>
    </row>
    <row r="144" spans="1:2" ht="15">
      <c r="A144" s="63" t="s">
        <v>644</v>
      </c>
      <c r="B144" s="63" t="s">
        <v>673</v>
      </c>
    </row>
    <row r="145" spans="1:2" ht="15">
      <c r="A145" s="63" t="s">
        <v>645</v>
      </c>
      <c r="B145" s="63" t="s">
        <v>673</v>
      </c>
    </row>
    <row r="146" spans="1:2" ht="15">
      <c r="A146" s="63" t="s">
        <v>646</v>
      </c>
      <c r="B146" s="63" t="s">
        <v>673</v>
      </c>
    </row>
    <row r="147" spans="1:2" ht="15">
      <c r="A147" s="63" t="s">
        <v>647</v>
      </c>
      <c r="B147" s="63" t="s">
        <v>673</v>
      </c>
    </row>
    <row r="148" spans="1:2" ht="15">
      <c r="A148" s="63" t="s">
        <v>648</v>
      </c>
      <c r="B148" s="63" t="s">
        <v>673</v>
      </c>
    </row>
    <row r="149" spans="1:2" ht="15">
      <c r="A149" s="63" t="s">
        <v>649</v>
      </c>
      <c r="B149" s="63" t="s">
        <v>673</v>
      </c>
    </row>
    <row r="150" spans="1:2" ht="15">
      <c r="A150" s="63" t="s">
        <v>650</v>
      </c>
      <c r="B150" s="63" t="s">
        <v>673</v>
      </c>
    </row>
    <row r="151" spans="1:2" ht="15">
      <c r="A151" s="63" t="s">
        <v>651</v>
      </c>
      <c r="B151" s="63" t="s">
        <v>673</v>
      </c>
    </row>
    <row r="152" spans="1:2" ht="15">
      <c r="A152" s="63" t="s">
        <v>652</v>
      </c>
      <c r="B152" s="63" t="s">
        <v>673</v>
      </c>
    </row>
    <row r="153" spans="1:2" ht="15">
      <c r="A153" s="63" t="s">
        <v>653</v>
      </c>
      <c r="B153" s="63" t="s">
        <v>673</v>
      </c>
    </row>
    <row r="154" spans="1:2" ht="15">
      <c r="A154" s="63" t="s">
        <v>654</v>
      </c>
      <c r="B154" s="63" t="s">
        <v>673</v>
      </c>
    </row>
    <row r="155" spans="1:2" ht="15">
      <c r="A155" s="63" t="s">
        <v>655</v>
      </c>
      <c r="B155" s="63" t="s">
        <v>673</v>
      </c>
    </row>
    <row r="156" spans="1:2" ht="15">
      <c r="A156" s="63" t="s">
        <v>505</v>
      </c>
      <c r="B156" s="63" t="s">
        <v>673</v>
      </c>
    </row>
    <row r="157" spans="1:2" ht="15">
      <c r="A157" s="63" t="s">
        <v>656</v>
      </c>
      <c r="B157" s="63" t="s">
        <v>673</v>
      </c>
    </row>
    <row r="158" spans="1:2" ht="15">
      <c r="A158" s="63" t="s">
        <v>657</v>
      </c>
      <c r="B158" s="63" t="s">
        <v>673</v>
      </c>
    </row>
    <row r="159" spans="1:2" ht="15">
      <c r="A159" s="63" t="s">
        <v>658</v>
      </c>
      <c r="B159" s="63" t="s">
        <v>673</v>
      </c>
    </row>
    <row r="160" spans="1:2" ht="15">
      <c r="A160" s="63" t="s">
        <v>659</v>
      </c>
      <c r="B160" s="63" t="s">
        <v>673</v>
      </c>
    </row>
    <row r="161" spans="1:2" ht="15">
      <c r="A161" s="63" t="s">
        <v>660</v>
      </c>
      <c r="B161" s="63" t="s">
        <v>673</v>
      </c>
    </row>
    <row r="162" spans="1:2" ht="15">
      <c r="A162" s="63" t="s">
        <v>661</v>
      </c>
      <c r="B162" s="63" t="s">
        <v>673</v>
      </c>
    </row>
    <row r="163" spans="1:2" ht="15">
      <c r="A163" s="63" t="s">
        <v>506</v>
      </c>
      <c r="B163" s="63" t="s">
        <v>673</v>
      </c>
    </row>
    <row r="164" spans="1:2" ht="15">
      <c r="A164" s="63" t="s">
        <v>434</v>
      </c>
      <c r="B164" s="63" t="s">
        <v>673</v>
      </c>
    </row>
    <row r="165" spans="1:2" ht="15">
      <c r="A165" s="63" t="s">
        <v>662</v>
      </c>
      <c r="B165" s="63" t="s">
        <v>673</v>
      </c>
    </row>
    <row r="166" spans="1:2" ht="15">
      <c r="A166" s="63" t="s">
        <v>663</v>
      </c>
      <c r="B166" s="63" t="s">
        <v>673</v>
      </c>
    </row>
    <row r="167" spans="1:2" ht="15">
      <c r="A167" s="63" t="s">
        <v>664</v>
      </c>
      <c r="B167" s="63" t="s">
        <v>673</v>
      </c>
    </row>
    <row r="168" spans="1:2" ht="15">
      <c r="A168" s="63" t="s">
        <v>665</v>
      </c>
      <c r="B168" s="63" t="s">
        <v>673</v>
      </c>
    </row>
    <row r="169" spans="1:2" ht="15">
      <c r="A169" s="63" t="s">
        <v>666</v>
      </c>
      <c r="B169" s="63" t="s">
        <v>673</v>
      </c>
    </row>
    <row r="170" spans="1:2" ht="15">
      <c r="A170" s="63" t="s">
        <v>500</v>
      </c>
      <c r="B170" s="63" t="s">
        <v>673</v>
      </c>
    </row>
    <row r="171" spans="1:2" ht="15">
      <c r="A171" s="63" t="s">
        <v>667</v>
      </c>
      <c r="B171" s="63" t="s">
        <v>673</v>
      </c>
    </row>
    <row r="172" spans="1:2" ht="15">
      <c r="A172" s="63" t="s">
        <v>668</v>
      </c>
      <c r="B172" s="63" t="s">
        <v>673</v>
      </c>
    </row>
    <row r="173" spans="1:2" ht="15">
      <c r="A173" s="63" t="s">
        <v>669</v>
      </c>
      <c r="B173" s="63" t="s">
        <v>673</v>
      </c>
    </row>
    <row r="174" spans="1:2" ht="15">
      <c r="A174" s="63" t="s">
        <v>670</v>
      </c>
      <c r="B174" s="63" t="s">
        <v>673</v>
      </c>
    </row>
    <row r="175" spans="1:2" ht="15">
      <c r="A175" s="63" t="s">
        <v>459</v>
      </c>
      <c r="B175" s="63" t="s">
        <v>673</v>
      </c>
    </row>
    <row r="176" spans="1:2" ht="15">
      <c r="A176" s="63" t="s">
        <v>671</v>
      </c>
      <c r="B176" s="63" t="s">
        <v>673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674</v>
      </c>
      <c r="B1" s="13" t="s">
        <v>17</v>
      </c>
    </row>
    <row r="2" spans="1:2" ht="15">
      <c r="A2" s="63" t="s">
        <v>675</v>
      </c>
      <c r="B2" s="63" t="s">
        <v>681</v>
      </c>
    </row>
    <row r="3" spans="1:2" ht="15">
      <c r="A3" s="63" t="s">
        <v>676</v>
      </c>
      <c r="B3" s="63" t="s">
        <v>682</v>
      </c>
    </row>
    <row r="4" spans="1:2" ht="15">
      <c r="A4" s="63" t="s">
        <v>677</v>
      </c>
      <c r="B4" s="63" t="s">
        <v>683</v>
      </c>
    </row>
    <row r="5" spans="1:2" ht="15">
      <c r="A5" s="63" t="s">
        <v>678</v>
      </c>
      <c r="B5" s="63" t="s">
        <v>684</v>
      </c>
    </row>
    <row r="6" spans="1:2" ht="15">
      <c r="A6" s="63" t="s">
        <v>679</v>
      </c>
      <c r="B6" s="63" t="s">
        <v>685</v>
      </c>
    </row>
    <row r="7" spans="1:2" ht="15">
      <c r="A7" s="63" t="s">
        <v>680</v>
      </c>
      <c r="B7" s="63" t="s">
        <v>686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900</v>
      </c>
      <c r="B3" s="63"/>
      <c r="C3" s="81"/>
      <c r="D3" s="81" t="s">
        <v>64</v>
      </c>
      <c r="E3" s="88">
        <v>163.01835153222964</v>
      </c>
      <c r="F3" s="90">
        <v>99.99959048294228</v>
      </c>
      <c r="G3" s="72" t="s">
        <v>1056</v>
      </c>
      <c r="H3" s="81"/>
      <c r="I3" s="73" t="s">
        <v>900</v>
      </c>
      <c r="J3" s="91"/>
      <c r="K3" s="91"/>
      <c r="L3" s="73" t="s">
        <v>1661</v>
      </c>
      <c r="M3" s="95">
        <v>1.136478384769764</v>
      </c>
      <c r="N3" s="96">
        <v>7242.2060546875</v>
      </c>
      <c r="O3" s="96">
        <v>5633.81591796875</v>
      </c>
      <c r="P3" s="97"/>
      <c r="Q3" s="98"/>
      <c r="R3" s="98"/>
      <c r="S3" s="71"/>
      <c r="T3" s="48">
        <v>1</v>
      </c>
      <c r="U3" s="48">
        <v>2</v>
      </c>
      <c r="V3" s="49">
        <v>0</v>
      </c>
      <c r="W3" s="49">
        <v>0.006944</v>
      </c>
      <c r="X3" s="49">
        <v>0.005441</v>
      </c>
      <c r="Y3" s="49">
        <v>0.69626</v>
      </c>
      <c r="Z3" s="49">
        <v>0</v>
      </c>
      <c r="AA3" s="49">
        <v>0</v>
      </c>
      <c r="AB3" s="92">
        <v>3</v>
      </c>
      <c r="AC3" s="92"/>
      <c r="AD3" s="93"/>
      <c r="AE3" s="63" t="s">
        <v>1353</v>
      </c>
      <c r="AF3" s="63">
        <v>444</v>
      </c>
      <c r="AG3" s="63">
        <v>138</v>
      </c>
      <c r="AH3" s="63">
        <v>6455</v>
      </c>
      <c r="AI3" s="63">
        <v>8199</v>
      </c>
      <c r="AJ3" s="63"/>
      <c r="AK3" s="63" t="s">
        <v>1409</v>
      </c>
      <c r="AL3" s="63" t="s">
        <v>1461</v>
      </c>
      <c r="AM3" s="68"/>
      <c r="AN3" s="63"/>
      <c r="AO3" s="65">
        <v>41348.92199074074</v>
      </c>
      <c r="AP3" s="68" t="s">
        <v>1524</v>
      </c>
      <c r="AQ3" s="63" t="b">
        <v>1</v>
      </c>
      <c r="AR3" s="63" t="b">
        <v>0</v>
      </c>
      <c r="AS3" s="63" t="b">
        <v>0</v>
      </c>
      <c r="AT3" s="63"/>
      <c r="AU3" s="63">
        <v>2</v>
      </c>
      <c r="AV3" s="68" t="s">
        <v>276</v>
      </c>
      <c r="AW3" s="63" t="b">
        <v>0</v>
      </c>
      <c r="AX3" s="63" t="s">
        <v>218</v>
      </c>
      <c r="AY3" s="68" t="s">
        <v>1605</v>
      </c>
      <c r="AZ3" s="63" t="s">
        <v>66</v>
      </c>
      <c r="BA3" s="48" t="s">
        <v>1001</v>
      </c>
      <c r="BB3" s="48" t="s">
        <v>1001</v>
      </c>
      <c r="BC3" s="48" t="s">
        <v>692</v>
      </c>
      <c r="BD3" s="48" t="s">
        <v>692</v>
      </c>
      <c r="BE3" s="48" t="s">
        <v>1030</v>
      </c>
      <c r="BF3" s="48" t="s">
        <v>1030</v>
      </c>
      <c r="BG3" s="86" t="s">
        <v>1838</v>
      </c>
      <c r="BH3" s="86" t="s">
        <v>1861</v>
      </c>
      <c r="BI3" s="86" t="s">
        <v>1873</v>
      </c>
      <c r="BJ3" s="86" t="s">
        <v>1873</v>
      </c>
      <c r="BK3" s="86">
        <v>0</v>
      </c>
      <c r="BL3" s="106">
        <v>0</v>
      </c>
      <c r="BM3" s="86">
        <v>0</v>
      </c>
      <c r="BN3" s="106">
        <v>0</v>
      </c>
      <c r="BO3" s="86">
        <v>0</v>
      </c>
      <c r="BP3" s="106">
        <v>0</v>
      </c>
      <c r="BQ3" s="86">
        <v>38</v>
      </c>
      <c r="BR3" s="106">
        <v>100</v>
      </c>
      <c r="BS3" s="86">
        <v>38</v>
      </c>
      <c r="BT3" s="69" t="str">
        <f>REPLACE(INDEX(GroupVertices[Group],MATCH(Vertices[[#This Row],[Vertex]],GroupVertices[Vertex],0)),1,1,"")</f>
        <v>2</v>
      </c>
      <c r="BU3" s="3"/>
      <c r="BV3" s="3"/>
    </row>
    <row r="4" spans="1:77" ht="41.45" customHeight="1">
      <c r="A4" s="62" t="s">
        <v>928</v>
      </c>
      <c r="B4" s="64"/>
      <c r="C4" s="81"/>
      <c r="D4" s="81" t="s">
        <v>64</v>
      </c>
      <c r="E4" s="88">
        <v>164.89270870024657</v>
      </c>
      <c r="F4" s="99">
        <v>99.99883673415488</v>
      </c>
      <c r="G4" s="72" t="s">
        <v>1082</v>
      </c>
      <c r="H4" s="100"/>
      <c r="I4" s="73" t="s">
        <v>928</v>
      </c>
      <c r="J4" s="91"/>
      <c r="K4" s="101"/>
      <c r="L4" s="73" t="s">
        <v>1662</v>
      </c>
      <c r="M4" s="102">
        <v>1.3876777306503438</v>
      </c>
      <c r="N4" s="96">
        <v>6966.97265625</v>
      </c>
      <c r="O4" s="96">
        <v>7606.2041015625</v>
      </c>
      <c r="P4" s="97"/>
      <c r="Q4" s="98"/>
      <c r="R4" s="98"/>
      <c r="S4" s="103"/>
      <c r="T4" s="48">
        <v>18</v>
      </c>
      <c r="U4" s="48">
        <v>2</v>
      </c>
      <c r="V4" s="49">
        <v>1130</v>
      </c>
      <c r="W4" s="49">
        <v>0.010753</v>
      </c>
      <c r="X4" s="49">
        <v>0.045517</v>
      </c>
      <c r="Y4" s="49">
        <v>5.596063</v>
      </c>
      <c r="Z4" s="49">
        <v>0.0457516339869281</v>
      </c>
      <c r="AA4" s="49">
        <v>0</v>
      </c>
      <c r="AB4" s="92">
        <v>4</v>
      </c>
      <c r="AC4" s="92"/>
      <c r="AD4" s="93"/>
      <c r="AE4" s="64" t="s">
        <v>1354</v>
      </c>
      <c r="AF4" s="64">
        <v>454</v>
      </c>
      <c r="AG4" s="64">
        <v>392</v>
      </c>
      <c r="AH4" s="64">
        <v>9791</v>
      </c>
      <c r="AI4" s="64">
        <v>67543</v>
      </c>
      <c r="AJ4" s="64"/>
      <c r="AK4" s="64" t="s">
        <v>1410</v>
      </c>
      <c r="AL4" s="64" t="s">
        <v>1462</v>
      </c>
      <c r="AM4" s="64"/>
      <c r="AN4" s="64"/>
      <c r="AO4" s="66">
        <v>41077.8172337963</v>
      </c>
      <c r="AP4" s="67" t="s">
        <v>1525</v>
      </c>
      <c r="AQ4" s="64" t="b">
        <v>0</v>
      </c>
      <c r="AR4" s="64" t="b">
        <v>0</v>
      </c>
      <c r="AS4" s="64" t="b">
        <v>0</v>
      </c>
      <c r="AT4" s="64"/>
      <c r="AU4" s="64">
        <v>1</v>
      </c>
      <c r="AV4" s="67" t="s">
        <v>276</v>
      </c>
      <c r="AW4" s="64" t="b">
        <v>0</v>
      </c>
      <c r="AX4" s="64" t="s">
        <v>218</v>
      </c>
      <c r="AY4" s="67" t="s">
        <v>1606</v>
      </c>
      <c r="AZ4" s="104" t="s">
        <v>66</v>
      </c>
      <c r="BA4" s="48" t="s">
        <v>1820</v>
      </c>
      <c r="BB4" s="48" t="s">
        <v>1820</v>
      </c>
      <c r="BC4" s="48" t="s">
        <v>1827</v>
      </c>
      <c r="BD4" s="48" t="s">
        <v>1827</v>
      </c>
      <c r="BE4" s="48" t="s">
        <v>1030</v>
      </c>
      <c r="BF4" s="48" t="s">
        <v>1030</v>
      </c>
      <c r="BG4" s="86" t="s">
        <v>1839</v>
      </c>
      <c r="BH4" s="86" t="s">
        <v>1862</v>
      </c>
      <c r="BI4" s="86" t="s">
        <v>1874</v>
      </c>
      <c r="BJ4" s="86" t="s">
        <v>1874</v>
      </c>
      <c r="BK4" s="48">
        <v>0</v>
      </c>
      <c r="BL4" s="49">
        <v>0</v>
      </c>
      <c r="BM4" s="48">
        <v>0</v>
      </c>
      <c r="BN4" s="49">
        <v>0</v>
      </c>
      <c r="BO4" s="48">
        <v>0</v>
      </c>
      <c r="BP4" s="49">
        <v>0</v>
      </c>
      <c r="BQ4" s="48">
        <v>427</v>
      </c>
      <c r="BR4" s="49">
        <v>100</v>
      </c>
      <c r="BS4" s="48">
        <v>427</v>
      </c>
      <c r="BT4" s="63" t="str">
        <f>REPLACE(INDEX(GroupVertices[Group],MATCH(Vertices[[#This Row],[Vertex]],GroupVertices[Vertex],0)),1,1,"")</f>
        <v>2</v>
      </c>
      <c r="BU4" s="2"/>
      <c r="BV4" s="3"/>
      <c r="BW4" s="3"/>
      <c r="BX4" s="3"/>
      <c r="BY4" s="3"/>
    </row>
    <row r="5" spans="1:77" ht="41.45" customHeight="1">
      <c r="A5" s="62" t="s">
        <v>901</v>
      </c>
      <c r="B5" s="64"/>
      <c r="C5" s="81"/>
      <c r="D5" s="81" t="s">
        <v>64</v>
      </c>
      <c r="E5" s="88">
        <v>162.56083127861922</v>
      </c>
      <c r="F5" s="99">
        <v>99.99977446886676</v>
      </c>
      <c r="G5" s="72" t="s">
        <v>1057</v>
      </c>
      <c r="H5" s="100"/>
      <c r="I5" s="73" t="s">
        <v>901</v>
      </c>
      <c r="J5" s="91"/>
      <c r="K5" s="101"/>
      <c r="L5" s="73" t="s">
        <v>1663</v>
      </c>
      <c r="M5" s="102">
        <v>1.075162009003638</v>
      </c>
      <c r="N5" s="96">
        <v>1714.47021484375</v>
      </c>
      <c r="O5" s="96">
        <v>7068.5546875</v>
      </c>
      <c r="P5" s="97"/>
      <c r="Q5" s="98"/>
      <c r="R5" s="98"/>
      <c r="S5" s="103"/>
      <c r="T5" s="48">
        <v>2</v>
      </c>
      <c r="U5" s="48">
        <v>5</v>
      </c>
      <c r="V5" s="49">
        <v>102</v>
      </c>
      <c r="W5" s="49">
        <v>0.008197</v>
      </c>
      <c r="X5" s="49">
        <v>0.018884</v>
      </c>
      <c r="Y5" s="49">
        <v>1.216604</v>
      </c>
      <c r="Z5" s="49">
        <v>0.3333333333333333</v>
      </c>
      <c r="AA5" s="49">
        <v>0.25</v>
      </c>
      <c r="AB5" s="92">
        <v>5</v>
      </c>
      <c r="AC5" s="92"/>
      <c r="AD5" s="93"/>
      <c r="AE5" s="64" t="s">
        <v>1355</v>
      </c>
      <c r="AF5" s="64">
        <v>339</v>
      </c>
      <c r="AG5" s="64">
        <v>76</v>
      </c>
      <c r="AH5" s="64">
        <v>162</v>
      </c>
      <c r="AI5" s="64">
        <v>197</v>
      </c>
      <c r="AJ5" s="64"/>
      <c r="AK5" s="64" t="s">
        <v>1411</v>
      </c>
      <c r="AL5" s="64" t="s">
        <v>1463</v>
      </c>
      <c r="AM5" s="64"/>
      <c r="AN5" s="64"/>
      <c r="AO5" s="66">
        <v>39914.32326388889</v>
      </c>
      <c r="AP5" s="67" t="s">
        <v>1526</v>
      </c>
      <c r="AQ5" s="64" t="b">
        <v>0</v>
      </c>
      <c r="AR5" s="64" t="b">
        <v>0</v>
      </c>
      <c r="AS5" s="64" t="b">
        <v>0</v>
      </c>
      <c r="AT5" s="64"/>
      <c r="AU5" s="64">
        <v>0</v>
      </c>
      <c r="AV5" s="67" t="s">
        <v>708</v>
      </c>
      <c r="AW5" s="64" t="b">
        <v>0</v>
      </c>
      <c r="AX5" s="64" t="s">
        <v>218</v>
      </c>
      <c r="AY5" s="67" t="s">
        <v>1607</v>
      </c>
      <c r="AZ5" s="104" t="s">
        <v>66</v>
      </c>
      <c r="BA5" s="48" t="s">
        <v>1821</v>
      </c>
      <c r="BB5" s="48" t="s">
        <v>1821</v>
      </c>
      <c r="BC5" s="48" t="s">
        <v>1828</v>
      </c>
      <c r="BD5" s="48" t="s">
        <v>1828</v>
      </c>
      <c r="BE5" s="48" t="s">
        <v>1034</v>
      </c>
      <c r="BF5" s="48" t="s">
        <v>1835</v>
      </c>
      <c r="BG5" s="86" t="s">
        <v>1840</v>
      </c>
      <c r="BH5" s="86" t="s">
        <v>1863</v>
      </c>
      <c r="BI5" s="86" t="s">
        <v>1875</v>
      </c>
      <c r="BJ5" s="86" t="s">
        <v>1891</v>
      </c>
      <c r="BK5" s="48">
        <v>0</v>
      </c>
      <c r="BL5" s="49">
        <v>0</v>
      </c>
      <c r="BM5" s="48">
        <v>0</v>
      </c>
      <c r="BN5" s="49">
        <v>0</v>
      </c>
      <c r="BO5" s="48">
        <v>0</v>
      </c>
      <c r="BP5" s="49">
        <v>0</v>
      </c>
      <c r="BQ5" s="48">
        <v>94</v>
      </c>
      <c r="BR5" s="49">
        <v>100</v>
      </c>
      <c r="BS5" s="48">
        <v>94</v>
      </c>
      <c r="BT5" s="63" t="str">
        <f>REPLACE(INDEX(GroupVertices[Group],MATCH(Vertices[[#This Row],[Vertex]],GroupVertices[Vertex],0)),1,1,"")</f>
        <v>1</v>
      </c>
      <c r="BU5" s="2"/>
      <c r="BV5" s="3"/>
      <c r="BW5" s="3"/>
      <c r="BX5" s="3"/>
      <c r="BY5" s="3"/>
    </row>
    <row r="6" spans="1:77" ht="41.45" customHeight="1">
      <c r="A6" s="62" t="s">
        <v>929</v>
      </c>
      <c r="B6" s="64"/>
      <c r="C6" s="81"/>
      <c r="D6" s="81" t="s">
        <v>64</v>
      </c>
      <c r="E6" s="88">
        <v>1000</v>
      </c>
      <c r="F6" s="99">
        <v>70</v>
      </c>
      <c r="G6" s="72" t="s">
        <v>1576</v>
      </c>
      <c r="H6" s="100"/>
      <c r="I6" s="73" t="s">
        <v>929</v>
      </c>
      <c r="J6" s="91"/>
      <c r="K6" s="101"/>
      <c r="L6" s="73" t="s">
        <v>1664</v>
      </c>
      <c r="M6" s="102">
        <v>9999</v>
      </c>
      <c r="N6" s="96">
        <v>1200.487548828125</v>
      </c>
      <c r="O6" s="96">
        <v>9589.6279296875</v>
      </c>
      <c r="P6" s="97"/>
      <c r="Q6" s="98"/>
      <c r="R6" s="98"/>
      <c r="S6" s="103"/>
      <c r="T6" s="48">
        <v>1</v>
      </c>
      <c r="U6" s="48">
        <v>0</v>
      </c>
      <c r="V6" s="49">
        <v>0</v>
      </c>
      <c r="W6" s="49">
        <v>0.00578</v>
      </c>
      <c r="X6" s="49">
        <v>0.002016</v>
      </c>
      <c r="Y6" s="49">
        <v>0.356822</v>
      </c>
      <c r="Z6" s="49">
        <v>0</v>
      </c>
      <c r="AA6" s="49">
        <v>0</v>
      </c>
      <c r="AB6" s="92">
        <v>6</v>
      </c>
      <c r="AC6" s="92"/>
      <c r="AD6" s="93"/>
      <c r="AE6" s="64" t="s">
        <v>1356</v>
      </c>
      <c r="AF6" s="64">
        <v>1050</v>
      </c>
      <c r="AG6" s="64">
        <v>10109469</v>
      </c>
      <c r="AH6" s="64">
        <v>204693</v>
      </c>
      <c r="AI6" s="64">
        <v>5533</v>
      </c>
      <c r="AJ6" s="64"/>
      <c r="AK6" s="64" t="s">
        <v>1412</v>
      </c>
      <c r="AL6" s="64" t="s">
        <v>705</v>
      </c>
      <c r="AM6" s="67" t="s">
        <v>1488</v>
      </c>
      <c r="AN6" s="64"/>
      <c r="AO6" s="66">
        <v>39148.060520833336</v>
      </c>
      <c r="AP6" s="67" t="s">
        <v>1527</v>
      </c>
      <c r="AQ6" s="64" t="b">
        <v>0</v>
      </c>
      <c r="AR6" s="64" t="b">
        <v>0</v>
      </c>
      <c r="AS6" s="64" t="b">
        <v>1</v>
      </c>
      <c r="AT6" s="64"/>
      <c r="AU6" s="64">
        <v>111712</v>
      </c>
      <c r="AV6" s="67" t="s">
        <v>276</v>
      </c>
      <c r="AW6" s="64" t="b">
        <v>1</v>
      </c>
      <c r="AX6" s="64" t="s">
        <v>218</v>
      </c>
      <c r="AY6" s="67" t="s">
        <v>1608</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902</v>
      </c>
      <c r="B7" s="64"/>
      <c r="C7" s="81"/>
      <c r="D7" s="81" t="s">
        <v>64</v>
      </c>
      <c r="E7" s="88">
        <v>162.3246917928848</v>
      </c>
      <c r="F7" s="99">
        <v>99.99986942934392</v>
      </c>
      <c r="G7" s="72" t="s">
        <v>1058</v>
      </c>
      <c r="H7" s="100"/>
      <c r="I7" s="73" t="s">
        <v>902</v>
      </c>
      <c r="J7" s="91"/>
      <c r="K7" s="101"/>
      <c r="L7" s="73" t="s">
        <v>1665</v>
      </c>
      <c r="M7" s="102">
        <v>1.0435148473178957</v>
      </c>
      <c r="N7" s="96">
        <v>4895.759765625</v>
      </c>
      <c r="O7" s="96">
        <v>2279.933837890625</v>
      </c>
      <c r="P7" s="97"/>
      <c r="Q7" s="98"/>
      <c r="R7" s="98"/>
      <c r="S7" s="103"/>
      <c r="T7" s="48">
        <v>0</v>
      </c>
      <c r="U7" s="48">
        <v>11</v>
      </c>
      <c r="V7" s="49">
        <v>94.6</v>
      </c>
      <c r="W7" s="49">
        <v>0.010526</v>
      </c>
      <c r="X7" s="49">
        <v>0.056653</v>
      </c>
      <c r="Y7" s="49">
        <v>2.229837</v>
      </c>
      <c r="Z7" s="49">
        <v>0.3181818181818182</v>
      </c>
      <c r="AA7" s="49">
        <v>0</v>
      </c>
      <c r="AB7" s="92">
        <v>7</v>
      </c>
      <c r="AC7" s="92"/>
      <c r="AD7" s="93"/>
      <c r="AE7" s="64" t="s">
        <v>1357</v>
      </c>
      <c r="AF7" s="64">
        <v>318</v>
      </c>
      <c r="AG7" s="64">
        <v>44</v>
      </c>
      <c r="AH7" s="64">
        <v>765</v>
      </c>
      <c r="AI7" s="64">
        <v>2042</v>
      </c>
      <c r="AJ7" s="64"/>
      <c r="AK7" s="64"/>
      <c r="AL7" s="64"/>
      <c r="AM7" s="64"/>
      <c r="AN7" s="64"/>
      <c r="AO7" s="66">
        <v>43411.52005787037</v>
      </c>
      <c r="AP7" s="67" t="s">
        <v>1528</v>
      </c>
      <c r="AQ7" s="64" t="b">
        <v>1</v>
      </c>
      <c r="AR7" s="64" t="b">
        <v>0</v>
      </c>
      <c r="AS7" s="64" t="b">
        <v>0</v>
      </c>
      <c r="AT7" s="64"/>
      <c r="AU7" s="64">
        <v>0</v>
      </c>
      <c r="AV7" s="64"/>
      <c r="AW7" s="64" t="b">
        <v>0</v>
      </c>
      <c r="AX7" s="64" t="s">
        <v>218</v>
      </c>
      <c r="AY7" s="67" t="s">
        <v>1609</v>
      </c>
      <c r="AZ7" s="104" t="s">
        <v>66</v>
      </c>
      <c r="BA7" s="48" t="s">
        <v>1003</v>
      </c>
      <c r="BB7" s="48" t="s">
        <v>1003</v>
      </c>
      <c r="BC7" s="48" t="s">
        <v>1024</v>
      </c>
      <c r="BD7" s="48" t="s">
        <v>1024</v>
      </c>
      <c r="BE7" s="48" t="s">
        <v>1030</v>
      </c>
      <c r="BF7" s="48" t="s">
        <v>1030</v>
      </c>
      <c r="BG7" s="86" t="s">
        <v>1841</v>
      </c>
      <c r="BH7" s="86" t="s">
        <v>1841</v>
      </c>
      <c r="BI7" s="86" t="s">
        <v>1876</v>
      </c>
      <c r="BJ7" s="86" t="s">
        <v>1876</v>
      </c>
      <c r="BK7" s="48">
        <v>0</v>
      </c>
      <c r="BL7" s="49">
        <v>0</v>
      </c>
      <c r="BM7" s="48">
        <v>0</v>
      </c>
      <c r="BN7" s="49">
        <v>0</v>
      </c>
      <c r="BO7" s="48">
        <v>0</v>
      </c>
      <c r="BP7" s="49">
        <v>0</v>
      </c>
      <c r="BQ7" s="48">
        <v>22</v>
      </c>
      <c r="BR7" s="49">
        <v>100</v>
      </c>
      <c r="BS7" s="48">
        <v>22</v>
      </c>
      <c r="BT7" s="63" t="str">
        <f>REPLACE(INDEX(GroupVertices[Group],MATCH(Vertices[[#This Row],[Vertex]],GroupVertices[Vertex],0)),1,1,"")</f>
        <v>3</v>
      </c>
      <c r="BU7" s="2"/>
      <c r="BV7" s="3"/>
      <c r="BW7" s="3"/>
      <c r="BX7" s="3"/>
      <c r="BY7" s="3"/>
    </row>
    <row r="8" spans="1:77" ht="41.45" customHeight="1">
      <c r="A8" s="62" t="s">
        <v>908</v>
      </c>
      <c r="B8" s="64"/>
      <c r="C8" s="81"/>
      <c r="D8" s="81" t="s">
        <v>64</v>
      </c>
      <c r="E8" s="88">
        <v>169.45315251849243</v>
      </c>
      <c r="F8" s="99">
        <v>99.99700280993987</v>
      </c>
      <c r="G8" s="72" t="s">
        <v>1061</v>
      </c>
      <c r="H8" s="100"/>
      <c r="I8" s="73" t="s">
        <v>908</v>
      </c>
      <c r="J8" s="91"/>
      <c r="K8" s="101"/>
      <c r="L8" s="73" t="s">
        <v>1666</v>
      </c>
      <c r="M8" s="102">
        <v>1.998863540706243</v>
      </c>
      <c r="N8" s="96">
        <v>2396.6884765625</v>
      </c>
      <c r="O8" s="96">
        <v>5020.95703125</v>
      </c>
      <c r="P8" s="97"/>
      <c r="Q8" s="98"/>
      <c r="R8" s="98"/>
      <c r="S8" s="103"/>
      <c r="T8" s="48">
        <v>5</v>
      </c>
      <c r="U8" s="48">
        <v>19</v>
      </c>
      <c r="V8" s="49">
        <v>549.6</v>
      </c>
      <c r="W8" s="49">
        <v>0.011765</v>
      </c>
      <c r="X8" s="49">
        <v>0.071629</v>
      </c>
      <c r="Y8" s="49">
        <v>4.108716</v>
      </c>
      <c r="Z8" s="49">
        <v>0.11315789473684211</v>
      </c>
      <c r="AA8" s="49">
        <v>0.2</v>
      </c>
      <c r="AB8" s="92">
        <v>8</v>
      </c>
      <c r="AC8" s="92"/>
      <c r="AD8" s="93"/>
      <c r="AE8" s="64" t="s">
        <v>1358</v>
      </c>
      <c r="AF8" s="64">
        <v>613</v>
      </c>
      <c r="AG8" s="64">
        <v>1010</v>
      </c>
      <c r="AH8" s="64">
        <v>1280</v>
      </c>
      <c r="AI8" s="64">
        <v>868</v>
      </c>
      <c r="AJ8" s="64"/>
      <c r="AK8" s="64" t="s">
        <v>1413</v>
      </c>
      <c r="AL8" s="64" t="s">
        <v>1462</v>
      </c>
      <c r="AM8" s="67" t="s">
        <v>1489</v>
      </c>
      <c r="AN8" s="64"/>
      <c r="AO8" s="66">
        <v>41705.608715277776</v>
      </c>
      <c r="AP8" s="67" t="s">
        <v>1529</v>
      </c>
      <c r="AQ8" s="64" t="b">
        <v>1</v>
      </c>
      <c r="AR8" s="64" t="b">
        <v>0</v>
      </c>
      <c r="AS8" s="64" t="b">
        <v>1</v>
      </c>
      <c r="AT8" s="64"/>
      <c r="AU8" s="64">
        <v>43</v>
      </c>
      <c r="AV8" s="67" t="s">
        <v>276</v>
      </c>
      <c r="AW8" s="64" t="b">
        <v>0</v>
      </c>
      <c r="AX8" s="64" t="s">
        <v>218</v>
      </c>
      <c r="AY8" s="67" t="s">
        <v>1610</v>
      </c>
      <c r="AZ8" s="104" t="s">
        <v>66</v>
      </c>
      <c r="BA8" s="48" t="s">
        <v>1822</v>
      </c>
      <c r="BB8" s="48" t="s">
        <v>1822</v>
      </c>
      <c r="BC8" s="48" t="s">
        <v>1024</v>
      </c>
      <c r="BD8" s="48" t="s">
        <v>1024</v>
      </c>
      <c r="BE8" s="48" t="s">
        <v>1833</v>
      </c>
      <c r="BF8" s="48" t="s">
        <v>1836</v>
      </c>
      <c r="BG8" s="86" t="s">
        <v>1842</v>
      </c>
      <c r="BH8" s="86" t="s">
        <v>1864</v>
      </c>
      <c r="BI8" s="86" t="s">
        <v>1877</v>
      </c>
      <c r="BJ8" s="86" t="s">
        <v>1877</v>
      </c>
      <c r="BK8" s="48">
        <v>0</v>
      </c>
      <c r="BL8" s="49">
        <v>0</v>
      </c>
      <c r="BM8" s="48">
        <v>0</v>
      </c>
      <c r="BN8" s="49">
        <v>0</v>
      </c>
      <c r="BO8" s="48">
        <v>0</v>
      </c>
      <c r="BP8" s="49">
        <v>0</v>
      </c>
      <c r="BQ8" s="48">
        <v>94</v>
      </c>
      <c r="BR8" s="49">
        <v>100</v>
      </c>
      <c r="BS8" s="48">
        <v>94</v>
      </c>
      <c r="BT8" s="63" t="str">
        <f>REPLACE(INDEX(GroupVertices[Group],MATCH(Vertices[[#This Row],[Vertex]],GroupVertices[Vertex],0)),1,1,"")</f>
        <v>1</v>
      </c>
      <c r="BU8" s="2"/>
      <c r="BV8" s="3"/>
      <c r="BW8" s="3"/>
      <c r="BX8" s="3"/>
      <c r="BY8" s="3"/>
    </row>
    <row r="9" spans="1:77" ht="41.45" customHeight="1">
      <c r="A9" s="62" t="s">
        <v>912</v>
      </c>
      <c r="B9" s="64"/>
      <c r="C9" s="81"/>
      <c r="D9" s="81" t="s">
        <v>64</v>
      </c>
      <c r="E9" s="88">
        <v>168.47169778090878</v>
      </c>
      <c r="F9" s="99">
        <v>99.99739748942304</v>
      </c>
      <c r="G9" s="72" t="s">
        <v>1066</v>
      </c>
      <c r="H9" s="100"/>
      <c r="I9" s="73" t="s">
        <v>912</v>
      </c>
      <c r="J9" s="91"/>
      <c r="K9" s="101"/>
      <c r="L9" s="73" t="s">
        <v>1667</v>
      </c>
      <c r="M9" s="102">
        <v>1.8673300249498763</v>
      </c>
      <c r="N9" s="96">
        <v>5984.32373046875</v>
      </c>
      <c r="O9" s="96">
        <v>2697.7138671875</v>
      </c>
      <c r="P9" s="97"/>
      <c r="Q9" s="98"/>
      <c r="R9" s="98"/>
      <c r="S9" s="103"/>
      <c r="T9" s="48">
        <v>6</v>
      </c>
      <c r="U9" s="48">
        <v>14</v>
      </c>
      <c r="V9" s="49">
        <v>584.6</v>
      </c>
      <c r="W9" s="49">
        <v>0.011111</v>
      </c>
      <c r="X9" s="49">
        <v>0.066493</v>
      </c>
      <c r="Y9" s="49">
        <v>3.859859</v>
      </c>
      <c r="Z9" s="49">
        <v>0.1375</v>
      </c>
      <c r="AA9" s="49">
        <v>0.125</v>
      </c>
      <c r="AB9" s="92">
        <v>9</v>
      </c>
      <c r="AC9" s="92"/>
      <c r="AD9" s="93"/>
      <c r="AE9" s="64" t="s">
        <v>1359</v>
      </c>
      <c r="AF9" s="64">
        <v>630</v>
      </c>
      <c r="AG9" s="64">
        <v>877</v>
      </c>
      <c r="AH9" s="64">
        <v>4009</v>
      </c>
      <c r="AI9" s="64">
        <v>6651</v>
      </c>
      <c r="AJ9" s="64"/>
      <c r="AK9" s="64" t="s">
        <v>1414</v>
      </c>
      <c r="AL9" s="64"/>
      <c r="AM9" s="67" t="s">
        <v>1490</v>
      </c>
      <c r="AN9" s="64"/>
      <c r="AO9" s="66">
        <v>41699.162314814814</v>
      </c>
      <c r="AP9" s="67" t="s">
        <v>1530</v>
      </c>
      <c r="AQ9" s="64" t="b">
        <v>1</v>
      </c>
      <c r="AR9" s="64" t="b">
        <v>0</v>
      </c>
      <c r="AS9" s="64" t="b">
        <v>1</v>
      </c>
      <c r="AT9" s="64"/>
      <c r="AU9" s="64">
        <v>1</v>
      </c>
      <c r="AV9" s="67" t="s">
        <v>276</v>
      </c>
      <c r="AW9" s="64" t="b">
        <v>0</v>
      </c>
      <c r="AX9" s="64" t="s">
        <v>218</v>
      </c>
      <c r="AY9" s="67" t="s">
        <v>1611</v>
      </c>
      <c r="AZ9" s="104" t="s">
        <v>66</v>
      </c>
      <c r="BA9" s="48" t="s">
        <v>1823</v>
      </c>
      <c r="BB9" s="48" t="s">
        <v>1823</v>
      </c>
      <c r="BC9" s="48" t="s">
        <v>1829</v>
      </c>
      <c r="BD9" s="48" t="s">
        <v>1832</v>
      </c>
      <c r="BE9" s="48" t="s">
        <v>1737</v>
      </c>
      <c r="BF9" s="48" t="s">
        <v>1041</v>
      </c>
      <c r="BG9" s="86" t="s">
        <v>1843</v>
      </c>
      <c r="BH9" s="86" t="s">
        <v>1865</v>
      </c>
      <c r="BI9" s="86" t="s">
        <v>1878</v>
      </c>
      <c r="BJ9" s="86" t="s">
        <v>1878</v>
      </c>
      <c r="BK9" s="48">
        <v>0</v>
      </c>
      <c r="BL9" s="49">
        <v>0</v>
      </c>
      <c r="BM9" s="48">
        <v>0</v>
      </c>
      <c r="BN9" s="49">
        <v>0</v>
      </c>
      <c r="BO9" s="48">
        <v>0</v>
      </c>
      <c r="BP9" s="49">
        <v>0</v>
      </c>
      <c r="BQ9" s="48">
        <v>204</v>
      </c>
      <c r="BR9" s="49">
        <v>100</v>
      </c>
      <c r="BS9" s="48">
        <v>204</v>
      </c>
      <c r="BT9" s="63" t="str">
        <f>REPLACE(INDEX(GroupVertices[Group],MATCH(Vertices[[#This Row],[Vertex]],GroupVertices[Vertex],0)),1,1,"")</f>
        <v>3</v>
      </c>
      <c r="BU9" s="2"/>
      <c r="BV9" s="3"/>
      <c r="BW9" s="3"/>
      <c r="BX9" s="3"/>
      <c r="BY9" s="3"/>
    </row>
    <row r="10" spans="1:77" ht="41.45" customHeight="1">
      <c r="A10" s="62" t="s">
        <v>930</v>
      </c>
      <c r="B10" s="64"/>
      <c r="C10" s="81"/>
      <c r="D10" s="81" t="s">
        <v>64</v>
      </c>
      <c r="E10" s="88">
        <v>169.3572208524128</v>
      </c>
      <c r="F10" s="99">
        <v>99.99704138763371</v>
      </c>
      <c r="G10" s="72" t="s">
        <v>1577</v>
      </c>
      <c r="H10" s="100"/>
      <c r="I10" s="73" t="s">
        <v>930</v>
      </c>
      <c r="J10" s="91"/>
      <c r="K10" s="101"/>
      <c r="L10" s="73" t="s">
        <v>1668</v>
      </c>
      <c r="M10" s="102">
        <v>1.98600688127141</v>
      </c>
      <c r="N10" s="96">
        <v>4663.296875</v>
      </c>
      <c r="O10" s="96">
        <v>1014.3228149414062</v>
      </c>
      <c r="P10" s="97"/>
      <c r="Q10" s="98"/>
      <c r="R10" s="98"/>
      <c r="S10" s="103"/>
      <c r="T10" s="48">
        <v>4</v>
      </c>
      <c r="U10" s="48">
        <v>0</v>
      </c>
      <c r="V10" s="49">
        <v>0</v>
      </c>
      <c r="W10" s="49">
        <v>0.008333</v>
      </c>
      <c r="X10" s="49">
        <v>0.029212</v>
      </c>
      <c r="Y10" s="49">
        <v>0.866991</v>
      </c>
      <c r="Z10" s="49">
        <v>0.75</v>
      </c>
      <c r="AA10" s="49">
        <v>0</v>
      </c>
      <c r="AB10" s="92">
        <v>10</v>
      </c>
      <c r="AC10" s="92"/>
      <c r="AD10" s="93"/>
      <c r="AE10" s="64" t="s">
        <v>1360</v>
      </c>
      <c r="AF10" s="64">
        <v>478</v>
      </c>
      <c r="AG10" s="64">
        <v>997</v>
      </c>
      <c r="AH10" s="64">
        <v>3484</v>
      </c>
      <c r="AI10" s="64">
        <v>302</v>
      </c>
      <c r="AJ10" s="64"/>
      <c r="AK10" s="64" t="s">
        <v>1415</v>
      </c>
      <c r="AL10" s="64" t="s">
        <v>1462</v>
      </c>
      <c r="AM10" s="67" t="s">
        <v>1491</v>
      </c>
      <c r="AN10" s="64"/>
      <c r="AO10" s="66">
        <v>41164.77851851852</v>
      </c>
      <c r="AP10" s="67" t="s">
        <v>1531</v>
      </c>
      <c r="AQ10" s="64" t="b">
        <v>0</v>
      </c>
      <c r="AR10" s="64" t="b">
        <v>0</v>
      </c>
      <c r="AS10" s="64" t="b">
        <v>0</v>
      </c>
      <c r="AT10" s="64"/>
      <c r="AU10" s="64">
        <v>28</v>
      </c>
      <c r="AV10" s="67" t="s">
        <v>277</v>
      </c>
      <c r="AW10" s="64" t="b">
        <v>0</v>
      </c>
      <c r="AX10" s="64" t="s">
        <v>218</v>
      </c>
      <c r="AY10" s="67" t="s">
        <v>1612</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3</v>
      </c>
      <c r="BU10" s="2"/>
      <c r="BV10" s="3"/>
      <c r="BW10" s="3"/>
      <c r="BX10" s="3"/>
      <c r="BY10" s="3"/>
    </row>
    <row r="11" spans="1:77" ht="41.45" customHeight="1">
      <c r="A11" s="62" t="s">
        <v>906</v>
      </c>
      <c r="B11" s="64"/>
      <c r="C11" s="81"/>
      <c r="D11" s="81" t="s">
        <v>64</v>
      </c>
      <c r="E11" s="88">
        <v>449.21202888340963</v>
      </c>
      <c r="F11" s="99">
        <v>99.88450135214816</v>
      </c>
      <c r="G11" s="72" t="s">
        <v>1578</v>
      </c>
      <c r="H11" s="100"/>
      <c r="I11" s="73" t="s">
        <v>906</v>
      </c>
      <c r="J11" s="91"/>
      <c r="K11" s="101"/>
      <c r="L11" s="73" t="s">
        <v>1669</v>
      </c>
      <c r="M11" s="102">
        <v>39.49184937408681</v>
      </c>
      <c r="N11" s="96">
        <v>9656.568359375</v>
      </c>
      <c r="O11" s="96">
        <v>5224.57958984375</v>
      </c>
      <c r="P11" s="97"/>
      <c r="Q11" s="98"/>
      <c r="R11" s="98"/>
      <c r="S11" s="103"/>
      <c r="T11" s="48">
        <v>5</v>
      </c>
      <c r="U11" s="48">
        <v>2</v>
      </c>
      <c r="V11" s="49">
        <v>294</v>
      </c>
      <c r="W11" s="49">
        <v>0.009009</v>
      </c>
      <c r="X11" s="49">
        <v>0.037394</v>
      </c>
      <c r="Y11" s="49">
        <v>1.521837</v>
      </c>
      <c r="Z11" s="49">
        <v>0.38095238095238093</v>
      </c>
      <c r="AA11" s="49">
        <v>0</v>
      </c>
      <c r="AB11" s="92">
        <v>11</v>
      </c>
      <c r="AC11" s="92"/>
      <c r="AD11" s="93"/>
      <c r="AE11" s="64" t="s">
        <v>1361</v>
      </c>
      <c r="AF11" s="64">
        <v>459</v>
      </c>
      <c r="AG11" s="64">
        <v>38921</v>
      </c>
      <c r="AH11" s="64">
        <v>21961</v>
      </c>
      <c r="AI11" s="64">
        <v>15618</v>
      </c>
      <c r="AJ11" s="64"/>
      <c r="AK11" s="64" t="s">
        <v>1416</v>
      </c>
      <c r="AL11" s="64" t="s">
        <v>1464</v>
      </c>
      <c r="AM11" s="67" t="s">
        <v>1492</v>
      </c>
      <c r="AN11" s="64"/>
      <c r="AO11" s="66">
        <v>39737.6625462963</v>
      </c>
      <c r="AP11" s="67" t="s">
        <v>1532</v>
      </c>
      <c r="AQ11" s="64" t="b">
        <v>0</v>
      </c>
      <c r="AR11" s="64" t="b">
        <v>0</v>
      </c>
      <c r="AS11" s="64" t="b">
        <v>0</v>
      </c>
      <c r="AT11" s="64"/>
      <c r="AU11" s="64">
        <v>342</v>
      </c>
      <c r="AV11" s="67" t="s">
        <v>277</v>
      </c>
      <c r="AW11" s="64" t="b">
        <v>1</v>
      </c>
      <c r="AX11" s="64" t="s">
        <v>218</v>
      </c>
      <c r="AY11" s="67" t="s">
        <v>1613</v>
      </c>
      <c r="AZ11" s="104" t="s">
        <v>66</v>
      </c>
      <c r="BA11" s="48"/>
      <c r="BB11" s="48"/>
      <c r="BC11" s="48"/>
      <c r="BD11" s="48"/>
      <c r="BE11" s="48" t="s">
        <v>1032</v>
      </c>
      <c r="BF11" s="48" t="s">
        <v>1032</v>
      </c>
      <c r="BG11" s="86" t="s">
        <v>1757</v>
      </c>
      <c r="BH11" s="86" t="s">
        <v>1757</v>
      </c>
      <c r="BI11" s="86" t="s">
        <v>1811</v>
      </c>
      <c r="BJ11" s="86" t="s">
        <v>1811</v>
      </c>
      <c r="BK11" s="48">
        <v>0</v>
      </c>
      <c r="BL11" s="49">
        <v>0</v>
      </c>
      <c r="BM11" s="48">
        <v>0</v>
      </c>
      <c r="BN11" s="49">
        <v>0</v>
      </c>
      <c r="BO11" s="48">
        <v>0</v>
      </c>
      <c r="BP11" s="49">
        <v>0</v>
      </c>
      <c r="BQ11" s="48">
        <v>11</v>
      </c>
      <c r="BR11" s="49">
        <v>100</v>
      </c>
      <c r="BS11" s="48">
        <v>11</v>
      </c>
      <c r="BT11" s="63" t="str">
        <f>REPLACE(INDEX(GroupVertices[Group],MATCH(Vertices[[#This Row],[Vertex]],GroupVertices[Vertex],0)),1,1,"")</f>
        <v>4</v>
      </c>
      <c r="BU11" s="2"/>
      <c r="BV11" s="3"/>
      <c r="BW11" s="3"/>
      <c r="BX11" s="3"/>
      <c r="BY11" s="3"/>
    </row>
    <row r="12" spans="1:77" ht="41.45" customHeight="1">
      <c r="A12" s="62" t="s">
        <v>931</v>
      </c>
      <c r="B12" s="64"/>
      <c r="C12" s="81"/>
      <c r="D12" s="81" t="s">
        <v>64</v>
      </c>
      <c r="E12" s="88">
        <v>162.0959316660796</v>
      </c>
      <c r="F12" s="99">
        <v>99.99996142230616</v>
      </c>
      <c r="G12" s="72" t="s">
        <v>1579</v>
      </c>
      <c r="H12" s="100"/>
      <c r="I12" s="73" t="s">
        <v>931</v>
      </c>
      <c r="J12" s="91"/>
      <c r="K12" s="101"/>
      <c r="L12" s="73" t="s">
        <v>1670</v>
      </c>
      <c r="M12" s="102">
        <v>1.0128566594348327</v>
      </c>
      <c r="N12" s="96">
        <v>5022.7958984375</v>
      </c>
      <c r="O12" s="96">
        <v>4217.1767578125</v>
      </c>
      <c r="P12" s="97"/>
      <c r="Q12" s="98"/>
      <c r="R12" s="98"/>
      <c r="S12" s="103"/>
      <c r="T12" s="48">
        <v>4</v>
      </c>
      <c r="U12" s="48">
        <v>0</v>
      </c>
      <c r="V12" s="49">
        <v>0</v>
      </c>
      <c r="W12" s="49">
        <v>0.008333</v>
      </c>
      <c r="X12" s="49">
        <v>0.029212</v>
      </c>
      <c r="Y12" s="49">
        <v>0.866991</v>
      </c>
      <c r="Z12" s="49">
        <v>0.75</v>
      </c>
      <c r="AA12" s="49">
        <v>0</v>
      </c>
      <c r="AB12" s="92">
        <v>12</v>
      </c>
      <c r="AC12" s="92"/>
      <c r="AD12" s="93"/>
      <c r="AE12" s="64" t="s">
        <v>1362</v>
      </c>
      <c r="AF12" s="64">
        <v>94</v>
      </c>
      <c r="AG12" s="64">
        <v>13</v>
      </c>
      <c r="AH12" s="64">
        <v>18</v>
      </c>
      <c r="AI12" s="64">
        <v>12</v>
      </c>
      <c r="AJ12" s="64"/>
      <c r="AK12" s="64" t="s">
        <v>1417</v>
      </c>
      <c r="AL12" s="64"/>
      <c r="AM12" s="67" t="s">
        <v>1493</v>
      </c>
      <c r="AN12" s="64"/>
      <c r="AO12" s="66">
        <v>43725.874606481484</v>
      </c>
      <c r="AP12" s="64"/>
      <c r="AQ12" s="64" t="b">
        <v>1</v>
      </c>
      <c r="AR12" s="64" t="b">
        <v>0</v>
      </c>
      <c r="AS12" s="64" t="b">
        <v>0</v>
      </c>
      <c r="AT12" s="64"/>
      <c r="AU12" s="64">
        <v>0</v>
      </c>
      <c r="AV12" s="64"/>
      <c r="AW12" s="64" t="b">
        <v>0</v>
      </c>
      <c r="AX12" s="64" t="s">
        <v>218</v>
      </c>
      <c r="AY12" s="67" t="s">
        <v>1614</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3</v>
      </c>
      <c r="BU12" s="2"/>
      <c r="BV12" s="3"/>
      <c r="BW12" s="3"/>
      <c r="BX12" s="3"/>
      <c r="BY12" s="3"/>
    </row>
    <row r="13" spans="1:77" ht="41.45" customHeight="1">
      <c r="A13" s="62" t="s">
        <v>932</v>
      </c>
      <c r="B13" s="64"/>
      <c r="C13" s="81"/>
      <c r="D13" s="81" t="s">
        <v>64</v>
      </c>
      <c r="E13" s="88">
        <v>171.93999647763297</v>
      </c>
      <c r="F13" s="99">
        <v>99.99600275741486</v>
      </c>
      <c r="G13" s="72" t="s">
        <v>1580</v>
      </c>
      <c r="H13" s="100"/>
      <c r="I13" s="73" t="s">
        <v>932</v>
      </c>
      <c r="J13" s="91"/>
      <c r="K13" s="101"/>
      <c r="L13" s="73" t="s">
        <v>1671</v>
      </c>
      <c r="M13" s="102">
        <v>2.332147712209217</v>
      </c>
      <c r="N13" s="96">
        <v>5600.822265625</v>
      </c>
      <c r="O13" s="96">
        <v>662.0311889648438</v>
      </c>
      <c r="P13" s="97"/>
      <c r="Q13" s="98"/>
      <c r="R13" s="98"/>
      <c r="S13" s="103"/>
      <c r="T13" s="48">
        <v>4</v>
      </c>
      <c r="U13" s="48">
        <v>0</v>
      </c>
      <c r="V13" s="49">
        <v>0</v>
      </c>
      <c r="W13" s="49">
        <v>0.008333</v>
      </c>
      <c r="X13" s="49">
        <v>0.029212</v>
      </c>
      <c r="Y13" s="49">
        <v>0.866991</v>
      </c>
      <c r="Z13" s="49">
        <v>0.75</v>
      </c>
      <c r="AA13" s="49">
        <v>0</v>
      </c>
      <c r="AB13" s="92">
        <v>13</v>
      </c>
      <c r="AC13" s="92"/>
      <c r="AD13" s="93"/>
      <c r="AE13" s="64" t="s">
        <v>1363</v>
      </c>
      <c r="AF13" s="64">
        <v>166</v>
      </c>
      <c r="AG13" s="64">
        <v>1347</v>
      </c>
      <c r="AH13" s="64">
        <v>10196</v>
      </c>
      <c r="AI13" s="64">
        <v>2293</v>
      </c>
      <c r="AJ13" s="64"/>
      <c r="AK13" s="64" t="s">
        <v>1418</v>
      </c>
      <c r="AL13" s="64" t="s">
        <v>1465</v>
      </c>
      <c r="AM13" s="67" t="s">
        <v>1494</v>
      </c>
      <c r="AN13" s="64"/>
      <c r="AO13" s="66">
        <v>41162.66043981481</v>
      </c>
      <c r="AP13" s="67" t="s">
        <v>1533</v>
      </c>
      <c r="AQ13" s="64" t="b">
        <v>0</v>
      </c>
      <c r="AR13" s="64" t="b">
        <v>0</v>
      </c>
      <c r="AS13" s="64" t="b">
        <v>1</v>
      </c>
      <c r="AT13" s="64"/>
      <c r="AU13" s="64">
        <v>21</v>
      </c>
      <c r="AV13" s="67" t="s">
        <v>276</v>
      </c>
      <c r="AW13" s="64" t="b">
        <v>0</v>
      </c>
      <c r="AX13" s="64" t="s">
        <v>218</v>
      </c>
      <c r="AY13" s="67" t="s">
        <v>1615</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927</v>
      </c>
      <c r="B14" s="64"/>
      <c r="C14" s="81"/>
      <c r="D14" s="81" t="s">
        <v>64</v>
      </c>
      <c r="E14" s="88">
        <v>165.645403311025</v>
      </c>
      <c r="F14" s="99">
        <v>99.99853404763395</v>
      </c>
      <c r="G14" s="72" t="s">
        <v>1081</v>
      </c>
      <c r="H14" s="100"/>
      <c r="I14" s="73" t="s">
        <v>927</v>
      </c>
      <c r="J14" s="91"/>
      <c r="K14" s="101"/>
      <c r="L14" s="73" t="s">
        <v>1672</v>
      </c>
      <c r="M14" s="102">
        <v>1.4885530585236475</v>
      </c>
      <c r="N14" s="96">
        <v>4852.68310546875</v>
      </c>
      <c r="O14" s="96">
        <v>8858.205078125</v>
      </c>
      <c r="P14" s="97"/>
      <c r="Q14" s="98"/>
      <c r="R14" s="98"/>
      <c r="S14" s="103"/>
      <c r="T14" s="48">
        <v>7</v>
      </c>
      <c r="U14" s="48">
        <v>1</v>
      </c>
      <c r="V14" s="49">
        <v>38</v>
      </c>
      <c r="W14" s="49">
        <v>0.009524</v>
      </c>
      <c r="X14" s="49">
        <v>0.039227</v>
      </c>
      <c r="Y14" s="49">
        <v>1.556886</v>
      </c>
      <c r="Z14" s="49">
        <v>0.4666666666666667</v>
      </c>
      <c r="AA14" s="49">
        <v>0</v>
      </c>
      <c r="AB14" s="92">
        <v>14</v>
      </c>
      <c r="AC14" s="92"/>
      <c r="AD14" s="93"/>
      <c r="AE14" s="64" t="s">
        <v>1364</v>
      </c>
      <c r="AF14" s="64">
        <v>571</v>
      </c>
      <c r="AG14" s="64">
        <v>494</v>
      </c>
      <c r="AH14" s="64">
        <v>5302</v>
      </c>
      <c r="AI14" s="64">
        <v>12692</v>
      </c>
      <c r="AJ14" s="64"/>
      <c r="AK14" s="64" t="s">
        <v>1419</v>
      </c>
      <c r="AL14" s="64"/>
      <c r="AM14" s="64"/>
      <c r="AN14" s="64"/>
      <c r="AO14" s="66">
        <v>41218.590787037036</v>
      </c>
      <c r="AP14" s="67" t="s">
        <v>1534</v>
      </c>
      <c r="AQ14" s="64" t="b">
        <v>0</v>
      </c>
      <c r="AR14" s="64" t="b">
        <v>0</v>
      </c>
      <c r="AS14" s="64" t="b">
        <v>1</v>
      </c>
      <c r="AT14" s="64"/>
      <c r="AU14" s="64">
        <v>15</v>
      </c>
      <c r="AV14" s="67" t="s">
        <v>277</v>
      </c>
      <c r="AW14" s="64" t="b">
        <v>0</v>
      </c>
      <c r="AX14" s="64" t="s">
        <v>218</v>
      </c>
      <c r="AY14" s="67" t="s">
        <v>1616</v>
      </c>
      <c r="AZ14" s="104" t="s">
        <v>66</v>
      </c>
      <c r="BA14" s="48" t="s">
        <v>1020</v>
      </c>
      <c r="BB14" s="48" t="s">
        <v>1020</v>
      </c>
      <c r="BC14" s="48" t="s">
        <v>692</v>
      </c>
      <c r="BD14" s="48" t="s">
        <v>692</v>
      </c>
      <c r="BE14" s="48" t="s">
        <v>1030</v>
      </c>
      <c r="BF14" s="48" t="s">
        <v>1030</v>
      </c>
      <c r="BG14" s="86" t="s">
        <v>1844</v>
      </c>
      <c r="BH14" s="86" t="s">
        <v>1844</v>
      </c>
      <c r="BI14" s="86" t="s">
        <v>1879</v>
      </c>
      <c r="BJ14" s="86" t="s">
        <v>1879</v>
      </c>
      <c r="BK14" s="48">
        <v>0</v>
      </c>
      <c r="BL14" s="49">
        <v>0</v>
      </c>
      <c r="BM14" s="48">
        <v>0</v>
      </c>
      <c r="BN14" s="49">
        <v>0</v>
      </c>
      <c r="BO14" s="48">
        <v>0</v>
      </c>
      <c r="BP14" s="49">
        <v>0</v>
      </c>
      <c r="BQ14" s="48">
        <v>54</v>
      </c>
      <c r="BR14" s="49">
        <v>100</v>
      </c>
      <c r="BS14" s="48">
        <v>54</v>
      </c>
      <c r="BT14" s="63" t="str">
        <f>REPLACE(INDEX(GroupVertices[Group],MATCH(Vertices[[#This Row],[Vertex]],GroupVertices[Vertex],0)),1,1,"")</f>
        <v>2</v>
      </c>
      <c r="BU14" s="2"/>
      <c r="BV14" s="3"/>
      <c r="BW14" s="3"/>
      <c r="BX14" s="3"/>
      <c r="BY14" s="3"/>
    </row>
    <row r="15" spans="1:77" ht="41.45" customHeight="1">
      <c r="A15" s="62" t="s">
        <v>907</v>
      </c>
      <c r="B15" s="64"/>
      <c r="C15" s="81"/>
      <c r="D15" s="81" t="s">
        <v>64</v>
      </c>
      <c r="E15" s="88">
        <v>170.6855054596689</v>
      </c>
      <c r="F15" s="99">
        <v>99.99650723494973</v>
      </c>
      <c r="G15" s="72" t="s">
        <v>1060</v>
      </c>
      <c r="H15" s="100"/>
      <c r="I15" s="73" t="s">
        <v>907</v>
      </c>
      <c r="J15" s="91"/>
      <c r="K15" s="101"/>
      <c r="L15" s="73" t="s">
        <v>1673</v>
      </c>
      <c r="M15" s="102">
        <v>2.1640221657537104</v>
      </c>
      <c r="N15" s="96">
        <v>2652.5693359375</v>
      </c>
      <c r="O15" s="96">
        <v>3201.687255859375</v>
      </c>
      <c r="P15" s="97"/>
      <c r="Q15" s="98"/>
      <c r="R15" s="98"/>
      <c r="S15" s="103"/>
      <c r="T15" s="48">
        <v>4</v>
      </c>
      <c r="U15" s="48">
        <v>24</v>
      </c>
      <c r="V15" s="49">
        <v>814.6</v>
      </c>
      <c r="W15" s="49">
        <v>0.012346</v>
      </c>
      <c r="X15" s="49">
        <v>0.0788</v>
      </c>
      <c r="Y15" s="49">
        <v>5.208053</v>
      </c>
      <c r="Z15" s="49">
        <v>0.07833333333333334</v>
      </c>
      <c r="AA15" s="49">
        <v>0.12</v>
      </c>
      <c r="AB15" s="92">
        <v>15</v>
      </c>
      <c r="AC15" s="92"/>
      <c r="AD15" s="93"/>
      <c r="AE15" s="64" t="s">
        <v>1365</v>
      </c>
      <c r="AF15" s="64">
        <v>806</v>
      </c>
      <c r="AG15" s="64">
        <v>1177</v>
      </c>
      <c r="AH15" s="64">
        <v>29854</v>
      </c>
      <c r="AI15" s="64">
        <v>34810</v>
      </c>
      <c r="AJ15" s="64"/>
      <c r="AK15" s="64" t="s">
        <v>1420</v>
      </c>
      <c r="AL15" s="64"/>
      <c r="AM15" s="64"/>
      <c r="AN15" s="64"/>
      <c r="AO15" s="66">
        <v>41358.60019675926</v>
      </c>
      <c r="AP15" s="67" t="s">
        <v>1535</v>
      </c>
      <c r="AQ15" s="64" t="b">
        <v>1</v>
      </c>
      <c r="AR15" s="64" t="b">
        <v>0</v>
      </c>
      <c r="AS15" s="64" t="b">
        <v>0</v>
      </c>
      <c r="AT15" s="64"/>
      <c r="AU15" s="64">
        <v>556</v>
      </c>
      <c r="AV15" s="67" t="s">
        <v>276</v>
      </c>
      <c r="AW15" s="64" t="b">
        <v>0</v>
      </c>
      <c r="AX15" s="64" t="s">
        <v>218</v>
      </c>
      <c r="AY15" s="67" t="s">
        <v>1617</v>
      </c>
      <c r="AZ15" s="104" t="s">
        <v>66</v>
      </c>
      <c r="BA15" s="48" t="s">
        <v>1824</v>
      </c>
      <c r="BB15" s="48" t="s">
        <v>1824</v>
      </c>
      <c r="BC15" s="48" t="s">
        <v>1024</v>
      </c>
      <c r="BD15" s="48" t="s">
        <v>1024</v>
      </c>
      <c r="BE15" s="48" t="s">
        <v>1030</v>
      </c>
      <c r="BF15" s="48" t="s">
        <v>1030</v>
      </c>
      <c r="BG15" s="86" t="s">
        <v>1845</v>
      </c>
      <c r="BH15" s="86" t="s">
        <v>1866</v>
      </c>
      <c r="BI15" s="86" t="s">
        <v>1880</v>
      </c>
      <c r="BJ15" s="86" t="s">
        <v>1892</v>
      </c>
      <c r="BK15" s="48">
        <v>0</v>
      </c>
      <c r="BL15" s="49">
        <v>0</v>
      </c>
      <c r="BM15" s="48">
        <v>0</v>
      </c>
      <c r="BN15" s="49">
        <v>0</v>
      </c>
      <c r="BO15" s="48">
        <v>0</v>
      </c>
      <c r="BP15" s="49">
        <v>0</v>
      </c>
      <c r="BQ15" s="48">
        <v>90</v>
      </c>
      <c r="BR15" s="49">
        <v>100</v>
      </c>
      <c r="BS15" s="48">
        <v>90</v>
      </c>
      <c r="BT15" s="63" t="str">
        <f>REPLACE(INDEX(GroupVertices[Group],MATCH(Vertices[[#This Row],[Vertex]],GroupVertices[Vertex],0)),1,1,"")</f>
        <v>1</v>
      </c>
      <c r="BU15" s="2"/>
      <c r="BV15" s="3"/>
      <c r="BW15" s="3"/>
      <c r="BX15" s="3"/>
      <c r="BY15" s="3"/>
    </row>
    <row r="16" spans="1:77" ht="41.45" customHeight="1">
      <c r="A16" s="62" t="s">
        <v>369</v>
      </c>
      <c r="B16" s="64"/>
      <c r="C16" s="81"/>
      <c r="D16" s="81" t="s">
        <v>64</v>
      </c>
      <c r="E16" s="88">
        <v>208.78513561113067</v>
      </c>
      <c r="F16" s="99">
        <v>99.98118595546413</v>
      </c>
      <c r="G16" s="72" t="s">
        <v>1065</v>
      </c>
      <c r="H16" s="100"/>
      <c r="I16" s="73" t="s">
        <v>369</v>
      </c>
      <c r="J16" s="91"/>
      <c r="K16" s="101"/>
      <c r="L16" s="73" t="s">
        <v>1674</v>
      </c>
      <c r="M16" s="102">
        <v>7.270093908987702</v>
      </c>
      <c r="N16" s="96">
        <v>1951.08349609375</v>
      </c>
      <c r="O16" s="96">
        <v>3305.5986328125</v>
      </c>
      <c r="P16" s="97"/>
      <c r="Q16" s="98"/>
      <c r="R16" s="98"/>
      <c r="S16" s="103"/>
      <c r="T16" s="48">
        <v>7</v>
      </c>
      <c r="U16" s="48">
        <v>17</v>
      </c>
      <c r="V16" s="49">
        <v>453.6</v>
      </c>
      <c r="W16" s="49">
        <v>0.010204</v>
      </c>
      <c r="X16" s="49">
        <v>0.06745</v>
      </c>
      <c r="Y16" s="49">
        <v>4.452611</v>
      </c>
      <c r="Z16" s="49">
        <v>0.0868421052631579</v>
      </c>
      <c r="AA16" s="49">
        <v>0.1</v>
      </c>
      <c r="AB16" s="92">
        <v>16</v>
      </c>
      <c r="AC16" s="92"/>
      <c r="AD16" s="93"/>
      <c r="AE16" s="64" t="s">
        <v>1366</v>
      </c>
      <c r="AF16" s="64">
        <v>2998</v>
      </c>
      <c r="AG16" s="64">
        <v>6340</v>
      </c>
      <c r="AH16" s="64">
        <v>162138</v>
      </c>
      <c r="AI16" s="64">
        <v>44481</v>
      </c>
      <c r="AJ16" s="64"/>
      <c r="AK16" s="64" t="s">
        <v>1421</v>
      </c>
      <c r="AL16" s="64" t="s">
        <v>1466</v>
      </c>
      <c r="AM16" s="67" t="s">
        <v>1495</v>
      </c>
      <c r="AN16" s="64"/>
      <c r="AO16" s="66">
        <v>39456.03121527778</v>
      </c>
      <c r="AP16" s="67" t="s">
        <v>1536</v>
      </c>
      <c r="AQ16" s="64" t="b">
        <v>0</v>
      </c>
      <c r="AR16" s="64" t="b">
        <v>0</v>
      </c>
      <c r="AS16" s="64" t="b">
        <v>0</v>
      </c>
      <c r="AT16" s="64"/>
      <c r="AU16" s="64">
        <v>559</v>
      </c>
      <c r="AV16" s="67" t="s">
        <v>277</v>
      </c>
      <c r="AW16" s="64" t="b">
        <v>0</v>
      </c>
      <c r="AX16" s="64" t="s">
        <v>218</v>
      </c>
      <c r="AY16" s="67" t="s">
        <v>1618</v>
      </c>
      <c r="AZ16" s="104" t="s">
        <v>66</v>
      </c>
      <c r="BA16" s="48" t="s">
        <v>1825</v>
      </c>
      <c r="BB16" s="48" t="s">
        <v>1825</v>
      </c>
      <c r="BC16" s="48" t="s">
        <v>1830</v>
      </c>
      <c r="BD16" s="48" t="s">
        <v>1830</v>
      </c>
      <c r="BE16" s="48" t="s">
        <v>1834</v>
      </c>
      <c r="BF16" s="48" t="s">
        <v>1837</v>
      </c>
      <c r="BG16" s="86" t="s">
        <v>1846</v>
      </c>
      <c r="BH16" s="86" t="s">
        <v>1867</v>
      </c>
      <c r="BI16" s="86" t="s">
        <v>1881</v>
      </c>
      <c r="BJ16" s="86" t="s">
        <v>1881</v>
      </c>
      <c r="BK16" s="48">
        <v>0</v>
      </c>
      <c r="BL16" s="49">
        <v>0</v>
      </c>
      <c r="BM16" s="48">
        <v>0</v>
      </c>
      <c r="BN16" s="49">
        <v>0</v>
      </c>
      <c r="BO16" s="48">
        <v>0</v>
      </c>
      <c r="BP16" s="49">
        <v>0</v>
      </c>
      <c r="BQ16" s="48">
        <v>141</v>
      </c>
      <c r="BR16" s="49">
        <v>100</v>
      </c>
      <c r="BS16" s="48">
        <v>141</v>
      </c>
      <c r="BT16" s="63" t="str">
        <f>REPLACE(INDEX(GroupVertices[Group],MATCH(Vertices[[#This Row],[Vertex]],GroupVertices[Vertex],0)),1,1,"")</f>
        <v>1</v>
      </c>
      <c r="BU16" s="2"/>
      <c r="BV16" s="3"/>
      <c r="BW16" s="3"/>
      <c r="BX16" s="3"/>
      <c r="BY16" s="3"/>
    </row>
    <row r="17" spans="1:77" ht="41.45" customHeight="1">
      <c r="A17" s="62" t="s">
        <v>933</v>
      </c>
      <c r="B17" s="64"/>
      <c r="C17" s="81"/>
      <c r="D17" s="81" t="s">
        <v>64</v>
      </c>
      <c r="E17" s="88">
        <v>231.23314547375838</v>
      </c>
      <c r="F17" s="99">
        <v>99.9721587751048</v>
      </c>
      <c r="G17" s="72" t="s">
        <v>1581</v>
      </c>
      <c r="H17" s="100"/>
      <c r="I17" s="73" t="s">
        <v>933</v>
      </c>
      <c r="J17" s="91"/>
      <c r="K17" s="101"/>
      <c r="L17" s="73" t="s">
        <v>1675</v>
      </c>
      <c r="M17" s="102">
        <v>10.278552216738584</v>
      </c>
      <c r="N17" s="96">
        <v>4303.22265625</v>
      </c>
      <c r="O17" s="96">
        <v>3228.93310546875</v>
      </c>
      <c r="P17" s="97"/>
      <c r="Q17" s="98"/>
      <c r="R17" s="98"/>
      <c r="S17" s="103"/>
      <c r="T17" s="48">
        <v>5</v>
      </c>
      <c r="U17" s="48">
        <v>0</v>
      </c>
      <c r="V17" s="49">
        <v>0</v>
      </c>
      <c r="W17" s="49">
        <v>0.008547</v>
      </c>
      <c r="X17" s="49">
        <v>0.036415</v>
      </c>
      <c r="Y17" s="49">
        <v>1.047216</v>
      </c>
      <c r="Z17" s="49">
        <v>0.75</v>
      </c>
      <c r="AA17" s="49">
        <v>0</v>
      </c>
      <c r="AB17" s="92">
        <v>17</v>
      </c>
      <c r="AC17" s="92"/>
      <c r="AD17" s="93"/>
      <c r="AE17" s="64" t="s">
        <v>1367</v>
      </c>
      <c r="AF17" s="64">
        <v>3919</v>
      </c>
      <c r="AG17" s="64">
        <v>9382</v>
      </c>
      <c r="AH17" s="64">
        <v>8742</v>
      </c>
      <c r="AI17" s="64">
        <v>34927</v>
      </c>
      <c r="AJ17" s="64"/>
      <c r="AK17" s="64" t="s">
        <v>1422</v>
      </c>
      <c r="AL17" s="64" t="s">
        <v>704</v>
      </c>
      <c r="AM17" s="67" t="s">
        <v>1496</v>
      </c>
      <c r="AN17" s="64"/>
      <c r="AO17" s="66">
        <v>40122.1453587963</v>
      </c>
      <c r="AP17" s="67" t="s">
        <v>1537</v>
      </c>
      <c r="AQ17" s="64" t="b">
        <v>0</v>
      </c>
      <c r="AR17" s="64" t="b">
        <v>0</v>
      </c>
      <c r="AS17" s="64" t="b">
        <v>1</v>
      </c>
      <c r="AT17" s="64"/>
      <c r="AU17" s="64">
        <v>865</v>
      </c>
      <c r="AV17" s="67" t="s">
        <v>707</v>
      </c>
      <c r="AW17" s="64" t="b">
        <v>1</v>
      </c>
      <c r="AX17" s="64" t="s">
        <v>218</v>
      </c>
      <c r="AY17" s="67" t="s">
        <v>1619</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3</v>
      </c>
      <c r="BU17" s="2"/>
      <c r="BV17" s="3"/>
      <c r="BW17" s="3"/>
      <c r="BX17" s="3"/>
      <c r="BY17" s="3"/>
    </row>
    <row r="18" spans="1:77" ht="41.45" customHeight="1">
      <c r="A18" s="62" t="s">
        <v>903</v>
      </c>
      <c r="B18" s="64"/>
      <c r="C18" s="81"/>
      <c r="D18" s="81" t="s">
        <v>64</v>
      </c>
      <c r="E18" s="88">
        <v>162.46489961253963</v>
      </c>
      <c r="F18" s="99">
        <v>99.9998130465606</v>
      </c>
      <c r="G18" s="72" t="s">
        <v>1059</v>
      </c>
      <c r="H18" s="100"/>
      <c r="I18" s="73" t="s">
        <v>903</v>
      </c>
      <c r="J18" s="91"/>
      <c r="K18" s="101"/>
      <c r="L18" s="73" t="s">
        <v>1676</v>
      </c>
      <c r="M18" s="102">
        <v>1.0623053495688053</v>
      </c>
      <c r="N18" s="96">
        <v>5903.40869140625</v>
      </c>
      <c r="O18" s="96">
        <v>5224.57958984375</v>
      </c>
      <c r="P18" s="97"/>
      <c r="Q18" s="98"/>
      <c r="R18" s="98"/>
      <c r="S18" s="103"/>
      <c r="T18" s="48">
        <v>0</v>
      </c>
      <c r="U18" s="48">
        <v>1</v>
      </c>
      <c r="V18" s="49">
        <v>0</v>
      </c>
      <c r="W18" s="49">
        <v>0.007092</v>
      </c>
      <c r="X18" s="49">
        <v>0.0071</v>
      </c>
      <c r="Y18" s="49">
        <v>0.342993</v>
      </c>
      <c r="Z18" s="49">
        <v>0</v>
      </c>
      <c r="AA18" s="49">
        <v>0</v>
      </c>
      <c r="AB18" s="92">
        <v>18</v>
      </c>
      <c r="AC18" s="92"/>
      <c r="AD18" s="93"/>
      <c r="AE18" s="64" t="s">
        <v>1368</v>
      </c>
      <c r="AF18" s="64">
        <v>202</v>
      </c>
      <c r="AG18" s="64">
        <v>63</v>
      </c>
      <c r="AH18" s="64">
        <v>320</v>
      </c>
      <c r="AI18" s="64">
        <v>7571</v>
      </c>
      <c r="AJ18" s="64"/>
      <c r="AK18" s="64" t="s">
        <v>1423</v>
      </c>
      <c r="AL18" s="64" t="s">
        <v>1467</v>
      </c>
      <c r="AM18" s="64"/>
      <c r="AN18" s="64"/>
      <c r="AO18" s="66">
        <v>43371.074525462966</v>
      </c>
      <c r="AP18" s="67" t="s">
        <v>1538</v>
      </c>
      <c r="AQ18" s="64" t="b">
        <v>0</v>
      </c>
      <c r="AR18" s="64" t="b">
        <v>0</v>
      </c>
      <c r="AS18" s="64" t="b">
        <v>0</v>
      </c>
      <c r="AT18" s="64"/>
      <c r="AU18" s="64">
        <v>0</v>
      </c>
      <c r="AV18" s="67" t="s">
        <v>276</v>
      </c>
      <c r="AW18" s="64" t="b">
        <v>0</v>
      </c>
      <c r="AX18" s="64" t="s">
        <v>218</v>
      </c>
      <c r="AY18" s="67" t="s">
        <v>1620</v>
      </c>
      <c r="AZ18" s="104" t="s">
        <v>66</v>
      </c>
      <c r="BA18" s="48"/>
      <c r="BB18" s="48"/>
      <c r="BC18" s="48"/>
      <c r="BD18" s="48"/>
      <c r="BE18" s="48" t="s">
        <v>1031</v>
      </c>
      <c r="BF18" s="48" t="s">
        <v>1031</v>
      </c>
      <c r="BG18" s="86" t="s">
        <v>1847</v>
      </c>
      <c r="BH18" s="86" t="s">
        <v>1847</v>
      </c>
      <c r="BI18" s="86" t="s">
        <v>1882</v>
      </c>
      <c r="BJ18" s="86" t="s">
        <v>1882</v>
      </c>
      <c r="BK18" s="48">
        <v>0</v>
      </c>
      <c r="BL18" s="49">
        <v>0</v>
      </c>
      <c r="BM18" s="48">
        <v>0</v>
      </c>
      <c r="BN18" s="49">
        <v>0</v>
      </c>
      <c r="BO18" s="48">
        <v>0</v>
      </c>
      <c r="BP18" s="49">
        <v>0</v>
      </c>
      <c r="BQ18" s="48">
        <v>47</v>
      </c>
      <c r="BR18" s="49">
        <v>100</v>
      </c>
      <c r="BS18" s="48">
        <v>47</v>
      </c>
      <c r="BT18" s="63" t="str">
        <f>REPLACE(INDEX(GroupVertices[Group],MATCH(Vertices[[#This Row],[Vertex]],GroupVertices[Vertex],0)),1,1,"")</f>
        <v>3</v>
      </c>
      <c r="BU18" s="2"/>
      <c r="BV18" s="3"/>
      <c r="BW18" s="3"/>
      <c r="BX18" s="3"/>
      <c r="BY18" s="3"/>
    </row>
    <row r="19" spans="1:72" ht="41.45" customHeight="1">
      <c r="A19" s="62" t="s">
        <v>904</v>
      </c>
      <c r="B19" s="64"/>
      <c r="C19" s="81"/>
      <c r="D19" s="81" t="s">
        <v>64</v>
      </c>
      <c r="E19" s="88">
        <v>190.91970764353647</v>
      </c>
      <c r="F19" s="99">
        <v>99.98837030906371</v>
      </c>
      <c r="G19" s="72" t="s">
        <v>1582</v>
      </c>
      <c r="H19" s="100"/>
      <c r="I19" s="73" t="s">
        <v>904</v>
      </c>
      <c r="J19" s="91"/>
      <c r="K19" s="101"/>
      <c r="L19" s="73" t="s">
        <v>1677</v>
      </c>
      <c r="M19" s="102">
        <v>4.875788332700758</v>
      </c>
      <c r="N19" s="96">
        <v>7784.609375</v>
      </c>
      <c r="O19" s="96">
        <v>2646.392822265625</v>
      </c>
      <c r="P19" s="97"/>
      <c r="Q19" s="98"/>
      <c r="R19" s="98"/>
      <c r="S19" s="103"/>
      <c r="T19" s="48">
        <v>0</v>
      </c>
      <c r="U19" s="48">
        <v>2</v>
      </c>
      <c r="V19" s="49">
        <v>0</v>
      </c>
      <c r="W19" s="49">
        <v>0.004785</v>
      </c>
      <c r="X19" s="49">
        <v>0.00098</v>
      </c>
      <c r="Y19" s="49">
        <v>0.624622</v>
      </c>
      <c r="Z19" s="49">
        <v>0.5</v>
      </c>
      <c r="AA19" s="49">
        <v>0</v>
      </c>
      <c r="AB19" s="92">
        <v>19</v>
      </c>
      <c r="AC19" s="92"/>
      <c r="AD19" s="93"/>
      <c r="AE19" s="64" t="s">
        <v>1369</v>
      </c>
      <c r="AF19" s="64">
        <v>2407</v>
      </c>
      <c r="AG19" s="64">
        <v>3919</v>
      </c>
      <c r="AH19" s="64">
        <v>52986</v>
      </c>
      <c r="AI19" s="64">
        <v>33713</v>
      </c>
      <c r="AJ19" s="64"/>
      <c r="AK19" s="64" t="s">
        <v>1424</v>
      </c>
      <c r="AL19" s="64" t="s">
        <v>1468</v>
      </c>
      <c r="AM19" s="67" t="s">
        <v>1497</v>
      </c>
      <c r="AN19" s="64"/>
      <c r="AO19" s="66">
        <v>39881.07407407407</v>
      </c>
      <c r="AP19" s="67" t="s">
        <v>1539</v>
      </c>
      <c r="AQ19" s="64" t="b">
        <v>0</v>
      </c>
      <c r="AR19" s="64" t="b">
        <v>0</v>
      </c>
      <c r="AS19" s="64" t="b">
        <v>1</v>
      </c>
      <c r="AT19" s="64"/>
      <c r="AU19" s="64">
        <v>86</v>
      </c>
      <c r="AV19" s="67" t="s">
        <v>276</v>
      </c>
      <c r="AW19" s="64" t="b">
        <v>0</v>
      </c>
      <c r="AX19" s="64" t="s">
        <v>218</v>
      </c>
      <c r="AY19" s="67" t="s">
        <v>1621</v>
      </c>
      <c r="AZ19" s="104" t="s">
        <v>66</v>
      </c>
      <c r="BA19" s="48"/>
      <c r="BB19" s="48"/>
      <c r="BC19" s="48"/>
      <c r="BD19" s="48"/>
      <c r="BE19" s="48" t="s">
        <v>1032</v>
      </c>
      <c r="BF19" s="48" t="s">
        <v>1032</v>
      </c>
      <c r="BG19" s="86" t="s">
        <v>1757</v>
      </c>
      <c r="BH19" s="86" t="s">
        <v>1757</v>
      </c>
      <c r="BI19" s="86" t="s">
        <v>1811</v>
      </c>
      <c r="BJ19" s="86" t="s">
        <v>1811</v>
      </c>
      <c r="BK19" s="48">
        <v>0</v>
      </c>
      <c r="BL19" s="49">
        <v>0</v>
      </c>
      <c r="BM19" s="48">
        <v>0</v>
      </c>
      <c r="BN19" s="49">
        <v>0</v>
      </c>
      <c r="BO19" s="48">
        <v>0</v>
      </c>
      <c r="BP19" s="49">
        <v>0</v>
      </c>
      <c r="BQ19" s="48">
        <v>11</v>
      </c>
      <c r="BR19" s="49">
        <v>100</v>
      </c>
      <c r="BS19" s="48">
        <v>11</v>
      </c>
      <c r="BT19" s="63" t="str">
        <f>REPLACE(INDEX(GroupVertices[Group],MATCH(Vertices[[#This Row],[Vertex]],GroupVertices[Vertex],0)),1,1,"")</f>
        <v>4</v>
      </c>
    </row>
    <row r="20" spans="1:72" ht="41.45" customHeight="1">
      <c r="A20" s="62" t="s">
        <v>905</v>
      </c>
      <c r="B20" s="64"/>
      <c r="C20" s="81"/>
      <c r="D20" s="81" t="s">
        <v>64</v>
      </c>
      <c r="E20" s="88">
        <v>165.5420922860162</v>
      </c>
      <c r="F20" s="99">
        <v>99.99857559284271</v>
      </c>
      <c r="G20" s="72" t="s">
        <v>1583</v>
      </c>
      <c r="H20" s="100"/>
      <c r="I20" s="73" t="s">
        <v>905</v>
      </c>
      <c r="J20" s="91"/>
      <c r="K20" s="101"/>
      <c r="L20" s="73" t="s">
        <v>1678</v>
      </c>
      <c r="M20" s="102">
        <v>1.4747074252861352</v>
      </c>
      <c r="N20" s="96">
        <v>8421.306640625</v>
      </c>
      <c r="O20" s="96">
        <v>5023.51171875</v>
      </c>
      <c r="P20" s="97"/>
      <c r="Q20" s="98"/>
      <c r="R20" s="98"/>
      <c r="S20" s="103"/>
      <c r="T20" s="48">
        <v>2</v>
      </c>
      <c r="U20" s="48">
        <v>1</v>
      </c>
      <c r="V20" s="49">
        <v>50</v>
      </c>
      <c r="W20" s="49">
        <v>0.006289</v>
      </c>
      <c r="X20" s="49">
        <v>0.004587</v>
      </c>
      <c r="Y20" s="49">
        <v>0.837569</v>
      </c>
      <c r="Z20" s="49">
        <v>0.3333333333333333</v>
      </c>
      <c r="AA20" s="49">
        <v>0</v>
      </c>
      <c r="AB20" s="92">
        <v>20</v>
      </c>
      <c r="AC20" s="92"/>
      <c r="AD20" s="93"/>
      <c r="AE20" s="64" t="s">
        <v>1370</v>
      </c>
      <c r="AF20" s="64">
        <v>262</v>
      </c>
      <c r="AG20" s="64">
        <v>480</v>
      </c>
      <c r="AH20" s="64">
        <v>794</v>
      </c>
      <c r="AI20" s="64">
        <v>2171</v>
      </c>
      <c r="AJ20" s="64"/>
      <c r="AK20" s="64" t="s">
        <v>1425</v>
      </c>
      <c r="AL20" s="64" t="s">
        <v>1462</v>
      </c>
      <c r="AM20" s="67" t="s">
        <v>1498</v>
      </c>
      <c r="AN20" s="64"/>
      <c r="AO20" s="66">
        <v>43292.8840162037</v>
      </c>
      <c r="AP20" s="67" t="s">
        <v>1540</v>
      </c>
      <c r="AQ20" s="64" t="b">
        <v>0</v>
      </c>
      <c r="AR20" s="64" t="b">
        <v>0</v>
      </c>
      <c r="AS20" s="64" t="b">
        <v>1</v>
      </c>
      <c r="AT20" s="64"/>
      <c r="AU20" s="64">
        <v>2</v>
      </c>
      <c r="AV20" s="67" t="s">
        <v>276</v>
      </c>
      <c r="AW20" s="64" t="b">
        <v>0</v>
      </c>
      <c r="AX20" s="64" t="s">
        <v>218</v>
      </c>
      <c r="AY20" s="67" t="s">
        <v>1622</v>
      </c>
      <c r="AZ20" s="104" t="s">
        <v>66</v>
      </c>
      <c r="BA20" s="48"/>
      <c r="BB20" s="48"/>
      <c r="BC20" s="48"/>
      <c r="BD20" s="48"/>
      <c r="BE20" s="48" t="s">
        <v>1032</v>
      </c>
      <c r="BF20" s="48" t="s">
        <v>1032</v>
      </c>
      <c r="BG20" s="86" t="s">
        <v>1757</v>
      </c>
      <c r="BH20" s="86" t="s">
        <v>1757</v>
      </c>
      <c r="BI20" s="86" t="s">
        <v>1811</v>
      </c>
      <c r="BJ20" s="86" t="s">
        <v>1811</v>
      </c>
      <c r="BK20" s="48">
        <v>0</v>
      </c>
      <c r="BL20" s="49">
        <v>0</v>
      </c>
      <c r="BM20" s="48">
        <v>0</v>
      </c>
      <c r="BN20" s="49">
        <v>0</v>
      </c>
      <c r="BO20" s="48">
        <v>0</v>
      </c>
      <c r="BP20" s="49">
        <v>0</v>
      </c>
      <c r="BQ20" s="48">
        <v>11</v>
      </c>
      <c r="BR20" s="49">
        <v>100</v>
      </c>
      <c r="BS20" s="48">
        <v>11</v>
      </c>
      <c r="BT20" s="63" t="str">
        <f>REPLACE(INDEX(GroupVertices[Group],MATCH(Vertices[[#This Row],[Vertex]],GroupVertices[Vertex],0)),1,1,"")</f>
        <v>4</v>
      </c>
    </row>
    <row r="21" spans="1:72" ht="41.45" customHeight="1">
      <c r="A21" s="62" t="s">
        <v>934</v>
      </c>
      <c r="B21" s="64"/>
      <c r="C21" s="81"/>
      <c r="D21" s="81" t="s">
        <v>64</v>
      </c>
      <c r="E21" s="88">
        <v>255.94661852765057</v>
      </c>
      <c r="F21" s="99">
        <v>99.9622205676678</v>
      </c>
      <c r="G21" s="72" t="s">
        <v>1584</v>
      </c>
      <c r="H21" s="100"/>
      <c r="I21" s="73" t="s">
        <v>934</v>
      </c>
      <c r="J21" s="91"/>
      <c r="K21" s="101"/>
      <c r="L21" s="73" t="s">
        <v>1679</v>
      </c>
      <c r="M21" s="102">
        <v>13.590625481912056</v>
      </c>
      <c r="N21" s="96">
        <v>9019.87109375</v>
      </c>
      <c r="O21" s="96">
        <v>2847.460693359375</v>
      </c>
      <c r="P21" s="97"/>
      <c r="Q21" s="98"/>
      <c r="R21" s="98"/>
      <c r="S21" s="103"/>
      <c r="T21" s="48">
        <v>3</v>
      </c>
      <c r="U21" s="48">
        <v>0</v>
      </c>
      <c r="V21" s="49">
        <v>50</v>
      </c>
      <c r="W21" s="49">
        <v>0.006289</v>
      </c>
      <c r="X21" s="49">
        <v>0.004587</v>
      </c>
      <c r="Y21" s="49">
        <v>0.837569</v>
      </c>
      <c r="Z21" s="49">
        <v>0.3333333333333333</v>
      </c>
      <c r="AA21" s="49">
        <v>0</v>
      </c>
      <c r="AB21" s="92">
        <v>21</v>
      </c>
      <c r="AC21" s="92"/>
      <c r="AD21" s="93"/>
      <c r="AE21" s="64" t="s">
        <v>1371</v>
      </c>
      <c r="AF21" s="64">
        <v>196</v>
      </c>
      <c r="AG21" s="64">
        <v>12731</v>
      </c>
      <c r="AH21" s="64">
        <v>11263</v>
      </c>
      <c r="AI21" s="64">
        <v>1998</v>
      </c>
      <c r="AJ21" s="64"/>
      <c r="AK21" s="64" t="s">
        <v>1426</v>
      </c>
      <c r="AL21" s="64" t="s">
        <v>1469</v>
      </c>
      <c r="AM21" s="67" t="s">
        <v>1499</v>
      </c>
      <c r="AN21" s="64"/>
      <c r="AO21" s="66">
        <v>40908.79686342592</v>
      </c>
      <c r="AP21" s="67" t="s">
        <v>1541</v>
      </c>
      <c r="AQ21" s="64" t="b">
        <v>0</v>
      </c>
      <c r="AR21" s="64" t="b">
        <v>0</v>
      </c>
      <c r="AS21" s="64" t="b">
        <v>1</v>
      </c>
      <c r="AT21" s="64"/>
      <c r="AU21" s="64">
        <v>157</v>
      </c>
      <c r="AV21" s="67" t="s">
        <v>277</v>
      </c>
      <c r="AW21" s="64" t="b">
        <v>0</v>
      </c>
      <c r="AX21" s="64" t="s">
        <v>218</v>
      </c>
      <c r="AY21" s="67" t="s">
        <v>1623</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72" ht="41.45" customHeight="1">
      <c r="A22" s="62" t="s">
        <v>935</v>
      </c>
      <c r="B22" s="64"/>
      <c r="C22" s="81"/>
      <c r="D22" s="81" t="s">
        <v>64</v>
      </c>
      <c r="E22" s="88">
        <v>217.55181401902078</v>
      </c>
      <c r="F22" s="99">
        <v>99.97766054774984</v>
      </c>
      <c r="G22" s="72" t="s">
        <v>1585</v>
      </c>
      <c r="H22" s="100"/>
      <c r="I22" s="73" t="s">
        <v>935</v>
      </c>
      <c r="J22" s="91"/>
      <c r="K22" s="101"/>
      <c r="L22" s="73" t="s">
        <v>1680</v>
      </c>
      <c r="M22" s="102">
        <v>8.444994786570888</v>
      </c>
      <c r="N22" s="96">
        <v>1558.17138671875</v>
      </c>
      <c r="O22" s="96">
        <v>5679.98486328125</v>
      </c>
      <c r="P22" s="97"/>
      <c r="Q22" s="98"/>
      <c r="R22" s="98"/>
      <c r="S22" s="103"/>
      <c r="T22" s="48">
        <v>2</v>
      </c>
      <c r="U22" s="48">
        <v>0</v>
      </c>
      <c r="V22" s="49">
        <v>0</v>
      </c>
      <c r="W22" s="49">
        <v>0.007874</v>
      </c>
      <c r="X22" s="49">
        <v>0.016063</v>
      </c>
      <c r="Y22" s="49">
        <v>0.501694</v>
      </c>
      <c r="Z22" s="49">
        <v>1</v>
      </c>
      <c r="AA22" s="49">
        <v>0</v>
      </c>
      <c r="AB22" s="92">
        <v>22</v>
      </c>
      <c r="AC22" s="92"/>
      <c r="AD22" s="93"/>
      <c r="AE22" s="64" t="s">
        <v>1372</v>
      </c>
      <c r="AF22" s="64">
        <v>5256</v>
      </c>
      <c r="AG22" s="64">
        <v>7528</v>
      </c>
      <c r="AH22" s="64">
        <v>34102</v>
      </c>
      <c r="AI22" s="64">
        <v>12440</v>
      </c>
      <c r="AJ22" s="64"/>
      <c r="AK22" s="64" t="s">
        <v>1427</v>
      </c>
      <c r="AL22" s="64" t="s">
        <v>1470</v>
      </c>
      <c r="AM22" s="64"/>
      <c r="AN22" s="64"/>
      <c r="AO22" s="66">
        <v>40943.86607638889</v>
      </c>
      <c r="AP22" s="67" t="s">
        <v>1542</v>
      </c>
      <c r="AQ22" s="64" t="b">
        <v>0</v>
      </c>
      <c r="AR22" s="64" t="b">
        <v>0</v>
      </c>
      <c r="AS22" s="64" t="b">
        <v>0</v>
      </c>
      <c r="AT22" s="64"/>
      <c r="AU22" s="64">
        <v>143</v>
      </c>
      <c r="AV22" s="67" t="s">
        <v>277</v>
      </c>
      <c r="AW22" s="64" t="b">
        <v>0</v>
      </c>
      <c r="AX22" s="64" t="s">
        <v>218</v>
      </c>
      <c r="AY22" s="67" t="s">
        <v>1624</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1</v>
      </c>
    </row>
    <row r="23" spans="1:72" ht="41.45" customHeight="1">
      <c r="A23" s="62" t="s">
        <v>936</v>
      </c>
      <c r="B23" s="64"/>
      <c r="C23" s="81"/>
      <c r="D23" s="81" t="s">
        <v>64</v>
      </c>
      <c r="E23" s="88">
        <v>236.01497005988023</v>
      </c>
      <c r="F23" s="99">
        <v>99.97023582544246</v>
      </c>
      <c r="G23" s="72" t="s">
        <v>1586</v>
      </c>
      <c r="H23" s="100"/>
      <c r="I23" s="73" t="s">
        <v>936</v>
      </c>
      <c r="J23" s="91"/>
      <c r="K23" s="101"/>
      <c r="L23" s="73" t="s">
        <v>1681</v>
      </c>
      <c r="M23" s="102">
        <v>10.919407240874866</v>
      </c>
      <c r="N23" s="96">
        <v>3960.791015625</v>
      </c>
      <c r="O23" s="96">
        <v>4103.03662109375</v>
      </c>
      <c r="P23" s="97"/>
      <c r="Q23" s="98"/>
      <c r="R23" s="98"/>
      <c r="S23" s="103"/>
      <c r="T23" s="48">
        <v>2</v>
      </c>
      <c r="U23" s="48">
        <v>0</v>
      </c>
      <c r="V23" s="49">
        <v>0</v>
      </c>
      <c r="W23" s="49">
        <v>0.007874</v>
      </c>
      <c r="X23" s="49">
        <v>0.016063</v>
      </c>
      <c r="Y23" s="49">
        <v>0.501694</v>
      </c>
      <c r="Z23" s="49">
        <v>1</v>
      </c>
      <c r="AA23" s="49">
        <v>0</v>
      </c>
      <c r="AB23" s="92">
        <v>23</v>
      </c>
      <c r="AC23" s="92"/>
      <c r="AD23" s="93"/>
      <c r="AE23" s="64" t="s">
        <v>1373</v>
      </c>
      <c r="AF23" s="64">
        <v>11025</v>
      </c>
      <c r="AG23" s="64">
        <v>10030</v>
      </c>
      <c r="AH23" s="64">
        <v>12183</v>
      </c>
      <c r="AI23" s="64">
        <v>30152</v>
      </c>
      <c r="AJ23" s="64"/>
      <c r="AK23" s="64" t="s">
        <v>1428</v>
      </c>
      <c r="AL23" s="64" t="s">
        <v>1471</v>
      </c>
      <c r="AM23" s="67" t="s">
        <v>1500</v>
      </c>
      <c r="AN23" s="64"/>
      <c r="AO23" s="66">
        <v>39926.18405092593</v>
      </c>
      <c r="AP23" s="67" t="s">
        <v>1543</v>
      </c>
      <c r="AQ23" s="64" t="b">
        <v>0</v>
      </c>
      <c r="AR23" s="64" t="b">
        <v>0</v>
      </c>
      <c r="AS23" s="64" t="b">
        <v>1</v>
      </c>
      <c r="AT23" s="64"/>
      <c r="AU23" s="64">
        <v>78</v>
      </c>
      <c r="AV23" s="67" t="s">
        <v>689</v>
      </c>
      <c r="AW23" s="64" t="b">
        <v>0</v>
      </c>
      <c r="AX23" s="64" t="s">
        <v>218</v>
      </c>
      <c r="AY23" s="67" t="s">
        <v>1625</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937</v>
      </c>
      <c r="B24" s="64"/>
      <c r="C24" s="81"/>
      <c r="D24" s="81" t="s">
        <v>64</v>
      </c>
      <c r="E24" s="88">
        <v>253.99108841141248</v>
      </c>
      <c r="F24" s="99">
        <v>99.96300695911921</v>
      </c>
      <c r="G24" s="72" t="s">
        <v>1587</v>
      </c>
      <c r="H24" s="100"/>
      <c r="I24" s="73" t="s">
        <v>937</v>
      </c>
      <c r="J24" s="91"/>
      <c r="K24" s="101"/>
      <c r="L24" s="73" t="s">
        <v>1682</v>
      </c>
      <c r="M24" s="102">
        <v>13.328547424202004</v>
      </c>
      <c r="N24" s="96">
        <v>3756.008056640625</v>
      </c>
      <c r="O24" s="96">
        <v>5497.5595703125</v>
      </c>
      <c r="P24" s="97"/>
      <c r="Q24" s="98"/>
      <c r="R24" s="98"/>
      <c r="S24" s="103"/>
      <c r="T24" s="48">
        <v>2</v>
      </c>
      <c r="U24" s="48">
        <v>0</v>
      </c>
      <c r="V24" s="49">
        <v>0</v>
      </c>
      <c r="W24" s="49">
        <v>0.007874</v>
      </c>
      <c r="X24" s="49">
        <v>0.016063</v>
      </c>
      <c r="Y24" s="49">
        <v>0.501694</v>
      </c>
      <c r="Z24" s="49">
        <v>1</v>
      </c>
      <c r="AA24" s="49">
        <v>0</v>
      </c>
      <c r="AB24" s="92">
        <v>24</v>
      </c>
      <c r="AC24" s="92"/>
      <c r="AD24" s="93"/>
      <c r="AE24" s="64" t="s">
        <v>1374</v>
      </c>
      <c r="AF24" s="64">
        <v>10754</v>
      </c>
      <c r="AG24" s="64">
        <v>12466</v>
      </c>
      <c r="AH24" s="64">
        <v>83598</v>
      </c>
      <c r="AI24" s="64">
        <v>87185</v>
      </c>
      <c r="AJ24" s="64"/>
      <c r="AK24" s="64" t="s">
        <v>1429</v>
      </c>
      <c r="AL24" s="64" t="s">
        <v>1472</v>
      </c>
      <c r="AM24" s="67" t="s">
        <v>1501</v>
      </c>
      <c r="AN24" s="64"/>
      <c r="AO24" s="66">
        <v>41727.671944444446</v>
      </c>
      <c r="AP24" s="67" t="s">
        <v>1544</v>
      </c>
      <c r="AQ24" s="64" t="b">
        <v>0</v>
      </c>
      <c r="AR24" s="64" t="b">
        <v>0</v>
      </c>
      <c r="AS24" s="64" t="b">
        <v>1</v>
      </c>
      <c r="AT24" s="64"/>
      <c r="AU24" s="64">
        <v>1037</v>
      </c>
      <c r="AV24" s="67" t="s">
        <v>706</v>
      </c>
      <c r="AW24" s="64" t="b">
        <v>0</v>
      </c>
      <c r="AX24" s="64" t="s">
        <v>218</v>
      </c>
      <c r="AY24" s="67" t="s">
        <v>1626</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1</v>
      </c>
    </row>
    <row r="25" spans="1:72" ht="41.45" customHeight="1">
      <c r="A25" s="62" t="s">
        <v>938</v>
      </c>
      <c r="B25" s="64"/>
      <c r="C25" s="81"/>
      <c r="D25" s="81" t="s">
        <v>64</v>
      </c>
      <c r="E25" s="88">
        <v>567.4293589292004</v>
      </c>
      <c r="F25" s="99">
        <v>99.83696176327362</v>
      </c>
      <c r="G25" s="72" t="s">
        <v>1588</v>
      </c>
      <c r="H25" s="100"/>
      <c r="I25" s="73" t="s">
        <v>938</v>
      </c>
      <c r="J25" s="91"/>
      <c r="K25" s="101"/>
      <c r="L25" s="73" t="s">
        <v>1683</v>
      </c>
      <c r="M25" s="102">
        <v>55.33520969301157</v>
      </c>
      <c r="N25" s="96">
        <v>3355.7265625</v>
      </c>
      <c r="O25" s="96">
        <v>6620.15966796875</v>
      </c>
      <c r="P25" s="97"/>
      <c r="Q25" s="98"/>
      <c r="R25" s="98"/>
      <c r="S25" s="103"/>
      <c r="T25" s="48">
        <v>2</v>
      </c>
      <c r="U25" s="48">
        <v>0</v>
      </c>
      <c r="V25" s="49">
        <v>0</v>
      </c>
      <c r="W25" s="49">
        <v>0.007874</v>
      </c>
      <c r="X25" s="49">
        <v>0.016063</v>
      </c>
      <c r="Y25" s="49">
        <v>0.501694</v>
      </c>
      <c r="Z25" s="49">
        <v>1</v>
      </c>
      <c r="AA25" s="49">
        <v>0</v>
      </c>
      <c r="AB25" s="92">
        <v>25</v>
      </c>
      <c r="AC25" s="92"/>
      <c r="AD25" s="93"/>
      <c r="AE25" s="64" t="s">
        <v>1375</v>
      </c>
      <c r="AF25" s="64">
        <v>45785</v>
      </c>
      <c r="AG25" s="64">
        <v>54941</v>
      </c>
      <c r="AH25" s="64">
        <v>33851</v>
      </c>
      <c r="AI25" s="64">
        <v>15193</v>
      </c>
      <c r="AJ25" s="64"/>
      <c r="AK25" s="64" t="s">
        <v>1430</v>
      </c>
      <c r="AL25" s="64" t="s">
        <v>1473</v>
      </c>
      <c r="AM25" s="67" t="s">
        <v>1502</v>
      </c>
      <c r="AN25" s="64"/>
      <c r="AO25" s="66">
        <v>41424.85221064815</v>
      </c>
      <c r="AP25" s="67" t="s">
        <v>1545</v>
      </c>
      <c r="AQ25" s="64" t="b">
        <v>0</v>
      </c>
      <c r="AR25" s="64" t="b">
        <v>0</v>
      </c>
      <c r="AS25" s="64" t="b">
        <v>0</v>
      </c>
      <c r="AT25" s="64"/>
      <c r="AU25" s="64">
        <v>739</v>
      </c>
      <c r="AV25" s="67" t="s">
        <v>709</v>
      </c>
      <c r="AW25" s="64" t="b">
        <v>0</v>
      </c>
      <c r="AX25" s="64" t="s">
        <v>218</v>
      </c>
      <c r="AY25" s="67" t="s">
        <v>1627</v>
      </c>
      <c r="AZ25" s="104"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1</v>
      </c>
    </row>
    <row r="26" spans="1:72" ht="41.45" customHeight="1">
      <c r="A26" s="62" t="s">
        <v>939</v>
      </c>
      <c r="B26" s="64"/>
      <c r="C26" s="81"/>
      <c r="D26" s="81" t="s">
        <v>64</v>
      </c>
      <c r="E26" s="88">
        <v>162.17710461430082</v>
      </c>
      <c r="F26" s="99">
        <v>99.99992877964213</v>
      </c>
      <c r="G26" s="72" t="s">
        <v>1589</v>
      </c>
      <c r="H26" s="100"/>
      <c r="I26" s="73" t="s">
        <v>939</v>
      </c>
      <c r="J26" s="91"/>
      <c r="K26" s="101"/>
      <c r="L26" s="73" t="s">
        <v>1684</v>
      </c>
      <c r="M26" s="102">
        <v>1.0237353712643067</v>
      </c>
      <c r="N26" s="96">
        <v>3873.96044921875</v>
      </c>
      <c r="O26" s="96">
        <v>2563.199462890625</v>
      </c>
      <c r="P26" s="97"/>
      <c r="Q26" s="98"/>
      <c r="R26" s="98"/>
      <c r="S26" s="103"/>
      <c r="T26" s="48">
        <v>2</v>
      </c>
      <c r="U26" s="48">
        <v>0</v>
      </c>
      <c r="V26" s="49">
        <v>0</v>
      </c>
      <c r="W26" s="49">
        <v>0.007874</v>
      </c>
      <c r="X26" s="49">
        <v>0.016063</v>
      </c>
      <c r="Y26" s="49">
        <v>0.501694</v>
      </c>
      <c r="Z26" s="49">
        <v>1</v>
      </c>
      <c r="AA26" s="49">
        <v>0</v>
      </c>
      <c r="AB26" s="92">
        <v>26</v>
      </c>
      <c r="AC26" s="92"/>
      <c r="AD26" s="93"/>
      <c r="AE26" s="64" t="s">
        <v>1376</v>
      </c>
      <c r="AF26" s="64">
        <v>207</v>
      </c>
      <c r="AG26" s="64">
        <v>24</v>
      </c>
      <c r="AH26" s="64">
        <v>292</v>
      </c>
      <c r="AI26" s="64">
        <v>210</v>
      </c>
      <c r="AJ26" s="64"/>
      <c r="AK26" s="64" t="s">
        <v>1431</v>
      </c>
      <c r="AL26" s="64" t="s">
        <v>1462</v>
      </c>
      <c r="AM26" s="64"/>
      <c r="AN26" s="64"/>
      <c r="AO26" s="66">
        <v>43194.20518518519</v>
      </c>
      <c r="AP26" s="67" t="s">
        <v>1546</v>
      </c>
      <c r="AQ26" s="64" t="b">
        <v>0</v>
      </c>
      <c r="AR26" s="64" t="b">
        <v>0</v>
      </c>
      <c r="AS26" s="64" t="b">
        <v>0</v>
      </c>
      <c r="AT26" s="64"/>
      <c r="AU26" s="64">
        <v>0</v>
      </c>
      <c r="AV26" s="67" t="s">
        <v>276</v>
      </c>
      <c r="AW26" s="64" t="b">
        <v>0</v>
      </c>
      <c r="AX26" s="64" t="s">
        <v>218</v>
      </c>
      <c r="AY26" s="67" t="s">
        <v>1628</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62" t="s">
        <v>909</v>
      </c>
      <c r="B27" s="64"/>
      <c r="C27" s="81"/>
      <c r="D27" s="81" t="s">
        <v>64</v>
      </c>
      <c r="E27" s="88">
        <v>213.16847481507574</v>
      </c>
      <c r="F27" s="99">
        <v>99.97942325160699</v>
      </c>
      <c r="G27" s="72" t="s">
        <v>1062</v>
      </c>
      <c r="H27" s="100"/>
      <c r="I27" s="73" t="s">
        <v>909</v>
      </c>
      <c r="J27" s="91"/>
      <c r="K27" s="101"/>
      <c r="L27" s="73" t="s">
        <v>1685</v>
      </c>
      <c r="M27" s="102">
        <v>7.857544347779295</v>
      </c>
      <c r="N27" s="96">
        <v>1253.424560546875</v>
      </c>
      <c r="O27" s="96">
        <v>3246.158203125</v>
      </c>
      <c r="P27" s="97"/>
      <c r="Q27" s="98"/>
      <c r="R27" s="98"/>
      <c r="S27" s="103"/>
      <c r="T27" s="48">
        <v>2</v>
      </c>
      <c r="U27" s="48">
        <v>2</v>
      </c>
      <c r="V27" s="49">
        <v>19</v>
      </c>
      <c r="W27" s="49">
        <v>0.00813</v>
      </c>
      <c r="X27" s="49">
        <v>0.024311</v>
      </c>
      <c r="Y27" s="49">
        <v>0.903896</v>
      </c>
      <c r="Z27" s="49">
        <v>0.5833333333333334</v>
      </c>
      <c r="AA27" s="49">
        <v>0</v>
      </c>
      <c r="AB27" s="92">
        <v>27</v>
      </c>
      <c r="AC27" s="92"/>
      <c r="AD27" s="93"/>
      <c r="AE27" s="64" t="s">
        <v>1377</v>
      </c>
      <c r="AF27" s="64">
        <v>6799</v>
      </c>
      <c r="AG27" s="64">
        <v>6934</v>
      </c>
      <c r="AH27" s="64">
        <v>131484</v>
      </c>
      <c r="AI27" s="64">
        <v>172152</v>
      </c>
      <c r="AJ27" s="64"/>
      <c r="AK27" s="64" t="s">
        <v>1432</v>
      </c>
      <c r="AL27" s="64" t="s">
        <v>1474</v>
      </c>
      <c r="AM27" s="67" t="s">
        <v>1503</v>
      </c>
      <c r="AN27" s="64"/>
      <c r="AO27" s="66">
        <v>39750.165671296294</v>
      </c>
      <c r="AP27" s="67" t="s">
        <v>1547</v>
      </c>
      <c r="AQ27" s="64" t="b">
        <v>0</v>
      </c>
      <c r="AR27" s="64" t="b">
        <v>0</v>
      </c>
      <c r="AS27" s="64" t="b">
        <v>1</v>
      </c>
      <c r="AT27" s="64"/>
      <c r="AU27" s="64">
        <v>662</v>
      </c>
      <c r="AV27" s="67" t="s">
        <v>688</v>
      </c>
      <c r="AW27" s="64" t="b">
        <v>0</v>
      </c>
      <c r="AX27" s="64" t="s">
        <v>218</v>
      </c>
      <c r="AY27" s="67" t="s">
        <v>1629</v>
      </c>
      <c r="AZ27" s="104" t="s">
        <v>66</v>
      </c>
      <c r="BA27" s="48"/>
      <c r="BB27" s="48"/>
      <c r="BC27" s="48"/>
      <c r="BD27" s="48"/>
      <c r="BE27" s="48"/>
      <c r="BF27" s="48"/>
      <c r="BG27" s="86" t="s">
        <v>1848</v>
      </c>
      <c r="BH27" s="86" t="s">
        <v>1848</v>
      </c>
      <c r="BI27" s="86" t="s">
        <v>1883</v>
      </c>
      <c r="BJ27" s="86" t="s">
        <v>1883</v>
      </c>
      <c r="BK27" s="48">
        <v>0</v>
      </c>
      <c r="BL27" s="49">
        <v>0</v>
      </c>
      <c r="BM27" s="48">
        <v>0</v>
      </c>
      <c r="BN27" s="49">
        <v>0</v>
      </c>
      <c r="BO27" s="48">
        <v>0</v>
      </c>
      <c r="BP27" s="49">
        <v>0</v>
      </c>
      <c r="BQ27" s="48">
        <v>36</v>
      </c>
      <c r="BR27" s="49">
        <v>100</v>
      </c>
      <c r="BS27" s="48">
        <v>36</v>
      </c>
      <c r="BT27" s="63" t="str">
        <f>REPLACE(INDEX(GroupVertices[Group],MATCH(Vertices[[#This Row],[Vertex]],GroupVertices[Vertex],0)),1,1,"")</f>
        <v>1</v>
      </c>
    </row>
    <row r="28" spans="1:72" ht="41.45" customHeight="1">
      <c r="A28" s="62" t="s">
        <v>940</v>
      </c>
      <c r="B28" s="64"/>
      <c r="C28" s="81"/>
      <c r="D28" s="81" t="s">
        <v>64</v>
      </c>
      <c r="E28" s="88">
        <v>1000</v>
      </c>
      <c r="F28" s="99">
        <v>99.66300900670451</v>
      </c>
      <c r="G28" s="72" t="s">
        <v>1590</v>
      </c>
      <c r="H28" s="100"/>
      <c r="I28" s="73" t="s">
        <v>940</v>
      </c>
      <c r="J28" s="91"/>
      <c r="K28" s="101"/>
      <c r="L28" s="73" t="s">
        <v>1686</v>
      </c>
      <c r="M28" s="102">
        <v>113.30786503227816</v>
      </c>
      <c r="N28" s="96">
        <v>342.545654296875</v>
      </c>
      <c r="O28" s="96">
        <v>3464.981201171875</v>
      </c>
      <c r="P28" s="97"/>
      <c r="Q28" s="98"/>
      <c r="R28" s="98"/>
      <c r="S28" s="103"/>
      <c r="T28" s="48">
        <v>2</v>
      </c>
      <c r="U28" s="48">
        <v>0</v>
      </c>
      <c r="V28" s="49">
        <v>0</v>
      </c>
      <c r="W28" s="49">
        <v>0.006757</v>
      </c>
      <c r="X28" s="49">
        <v>0.009798</v>
      </c>
      <c r="Y28" s="49">
        <v>0.522302</v>
      </c>
      <c r="Z28" s="49">
        <v>0.5</v>
      </c>
      <c r="AA28" s="49">
        <v>0</v>
      </c>
      <c r="AB28" s="92">
        <v>28</v>
      </c>
      <c r="AC28" s="92"/>
      <c r="AD28" s="93"/>
      <c r="AE28" s="64" t="s">
        <v>1378</v>
      </c>
      <c r="AF28" s="64">
        <v>696</v>
      </c>
      <c r="AG28" s="64">
        <v>113560</v>
      </c>
      <c r="AH28" s="64">
        <v>17933</v>
      </c>
      <c r="AI28" s="64">
        <v>21662</v>
      </c>
      <c r="AJ28" s="64"/>
      <c r="AK28" s="64" t="s">
        <v>1433</v>
      </c>
      <c r="AL28" s="64" t="s">
        <v>1475</v>
      </c>
      <c r="AM28" s="67" t="s">
        <v>1504</v>
      </c>
      <c r="AN28" s="64"/>
      <c r="AO28" s="66">
        <v>39563.902233796296</v>
      </c>
      <c r="AP28" s="67" t="s">
        <v>1548</v>
      </c>
      <c r="AQ28" s="64" t="b">
        <v>0</v>
      </c>
      <c r="AR28" s="64" t="b">
        <v>0</v>
      </c>
      <c r="AS28" s="64" t="b">
        <v>1</v>
      </c>
      <c r="AT28" s="64"/>
      <c r="AU28" s="64">
        <v>1098</v>
      </c>
      <c r="AV28" s="67" t="s">
        <v>713</v>
      </c>
      <c r="AW28" s="64" t="b">
        <v>1</v>
      </c>
      <c r="AX28" s="64" t="s">
        <v>218</v>
      </c>
      <c r="AY28" s="67" t="s">
        <v>1630</v>
      </c>
      <c r="AZ28" s="104"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1</v>
      </c>
    </row>
    <row r="29" spans="1:72" ht="41.45" customHeight="1">
      <c r="A29" s="62" t="s">
        <v>941</v>
      </c>
      <c r="B29" s="64"/>
      <c r="C29" s="81"/>
      <c r="D29" s="81" t="s">
        <v>64</v>
      </c>
      <c r="E29" s="88">
        <v>689.1076083127862</v>
      </c>
      <c r="F29" s="99">
        <v>99.7880304099058</v>
      </c>
      <c r="G29" s="72" t="s">
        <v>1591</v>
      </c>
      <c r="H29" s="100"/>
      <c r="I29" s="73" t="s">
        <v>941</v>
      </c>
      <c r="J29" s="91"/>
      <c r="K29" s="101"/>
      <c r="L29" s="73" t="s">
        <v>1687</v>
      </c>
      <c r="M29" s="102">
        <v>71.642398725393</v>
      </c>
      <c r="N29" s="96">
        <v>1947.2706298828125</v>
      </c>
      <c r="O29" s="96">
        <v>6409.0693359375</v>
      </c>
      <c r="P29" s="97"/>
      <c r="Q29" s="98"/>
      <c r="R29" s="98"/>
      <c r="S29" s="103"/>
      <c r="T29" s="48">
        <v>3</v>
      </c>
      <c r="U29" s="48">
        <v>0</v>
      </c>
      <c r="V29" s="49">
        <v>0</v>
      </c>
      <c r="W29" s="49">
        <v>0.00813</v>
      </c>
      <c r="X29" s="49">
        <v>0.016867</v>
      </c>
      <c r="Y29" s="49">
        <v>0.711667</v>
      </c>
      <c r="Z29" s="49">
        <v>0.8333333333333334</v>
      </c>
      <c r="AA29" s="49">
        <v>0</v>
      </c>
      <c r="AB29" s="92">
        <v>29</v>
      </c>
      <c r="AC29" s="92"/>
      <c r="AD29" s="93"/>
      <c r="AE29" s="64" t="s">
        <v>1379</v>
      </c>
      <c r="AF29" s="64">
        <v>16376</v>
      </c>
      <c r="AG29" s="64">
        <v>71430</v>
      </c>
      <c r="AH29" s="64">
        <v>13406</v>
      </c>
      <c r="AI29" s="64">
        <v>15870</v>
      </c>
      <c r="AJ29" s="64"/>
      <c r="AK29" s="64" t="s">
        <v>1434</v>
      </c>
      <c r="AL29" s="64" t="s">
        <v>1476</v>
      </c>
      <c r="AM29" s="67" t="s">
        <v>1505</v>
      </c>
      <c r="AN29" s="64"/>
      <c r="AO29" s="66">
        <v>39264.13621527778</v>
      </c>
      <c r="AP29" s="67" t="s">
        <v>1549</v>
      </c>
      <c r="AQ29" s="64" t="b">
        <v>0</v>
      </c>
      <c r="AR29" s="64" t="b">
        <v>0</v>
      </c>
      <c r="AS29" s="64" t="b">
        <v>1</v>
      </c>
      <c r="AT29" s="64"/>
      <c r="AU29" s="64">
        <v>1336</v>
      </c>
      <c r="AV29" s="67" t="s">
        <v>690</v>
      </c>
      <c r="AW29" s="64" t="b">
        <v>1</v>
      </c>
      <c r="AX29" s="64" t="s">
        <v>218</v>
      </c>
      <c r="AY29" s="67" t="s">
        <v>1631</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1</v>
      </c>
    </row>
    <row r="30" spans="1:72" ht="41.45" customHeight="1">
      <c r="A30" s="62" t="s">
        <v>910</v>
      </c>
      <c r="B30" s="64"/>
      <c r="C30" s="81"/>
      <c r="D30" s="81" t="s">
        <v>64</v>
      </c>
      <c r="E30" s="88">
        <v>165.12884818598098</v>
      </c>
      <c r="F30" s="99">
        <v>99.99874177367772</v>
      </c>
      <c r="G30" s="72" t="s">
        <v>1063</v>
      </c>
      <c r="H30" s="100"/>
      <c r="I30" s="73" t="s">
        <v>910</v>
      </c>
      <c r="J30" s="91"/>
      <c r="K30" s="101"/>
      <c r="L30" s="73" t="s">
        <v>1688</v>
      </c>
      <c r="M30" s="102">
        <v>1.4193248923360862</v>
      </c>
      <c r="N30" s="96">
        <v>5799.31494140625</v>
      </c>
      <c r="O30" s="96">
        <v>5709.47705078125</v>
      </c>
      <c r="P30" s="97"/>
      <c r="Q30" s="98"/>
      <c r="R30" s="98"/>
      <c r="S30" s="103"/>
      <c r="T30" s="48">
        <v>0</v>
      </c>
      <c r="U30" s="48">
        <v>1</v>
      </c>
      <c r="V30" s="49">
        <v>0</v>
      </c>
      <c r="W30" s="49">
        <v>0.006944</v>
      </c>
      <c r="X30" s="49">
        <v>0.00486</v>
      </c>
      <c r="Y30" s="49">
        <v>0.40035</v>
      </c>
      <c r="Z30" s="49">
        <v>0</v>
      </c>
      <c r="AA30" s="49">
        <v>0</v>
      </c>
      <c r="AB30" s="92">
        <v>30</v>
      </c>
      <c r="AC30" s="92"/>
      <c r="AD30" s="93"/>
      <c r="AE30" s="64" t="s">
        <v>1380</v>
      </c>
      <c r="AF30" s="64">
        <v>432</v>
      </c>
      <c r="AG30" s="64">
        <v>424</v>
      </c>
      <c r="AH30" s="64">
        <v>700</v>
      </c>
      <c r="AI30" s="64">
        <v>3622</v>
      </c>
      <c r="AJ30" s="64"/>
      <c r="AK30" s="64" t="s">
        <v>1435</v>
      </c>
      <c r="AL30" s="64" t="s">
        <v>1477</v>
      </c>
      <c r="AM30" s="64"/>
      <c r="AN30" s="64"/>
      <c r="AO30" s="66">
        <v>41725.095300925925</v>
      </c>
      <c r="AP30" s="67" t="s">
        <v>1550</v>
      </c>
      <c r="AQ30" s="64" t="b">
        <v>1</v>
      </c>
      <c r="AR30" s="64" t="b">
        <v>0</v>
      </c>
      <c r="AS30" s="64" t="b">
        <v>0</v>
      </c>
      <c r="AT30" s="64"/>
      <c r="AU30" s="64">
        <v>1</v>
      </c>
      <c r="AV30" s="67" t="s">
        <v>276</v>
      </c>
      <c r="AW30" s="64" t="b">
        <v>0</v>
      </c>
      <c r="AX30" s="64" t="s">
        <v>218</v>
      </c>
      <c r="AY30" s="67" t="s">
        <v>1632</v>
      </c>
      <c r="AZ30" s="104" t="s">
        <v>66</v>
      </c>
      <c r="BA30" s="48"/>
      <c r="BB30" s="48"/>
      <c r="BC30" s="48"/>
      <c r="BD30" s="48"/>
      <c r="BE30" s="48"/>
      <c r="BF30" s="48"/>
      <c r="BG30" s="86" t="s">
        <v>1849</v>
      </c>
      <c r="BH30" s="86" t="s">
        <v>1849</v>
      </c>
      <c r="BI30" s="86" t="s">
        <v>1884</v>
      </c>
      <c r="BJ30" s="86" t="s">
        <v>1884</v>
      </c>
      <c r="BK30" s="48">
        <v>0</v>
      </c>
      <c r="BL30" s="49">
        <v>0</v>
      </c>
      <c r="BM30" s="48">
        <v>0</v>
      </c>
      <c r="BN30" s="49">
        <v>0</v>
      </c>
      <c r="BO30" s="48">
        <v>0</v>
      </c>
      <c r="BP30" s="49">
        <v>0</v>
      </c>
      <c r="BQ30" s="48">
        <v>39</v>
      </c>
      <c r="BR30" s="49">
        <v>100</v>
      </c>
      <c r="BS30" s="48">
        <v>39</v>
      </c>
      <c r="BT30" s="63" t="str">
        <f>REPLACE(INDEX(GroupVertices[Group],MATCH(Vertices[[#This Row],[Vertex]],GroupVertices[Vertex],0)),1,1,"")</f>
        <v>2</v>
      </c>
    </row>
    <row r="31" spans="1:72" ht="41.45" customHeight="1">
      <c r="A31" s="62" t="s">
        <v>911</v>
      </c>
      <c r="B31" s="64"/>
      <c r="C31" s="81"/>
      <c r="D31" s="81" t="s">
        <v>64</v>
      </c>
      <c r="E31" s="88">
        <v>163.08476576259247</v>
      </c>
      <c r="F31" s="99">
        <v>99.99956377530808</v>
      </c>
      <c r="G31" s="72" t="s">
        <v>1064</v>
      </c>
      <c r="H31" s="100"/>
      <c r="I31" s="73" t="s">
        <v>911</v>
      </c>
      <c r="J31" s="91"/>
      <c r="K31" s="101"/>
      <c r="L31" s="73" t="s">
        <v>1689</v>
      </c>
      <c r="M31" s="102">
        <v>1.145379148993879</v>
      </c>
      <c r="N31" s="96">
        <v>8833.9619140625</v>
      </c>
      <c r="O31" s="96">
        <v>8892.08984375</v>
      </c>
      <c r="P31" s="97"/>
      <c r="Q31" s="98"/>
      <c r="R31" s="98"/>
      <c r="S31" s="103"/>
      <c r="T31" s="48">
        <v>0</v>
      </c>
      <c r="U31" s="48">
        <v>1</v>
      </c>
      <c r="V31" s="49">
        <v>0</v>
      </c>
      <c r="W31" s="49">
        <v>0.006944</v>
      </c>
      <c r="X31" s="49">
        <v>0.00486</v>
      </c>
      <c r="Y31" s="49">
        <v>0.40035</v>
      </c>
      <c r="Z31" s="49">
        <v>0</v>
      </c>
      <c r="AA31" s="49">
        <v>0</v>
      </c>
      <c r="AB31" s="92">
        <v>31</v>
      </c>
      <c r="AC31" s="92"/>
      <c r="AD31" s="93"/>
      <c r="AE31" s="64" t="s">
        <v>1381</v>
      </c>
      <c r="AF31" s="64">
        <v>400</v>
      </c>
      <c r="AG31" s="64">
        <v>147</v>
      </c>
      <c r="AH31" s="64">
        <v>1061</v>
      </c>
      <c r="AI31" s="64">
        <v>4042</v>
      </c>
      <c r="AJ31" s="64"/>
      <c r="AK31" s="64" t="s">
        <v>1436</v>
      </c>
      <c r="AL31" s="64"/>
      <c r="AM31" s="64"/>
      <c r="AN31" s="64"/>
      <c r="AO31" s="66">
        <v>42269.86282407407</v>
      </c>
      <c r="AP31" s="67" t="s">
        <v>1551</v>
      </c>
      <c r="AQ31" s="64" t="b">
        <v>1</v>
      </c>
      <c r="AR31" s="64" t="b">
        <v>0</v>
      </c>
      <c r="AS31" s="64" t="b">
        <v>0</v>
      </c>
      <c r="AT31" s="64"/>
      <c r="AU31" s="64">
        <v>0</v>
      </c>
      <c r="AV31" s="67" t="s">
        <v>276</v>
      </c>
      <c r="AW31" s="64" t="b">
        <v>0</v>
      </c>
      <c r="AX31" s="64" t="s">
        <v>218</v>
      </c>
      <c r="AY31" s="67" t="s">
        <v>1633</v>
      </c>
      <c r="AZ31" s="104" t="s">
        <v>66</v>
      </c>
      <c r="BA31" s="48"/>
      <c r="BB31" s="48"/>
      <c r="BC31" s="48"/>
      <c r="BD31" s="48"/>
      <c r="BE31" s="48" t="s">
        <v>1030</v>
      </c>
      <c r="BF31" s="48" t="s">
        <v>1030</v>
      </c>
      <c r="BG31" s="86" t="s">
        <v>1850</v>
      </c>
      <c r="BH31" s="86" t="s">
        <v>1868</v>
      </c>
      <c r="BI31" s="86" t="s">
        <v>1885</v>
      </c>
      <c r="BJ31" s="86" t="s">
        <v>1885</v>
      </c>
      <c r="BK31" s="48">
        <v>0</v>
      </c>
      <c r="BL31" s="49">
        <v>0</v>
      </c>
      <c r="BM31" s="48">
        <v>0</v>
      </c>
      <c r="BN31" s="49">
        <v>0</v>
      </c>
      <c r="BO31" s="48">
        <v>0</v>
      </c>
      <c r="BP31" s="49">
        <v>0</v>
      </c>
      <c r="BQ31" s="48">
        <v>81</v>
      </c>
      <c r="BR31" s="49">
        <v>100</v>
      </c>
      <c r="BS31" s="48">
        <v>81</v>
      </c>
      <c r="BT31" s="63" t="str">
        <f>REPLACE(INDEX(GroupVertices[Group],MATCH(Vertices[[#This Row],[Vertex]],GroupVertices[Vertex],0)),1,1,"")</f>
        <v>2</v>
      </c>
    </row>
    <row r="32" spans="1:72" ht="41.45" customHeight="1">
      <c r="A32" s="62" t="s">
        <v>942</v>
      </c>
      <c r="B32" s="64"/>
      <c r="C32" s="81"/>
      <c r="D32" s="81" t="s">
        <v>64</v>
      </c>
      <c r="E32" s="88">
        <v>245.910690383938</v>
      </c>
      <c r="F32" s="99">
        <v>99.96625638794679</v>
      </c>
      <c r="G32" s="72" t="s">
        <v>1592</v>
      </c>
      <c r="H32" s="100"/>
      <c r="I32" s="73" t="s">
        <v>942</v>
      </c>
      <c r="J32" s="91"/>
      <c r="K32" s="101"/>
      <c r="L32" s="73" t="s">
        <v>1690</v>
      </c>
      <c r="M32" s="102">
        <v>12.245621110268008</v>
      </c>
      <c r="N32" s="96">
        <v>1624.4842529296875</v>
      </c>
      <c r="O32" s="96">
        <v>1886.0875244140625</v>
      </c>
      <c r="P32" s="97"/>
      <c r="Q32" s="98"/>
      <c r="R32" s="98"/>
      <c r="S32" s="103"/>
      <c r="T32" s="48">
        <v>2</v>
      </c>
      <c r="U32" s="48">
        <v>0</v>
      </c>
      <c r="V32" s="49">
        <v>0</v>
      </c>
      <c r="W32" s="49">
        <v>0.008</v>
      </c>
      <c r="X32" s="49">
        <v>0.015617</v>
      </c>
      <c r="Y32" s="49">
        <v>0.507298</v>
      </c>
      <c r="Z32" s="49">
        <v>1</v>
      </c>
      <c r="AA32" s="49">
        <v>0</v>
      </c>
      <c r="AB32" s="92">
        <v>32</v>
      </c>
      <c r="AC32" s="92"/>
      <c r="AD32" s="93"/>
      <c r="AE32" s="64" t="s">
        <v>1382</v>
      </c>
      <c r="AF32" s="64">
        <v>376</v>
      </c>
      <c r="AG32" s="64">
        <v>11371</v>
      </c>
      <c r="AH32" s="64">
        <v>10670</v>
      </c>
      <c r="AI32" s="64">
        <v>542</v>
      </c>
      <c r="AJ32" s="64"/>
      <c r="AK32" s="64" t="s">
        <v>1437</v>
      </c>
      <c r="AL32" s="64" t="s">
        <v>1467</v>
      </c>
      <c r="AM32" s="67" t="s">
        <v>1506</v>
      </c>
      <c r="AN32" s="64"/>
      <c r="AO32" s="66">
        <v>40569.91887731481</v>
      </c>
      <c r="AP32" s="67" t="s">
        <v>1552</v>
      </c>
      <c r="AQ32" s="64" t="b">
        <v>1</v>
      </c>
      <c r="AR32" s="64" t="b">
        <v>0</v>
      </c>
      <c r="AS32" s="64" t="b">
        <v>1</v>
      </c>
      <c r="AT32" s="64"/>
      <c r="AU32" s="64">
        <v>232</v>
      </c>
      <c r="AV32" s="67" t="s">
        <v>276</v>
      </c>
      <c r="AW32" s="64" t="b">
        <v>0</v>
      </c>
      <c r="AX32" s="64" t="s">
        <v>218</v>
      </c>
      <c r="AY32" s="67" t="s">
        <v>1634</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943</v>
      </c>
      <c r="B33" s="64"/>
      <c r="C33" s="81"/>
      <c r="D33" s="81" t="s">
        <v>64</v>
      </c>
      <c r="E33" s="88">
        <v>162.55345191969002</v>
      </c>
      <c r="F33" s="99">
        <v>99.99977743638168</v>
      </c>
      <c r="G33" s="72" t="s">
        <v>1593</v>
      </c>
      <c r="H33" s="100"/>
      <c r="I33" s="73" t="s">
        <v>943</v>
      </c>
      <c r="J33" s="91"/>
      <c r="K33" s="101"/>
      <c r="L33" s="73" t="s">
        <v>1691</v>
      </c>
      <c r="M33" s="102">
        <v>1.0741730352009586</v>
      </c>
      <c r="N33" s="96">
        <v>3241.161865234375</v>
      </c>
      <c r="O33" s="96">
        <v>2044.5765380859375</v>
      </c>
      <c r="P33" s="97"/>
      <c r="Q33" s="98"/>
      <c r="R33" s="98"/>
      <c r="S33" s="103"/>
      <c r="T33" s="48">
        <v>2</v>
      </c>
      <c r="U33" s="48">
        <v>0</v>
      </c>
      <c r="V33" s="49">
        <v>0</v>
      </c>
      <c r="W33" s="49">
        <v>0.008</v>
      </c>
      <c r="X33" s="49">
        <v>0.015617</v>
      </c>
      <c r="Y33" s="49">
        <v>0.507298</v>
      </c>
      <c r="Z33" s="49">
        <v>1</v>
      </c>
      <c r="AA33" s="49">
        <v>0</v>
      </c>
      <c r="AB33" s="92">
        <v>33</v>
      </c>
      <c r="AC33" s="92"/>
      <c r="AD33" s="93"/>
      <c r="AE33" s="64" t="s">
        <v>1383</v>
      </c>
      <c r="AF33" s="64">
        <v>519</v>
      </c>
      <c r="AG33" s="64">
        <v>75</v>
      </c>
      <c r="AH33" s="64">
        <v>242</v>
      </c>
      <c r="AI33" s="64">
        <v>2827</v>
      </c>
      <c r="AJ33" s="64"/>
      <c r="AK33" s="64"/>
      <c r="AL33" s="64" t="s">
        <v>1478</v>
      </c>
      <c r="AM33" s="64"/>
      <c r="AN33" s="64"/>
      <c r="AO33" s="66">
        <v>40608.28909722222</v>
      </c>
      <c r="AP33" s="64"/>
      <c r="AQ33" s="64" t="b">
        <v>1</v>
      </c>
      <c r="AR33" s="64" t="b">
        <v>0</v>
      </c>
      <c r="AS33" s="64" t="b">
        <v>0</v>
      </c>
      <c r="AT33" s="64"/>
      <c r="AU33" s="64">
        <v>2</v>
      </c>
      <c r="AV33" s="67" t="s">
        <v>276</v>
      </c>
      <c r="AW33" s="64" t="b">
        <v>0</v>
      </c>
      <c r="AX33" s="64" t="s">
        <v>218</v>
      </c>
      <c r="AY33" s="67" t="s">
        <v>1635</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1</v>
      </c>
    </row>
    <row r="34" spans="1:72" ht="41.45" customHeight="1">
      <c r="A34" s="62" t="s">
        <v>944</v>
      </c>
      <c r="B34" s="64"/>
      <c r="C34" s="81"/>
      <c r="D34" s="81" t="s">
        <v>64</v>
      </c>
      <c r="E34" s="88">
        <v>163.46111306798167</v>
      </c>
      <c r="F34" s="99">
        <v>99.99941243204762</v>
      </c>
      <c r="G34" s="72" t="s">
        <v>1594</v>
      </c>
      <c r="H34" s="100"/>
      <c r="I34" s="73" t="s">
        <v>944</v>
      </c>
      <c r="J34" s="91"/>
      <c r="K34" s="101"/>
      <c r="L34" s="73" t="s">
        <v>1692</v>
      </c>
      <c r="M34" s="102">
        <v>1.1958168129305307</v>
      </c>
      <c r="N34" s="96">
        <v>2627.373291015625</v>
      </c>
      <c r="O34" s="96">
        <v>409.23602294921875</v>
      </c>
      <c r="P34" s="97"/>
      <c r="Q34" s="98"/>
      <c r="R34" s="98"/>
      <c r="S34" s="103"/>
      <c r="T34" s="48">
        <v>2</v>
      </c>
      <c r="U34" s="48">
        <v>0</v>
      </c>
      <c r="V34" s="49">
        <v>0</v>
      </c>
      <c r="W34" s="49">
        <v>0.008</v>
      </c>
      <c r="X34" s="49">
        <v>0.015617</v>
      </c>
      <c r="Y34" s="49">
        <v>0.507298</v>
      </c>
      <c r="Z34" s="49">
        <v>1</v>
      </c>
      <c r="AA34" s="49">
        <v>0</v>
      </c>
      <c r="AB34" s="92">
        <v>34</v>
      </c>
      <c r="AC34" s="92"/>
      <c r="AD34" s="93"/>
      <c r="AE34" s="64" t="s">
        <v>1384</v>
      </c>
      <c r="AF34" s="64">
        <v>458</v>
      </c>
      <c r="AG34" s="64">
        <v>198</v>
      </c>
      <c r="AH34" s="64">
        <v>1268</v>
      </c>
      <c r="AI34" s="64">
        <v>7156</v>
      </c>
      <c r="AJ34" s="64"/>
      <c r="AK34" s="64"/>
      <c r="AL34" s="64"/>
      <c r="AM34" s="64"/>
      <c r="AN34" s="64"/>
      <c r="AO34" s="66">
        <v>40692.689884259256</v>
      </c>
      <c r="AP34" s="64"/>
      <c r="AQ34" s="64" t="b">
        <v>1</v>
      </c>
      <c r="AR34" s="64" t="b">
        <v>0</v>
      </c>
      <c r="AS34" s="64" t="b">
        <v>1</v>
      </c>
      <c r="AT34" s="64"/>
      <c r="AU34" s="64">
        <v>0</v>
      </c>
      <c r="AV34" s="67" t="s">
        <v>276</v>
      </c>
      <c r="AW34" s="64" t="b">
        <v>0</v>
      </c>
      <c r="AX34" s="64" t="s">
        <v>218</v>
      </c>
      <c r="AY34" s="67" t="s">
        <v>1636</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945</v>
      </c>
      <c r="B35" s="64"/>
      <c r="C35" s="81"/>
      <c r="D35" s="81" t="s">
        <v>64</v>
      </c>
      <c r="E35" s="88">
        <v>165.14360690383938</v>
      </c>
      <c r="F35" s="99">
        <v>99.9987358386479</v>
      </c>
      <c r="G35" s="72" t="s">
        <v>1595</v>
      </c>
      <c r="H35" s="100"/>
      <c r="I35" s="73" t="s">
        <v>945</v>
      </c>
      <c r="J35" s="91"/>
      <c r="K35" s="101"/>
      <c r="L35" s="73" t="s">
        <v>1693</v>
      </c>
      <c r="M35" s="102">
        <v>1.4213028399414451</v>
      </c>
      <c r="N35" s="96">
        <v>2200.244873046875</v>
      </c>
      <c r="O35" s="96">
        <v>593.007568359375</v>
      </c>
      <c r="P35" s="97"/>
      <c r="Q35" s="98"/>
      <c r="R35" s="98"/>
      <c r="S35" s="103"/>
      <c r="T35" s="48">
        <v>2</v>
      </c>
      <c r="U35" s="48">
        <v>0</v>
      </c>
      <c r="V35" s="49">
        <v>0</v>
      </c>
      <c r="W35" s="49">
        <v>0.008</v>
      </c>
      <c r="X35" s="49">
        <v>0.015617</v>
      </c>
      <c r="Y35" s="49">
        <v>0.507298</v>
      </c>
      <c r="Z35" s="49">
        <v>1</v>
      </c>
      <c r="AA35" s="49">
        <v>0</v>
      </c>
      <c r="AB35" s="92">
        <v>35</v>
      </c>
      <c r="AC35" s="92"/>
      <c r="AD35" s="93"/>
      <c r="AE35" s="64" t="s">
        <v>1385</v>
      </c>
      <c r="AF35" s="64">
        <v>171</v>
      </c>
      <c r="AG35" s="64">
        <v>426</v>
      </c>
      <c r="AH35" s="64">
        <v>735</v>
      </c>
      <c r="AI35" s="64">
        <v>96</v>
      </c>
      <c r="AJ35" s="64"/>
      <c r="AK35" s="64" t="s">
        <v>1438</v>
      </c>
      <c r="AL35" s="64" t="s">
        <v>1468</v>
      </c>
      <c r="AM35" s="67" t="s">
        <v>1507</v>
      </c>
      <c r="AN35" s="64"/>
      <c r="AO35" s="66">
        <v>40893.73001157407</v>
      </c>
      <c r="AP35" s="67" t="s">
        <v>1553</v>
      </c>
      <c r="AQ35" s="64" t="b">
        <v>0</v>
      </c>
      <c r="AR35" s="64" t="b">
        <v>0</v>
      </c>
      <c r="AS35" s="64" t="b">
        <v>1</v>
      </c>
      <c r="AT35" s="64"/>
      <c r="AU35" s="64">
        <v>12</v>
      </c>
      <c r="AV35" s="67" t="s">
        <v>276</v>
      </c>
      <c r="AW35" s="64" t="b">
        <v>0</v>
      </c>
      <c r="AX35" s="64" t="s">
        <v>218</v>
      </c>
      <c r="AY35" s="67" t="s">
        <v>1637</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946</v>
      </c>
      <c r="B36" s="64"/>
      <c r="C36" s="81"/>
      <c r="D36" s="81" t="s">
        <v>64</v>
      </c>
      <c r="E36" s="88">
        <v>164.40567101091935</v>
      </c>
      <c r="F36" s="99">
        <v>99.99903259013901</v>
      </c>
      <c r="G36" s="72" t="s">
        <v>1596</v>
      </c>
      <c r="H36" s="100"/>
      <c r="I36" s="73" t="s">
        <v>946</v>
      </c>
      <c r="J36" s="91"/>
      <c r="K36" s="101"/>
      <c r="L36" s="73" t="s">
        <v>1694</v>
      </c>
      <c r="M36" s="102">
        <v>1.3224054596735002</v>
      </c>
      <c r="N36" s="96">
        <v>1550.6259765625</v>
      </c>
      <c r="O36" s="96">
        <v>769.15673828125</v>
      </c>
      <c r="P36" s="97"/>
      <c r="Q36" s="98"/>
      <c r="R36" s="98"/>
      <c r="S36" s="103"/>
      <c r="T36" s="48">
        <v>2</v>
      </c>
      <c r="U36" s="48">
        <v>0</v>
      </c>
      <c r="V36" s="49">
        <v>0</v>
      </c>
      <c r="W36" s="49">
        <v>0.008</v>
      </c>
      <c r="X36" s="49">
        <v>0.015617</v>
      </c>
      <c r="Y36" s="49">
        <v>0.507298</v>
      </c>
      <c r="Z36" s="49">
        <v>1</v>
      </c>
      <c r="AA36" s="49">
        <v>0</v>
      </c>
      <c r="AB36" s="92">
        <v>36</v>
      </c>
      <c r="AC36" s="92"/>
      <c r="AD36" s="93"/>
      <c r="AE36" s="64" t="s">
        <v>1386</v>
      </c>
      <c r="AF36" s="64">
        <v>721</v>
      </c>
      <c r="AG36" s="64">
        <v>326</v>
      </c>
      <c r="AH36" s="64">
        <v>1165</v>
      </c>
      <c r="AI36" s="64">
        <v>3380</v>
      </c>
      <c r="AJ36" s="64"/>
      <c r="AK36" s="64" t="s">
        <v>1439</v>
      </c>
      <c r="AL36" s="64" t="s">
        <v>1474</v>
      </c>
      <c r="AM36" s="64"/>
      <c r="AN36" s="64"/>
      <c r="AO36" s="66">
        <v>42387.079050925924</v>
      </c>
      <c r="AP36" s="67" t="s">
        <v>1554</v>
      </c>
      <c r="AQ36" s="64" t="b">
        <v>0</v>
      </c>
      <c r="AR36" s="64" t="b">
        <v>0</v>
      </c>
      <c r="AS36" s="64" t="b">
        <v>1</v>
      </c>
      <c r="AT36" s="64"/>
      <c r="AU36" s="64">
        <v>3</v>
      </c>
      <c r="AV36" s="67" t="s">
        <v>276</v>
      </c>
      <c r="AW36" s="64" t="b">
        <v>0</v>
      </c>
      <c r="AX36" s="64" t="s">
        <v>218</v>
      </c>
      <c r="AY36" s="67" t="s">
        <v>1638</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1</v>
      </c>
    </row>
    <row r="37" spans="1:72" ht="41.45" customHeight="1">
      <c r="A37" s="62" t="s">
        <v>947</v>
      </c>
      <c r="B37" s="64"/>
      <c r="C37" s="81"/>
      <c r="D37" s="81" t="s">
        <v>64</v>
      </c>
      <c r="E37" s="88">
        <v>164.1400140894681</v>
      </c>
      <c r="F37" s="99">
        <v>99.9991394206758</v>
      </c>
      <c r="G37" s="72" t="s">
        <v>1597</v>
      </c>
      <c r="H37" s="100"/>
      <c r="I37" s="73" t="s">
        <v>947</v>
      </c>
      <c r="J37" s="91"/>
      <c r="K37" s="101"/>
      <c r="L37" s="73" t="s">
        <v>1695</v>
      </c>
      <c r="M37" s="102">
        <v>1.28680240277704</v>
      </c>
      <c r="N37" s="96">
        <v>2730.654296875</v>
      </c>
      <c r="O37" s="96">
        <v>6167.05126953125</v>
      </c>
      <c r="P37" s="97"/>
      <c r="Q37" s="98"/>
      <c r="R37" s="98"/>
      <c r="S37" s="103"/>
      <c r="T37" s="48">
        <v>2</v>
      </c>
      <c r="U37" s="48">
        <v>0</v>
      </c>
      <c r="V37" s="49">
        <v>0</v>
      </c>
      <c r="W37" s="49">
        <v>0.008</v>
      </c>
      <c r="X37" s="49">
        <v>0.015617</v>
      </c>
      <c r="Y37" s="49">
        <v>0.507298</v>
      </c>
      <c r="Z37" s="49">
        <v>1</v>
      </c>
      <c r="AA37" s="49">
        <v>0</v>
      </c>
      <c r="AB37" s="92">
        <v>37</v>
      </c>
      <c r="AC37" s="92"/>
      <c r="AD37" s="93"/>
      <c r="AE37" s="64" t="s">
        <v>1387</v>
      </c>
      <c r="AF37" s="64">
        <v>424</v>
      </c>
      <c r="AG37" s="64">
        <v>290</v>
      </c>
      <c r="AH37" s="64">
        <v>233</v>
      </c>
      <c r="AI37" s="64">
        <v>177</v>
      </c>
      <c r="AJ37" s="64"/>
      <c r="AK37" s="64" t="s">
        <v>1440</v>
      </c>
      <c r="AL37" s="64" t="s">
        <v>1474</v>
      </c>
      <c r="AM37" s="67" t="s">
        <v>1508</v>
      </c>
      <c r="AN37" s="64"/>
      <c r="AO37" s="66">
        <v>42604.72439814815</v>
      </c>
      <c r="AP37" s="67" t="s">
        <v>1555</v>
      </c>
      <c r="AQ37" s="64" t="b">
        <v>0</v>
      </c>
      <c r="AR37" s="64" t="b">
        <v>0</v>
      </c>
      <c r="AS37" s="64" t="b">
        <v>1</v>
      </c>
      <c r="AT37" s="64"/>
      <c r="AU37" s="64">
        <v>3</v>
      </c>
      <c r="AV37" s="67" t="s">
        <v>276</v>
      </c>
      <c r="AW37" s="64" t="b">
        <v>0</v>
      </c>
      <c r="AX37" s="64" t="s">
        <v>218</v>
      </c>
      <c r="AY37" s="67" t="s">
        <v>1639</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948</v>
      </c>
      <c r="B38" s="64"/>
      <c r="C38" s="81"/>
      <c r="D38" s="81" t="s">
        <v>64</v>
      </c>
      <c r="E38" s="88">
        <v>163.46111306798167</v>
      </c>
      <c r="F38" s="99">
        <v>99.99941243204762</v>
      </c>
      <c r="G38" s="72" t="s">
        <v>1598</v>
      </c>
      <c r="H38" s="100"/>
      <c r="I38" s="73" t="s">
        <v>948</v>
      </c>
      <c r="J38" s="91"/>
      <c r="K38" s="101"/>
      <c r="L38" s="73" t="s">
        <v>1696</v>
      </c>
      <c r="M38" s="102">
        <v>1.1958168129305307</v>
      </c>
      <c r="N38" s="96">
        <v>3138.641357421875</v>
      </c>
      <c r="O38" s="96">
        <v>4127.3115234375</v>
      </c>
      <c r="P38" s="97"/>
      <c r="Q38" s="98"/>
      <c r="R38" s="98"/>
      <c r="S38" s="103"/>
      <c r="T38" s="48">
        <v>2</v>
      </c>
      <c r="U38" s="48">
        <v>0</v>
      </c>
      <c r="V38" s="49">
        <v>0</v>
      </c>
      <c r="W38" s="49">
        <v>0.008</v>
      </c>
      <c r="X38" s="49">
        <v>0.015617</v>
      </c>
      <c r="Y38" s="49">
        <v>0.507298</v>
      </c>
      <c r="Z38" s="49">
        <v>1</v>
      </c>
      <c r="AA38" s="49">
        <v>0</v>
      </c>
      <c r="AB38" s="92">
        <v>38</v>
      </c>
      <c r="AC38" s="92"/>
      <c r="AD38" s="93"/>
      <c r="AE38" s="64" t="s">
        <v>1388</v>
      </c>
      <c r="AF38" s="64">
        <v>555</v>
      </c>
      <c r="AG38" s="64">
        <v>198</v>
      </c>
      <c r="AH38" s="64">
        <v>11208</v>
      </c>
      <c r="AI38" s="64">
        <v>492</v>
      </c>
      <c r="AJ38" s="64"/>
      <c r="AK38" s="64" t="s">
        <v>1441</v>
      </c>
      <c r="AL38" s="64" t="s">
        <v>1479</v>
      </c>
      <c r="AM38" s="64"/>
      <c r="AN38" s="64"/>
      <c r="AO38" s="66">
        <v>39651.05627314815</v>
      </c>
      <c r="AP38" s="67" t="s">
        <v>1556</v>
      </c>
      <c r="AQ38" s="64" t="b">
        <v>0</v>
      </c>
      <c r="AR38" s="64" t="b">
        <v>0</v>
      </c>
      <c r="AS38" s="64" t="b">
        <v>1</v>
      </c>
      <c r="AT38" s="64"/>
      <c r="AU38" s="64">
        <v>5</v>
      </c>
      <c r="AV38" s="67" t="s">
        <v>276</v>
      </c>
      <c r="AW38" s="64" t="b">
        <v>0</v>
      </c>
      <c r="AX38" s="64" t="s">
        <v>218</v>
      </c>
      <c r="AY38" s="67" t="s">
        <v>1640</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949</v>
      </c>
      <c r="B39" s="64"/>
      <c r="C39" s="81"/>
      <c r="D39" s="81" t="s">
        <v>64</v>
      </c>
      <c r="E39" s="88">
        <v>162.41324410003523</v>
      </c>
      <c r="F39" s="99">
        <v>99.99983381916498</v>
      </c>
      <c r="G39" s="72" t="s">
        <v>1599</v>
      </c>
      <c r="H39" s="100"/>
      <c r="I39" s="73" t="s">
        <v>949</v>
      </c>
      <c r="J39" s="91"/>
      <c r="K39" s="101"/>
      <c r="L39" s="73" t="s">
        <v>1697</v>
      </c>
      <c r="M39" s="102">
        <v>1.055382532950049</v>
      </c>
      <c r="N39" s="96">
        <v>2979.496337890625</v>
      </c>
      <c r="O39" s="96">
        <v>1119.1954345703125</v>
      </c>
      <c r="P39" s="97"/>
      <c r="Q39" s="98"/>
      <c r="R39" s="98"/>
      <c r="S39" s="103"/>
      <c r="T39" s="48">
        <v>2</v>
      </c>
      <c r="U39" s="48">
        <v>0</v>
      </c>
      <c r="V39" s="49">
        <v>0</v>
      </c>
      <c r="W39" s="49">
        <v>0.008</v>
      </c>
      <c r="X39" s="49">
        <v>0.015617</v>
      </c>
      <c r="Y39" s="49">
        <v>0.507298</v>
      </c>
      <c r="Z39" s="49">
        <v>1</v>
      </c>
      <c r="AA39" s="49">
        <v>0</v>
      </c>
      <c r="AB39" s="92">
        <v>39</v>
      </c>
      <c r="AC39" s="92"/>
      <c r="AD39" s="93"/>
      <c r="AE39" s="64" t="s">
        <v>1389</v>
      </c>
      <c r="AF39" s="64">
        <v>119</v>
      </c>
      <c r="AG39" s="64">
        <v>56</v>
      </c>
      <c r="AH39" s="64">
        <v>119</v>
      </c>
      <c r="AI39" s="64">
        <v>48</v>
      </c>
      <c r="AJ39" s="64"/>
      <c r="AK39" s="64" t="s">
        <v>1442</v>
      </c>
      <c r="AL39" s="64"/>
      <c r="AM39" s="67" t="s">
        <v>1509</v>
      </c>
      <c r="AN39" s="64"/>
      <c r="AO39" s="66">
        <v>43713.13680555556</v>
      </c>
      <c r="AP39" s="67" t="s">
        <v>1557</v>
      </c>
      <c r="AQ39" s="64" t="b">
        <v>1</v>
      </c>
      <c r="AR39" s="64" t="b">
        <v>0</v>
      </c>
      <c r="AS39" s="64" t="b">
        <v>0</v>
      </c>
      <c r="AT39" s="64"/>
      <c r="AU39" s="64">
        <v>0</v>
      </c>
      <c r="AV39" s="64"/>
      <c r="AW39" s="64" t="b">
        <v>0</v>
      </c>
      <c r="AX39" s="64" t="s">
        <v>218</v>
      </c>
      <c r="AY39" s="67" t="s">
        <v>1641</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950</v>
      </c>
      <c r="B40" s="64"/>
      <c r="C40" s="81"/>
      <c r="D40" s="81" t="s">
        <v>64</v>
      </c>
      <c r="E40" s="88">
        <v>164.44256780556535</v>
      </c>
      <c r="F40" s="99">
        <v>99.99901775256446</v>
      </c>
      <c r="G40" s="72" t="s">
        <v>1600</v>
      </c>
      <c r="H40" s="100"/>
      <c r="I40" s="73" t="s">
        <v>950</v>
      </c>
      <c r="J40" s="91"/>
      <c r="K40" s="101"/>
      <c r="L40" s="73" t="s">
        <v>1698</v>
      </c>
      <c r="M40" s="102">
        <v>1.3273503286868973</v>
      </c>
      <c r="N40" s="96">
        <v>1055.589111328125</v>
      </c>
      <c r="O40" s="96">
        <v>4565.42333984375</v>
      </c>
      <c r="P40" s="97"/>
      <c r="Q40" s="98"/>
      <c r="R40" s="98"/>
      <c r="S40" s="103"/>
      <c r="T40" s="48">
        <v>2</v>
      </c>
      <c r="U40" s="48">
        <v>0</v>
      </c>
      <c r="V40" s="49">
        <v>0</v>
      </c>
      <c r="W40" s="49">
        <v>0.008</v>
      </c>
      <c r="X40" s="49">
        <v>0.014851</v>
      </c>
      <c r="Y40" s="49">
        <v>0.504844</v>
      </c>
      <c r="Z40" s="49">
        <v>1</v>
      </c>
      <c r="AA40" s="49">
        <v>0</v>
      </c>
      <c r="AB40" s="92">
        <v>40</v>
      </c>
      <c r="AC40" s="92"/>
      <c r="AD40" s="93"/>
      <c r="AE40" s="64" t="s">
        <v>1390</v>
      </c>
      <c r="AF40" s="64">
        <v>6</v>
      </c>
      <c r="AG40" s="64">
        <v>331</v>
      </c>
      <c r="AH40" s="64">
        <v>10</v>
      </c>
      <c r="AI40" s="64">
        <v>3</v>
      </c>
      <c r="AJ40" s="64"/>
      <c r="AK40" s="64" t="s">
        <v>1443</v>
      </c>
      <c r="AL40" s="64" t="s">
        <v>1480</v>
      </c>
      <c r="AM40" s="67" t="s">
        <v>1510</v>
      </c>
      <c r="AN40" s="64"/>
      <c r="AO40" s="66">
        <v>41593.50206018519</v>
      </c>
      <c r="AP40" s="67" t="s">
        <v>1558</v>
      </c>
      <c r="AQ40" s="64" t="b">
        <v>0</v>
      </c>
      <c r="AR40" s="64" t="b">
        <v>0</v>
      </c>
      <c r="AS40" s="64" t="b">
        <v>0</v>
      </c>
      <c r="AT40" s="64"/>
      <c r="AU40" s="64">
        <v>11</v>
      </c>
      <c r="AV40" s="67" t="s">
        <v>712</v>
      </c>
      <c r="AW40" s="64" t="b">
        <v>0</v>
      </c>
      <c r="AX40" s="64" t="s">
        <v>218</v>
      </c>
      <c r="AY40" s="67" t="s">
        <v>1642</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951</v>
      </c>
      <c r="B41" s="64"/>
      <c r="C41" s="81"/>
      <c r="D41" s="81" t="s">
        <v>64</v>
      </c>
      <c r="E41" s="88">
        <v>603.6546319126453</v>
      </c>
      <c r="F41" s="99">
        <v>99.82239423257542</v>
      </c>
      <c r="G41" s="72" t="s">
        <v>1601</v>
      </c>
      <c r="H41" s="100"/>
      <c r="I41" s="73" t="s">
        <v>951</v>
      </c>
      <c r="J41" s="91"/>
      <c r="K41" s="101"/>
      <c r="L41" s="73" t="s">
        <v>1699</v>
      </c>
      <c r="M41" s="102">
        <v>60.19008209036498</v>
      </c>
      <c r="N41" s="96">
        <v>573.9507446289062</v>
      </c>
      <c r="O41" s="96">
        <v>1375.0570068359375</v>
      </c>
      <c r="P41" s="97"/>
      <c r="Q41" s="98"/>
      <c r="R41" s="98"/>
      <c r="S41" s="103"/>
      <c r="T41" s="48">
        <v>1</v>
      </c>
      <c r="U41" s="48">
        <v>0</v>
      </c>
      <c r="V41" s="49">
        <v>0</v>
      </c>
      <c r="W41" s="49">
        <v>0.006711</v>
      </c>
      <c r="X41" s="49">
        <v>0.007202</v>
      </c>
      <c r="Y41" s="49">
        <v>0.330224</v>
      </c>
      <c r="Z41" s="49">
        <v>0</v>
      </c>
      <c r="AA41" s="49">
        <v>0</v>
      </c>
      <c r="AB41" s="92">
        <v>41</v>
      </c>
      <c r="AC41" s="92"/>
      <c r="AD41" s="93"/>
      <c r="AE41" s="64" t="s">
        <v>1391</v>
      </c>
      <c r="AF41" s="64">
        <v>1998</v>
      </c>
      <c r="AG41" s="64">
        <v>59850</v>
      </c>
      <c r="AH41" s="64">
        <v>26866</v>
      </c>
      <c r="AI41" s="64">
        <v>15676</v>
      </c>
      <c r="AJ41" s="64"/>
      <c r="AK41" s="64" t="s">
        <v>1444</v>
      </c>
      <c r="AL41" s="64" t="s">
        <v>1481</v>
      </c>
      <c r="AM41" s="67" t="s">
        <v>1511</v>
      </c>
      <c r="AN41" s="64"/>
      <c r="AO41" s="66">
        <v>39843.78787037037</v>
      </c>
      <c r="AP41" s="67" t="s">
        <v>1559</v>
      </c>
      <c r="AQ41" s="64" t="b">
        <v>0</v>
      </c>
      <c r="AR41" s="64" t="b">
        <v>0</v>
      </c>
      <c r="AS41" s="64" t="b">
        <v>1</v>
      </c>
      <c r="AT41" s="64"/>
      <c r="AU41" s="64">
        <v>2395</v>
      </c>
      <c r="AV41" s="67" t="s">
        <v>276</v>
      </c>
      <c r="AW41" s="64" t="b">
        <v>1</v>
      </c>
      <c r="AX41" s="64" t="s">
        <v>218</v>
      </c>
      <c r="AY41" s="67" t="s">
        <v>1643</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952</v>
      </c>
      <c r="B42" s="64"/>
      <c r="C42" s="81"/>
      <c r="D42" s="81" t="s">
        <v>64</v>
      </c>
      <c r="E42" s="88">
        <v>1000</v>
      </c>
      <c r="F42" s="99">
        <v>89.82962606641358</v>
      </c>
      <c r="G42" s="72" t="s">
        <v>1602</v>
      </c>
      <c r="H42" s="100"/>
      <c r="I42" s="73" t="s">
        <v>952</v>
      </c>
      <c r="J42" s="91"/>
      <c r="K42" s="101"/>
      <c r="L42" s="73" t="s">
        <v>1700</v>
      </c>
      <c r="M42" s="102">
        <v>3390.4466195999016</v>
      </c>
      <c r="N42" s="96">
        <v>6886.1923828125</v>
      </c>
      <c r="O42" s="96">
        <v>4578.37109375</v>
      </c>
      <c r="P42" s="97"/>
      <c r="Q42" s="98"/>
      <c r="R42" s="98"/>
      <c r="S42" s="103"/>
      <c r="T42" s="48">
        <v>1</v>
      </c>
      <c r="U42" s="48">
        <v>0</v>
      </c>
      <c r="V42" s="49">
        <v>0</v>
      </c>
      <c r="W42" s="49">
        <v>0.007092</v>
      </c>
      <c r="X42" s="49">
        <v>0.0071</v>
      </c>
      <c r="Y42" s="49">
        <v>0.342993</v>
      </c>
      <c r="Z42" s="49">
        <v>0</v>
      </c>
      <c r="AA42" s="49">
        <v>0</v>
      </c>
      <c r="AB42" s="92">
        <v>42</v>
      </c>
      <c r="AC42" s="92"/>
      <c r="AD42" s="93"/>
      <c r="AE42" s="64" t="s">
        <v>1392</v>
      </c>
      <c r="AF42" s="64">
        <v>259</v>
      </c>
      <c r="AG42" s="64">
        <v>3427236</v>
      </c>
      <c r="AH42" s="64">
        <v>637503</v>
      </c>
      <c r="AI42" s="64">
        <v>25</v>
      </c>
      <c r="AJ42" s="64"/>
      <c r="AK42" s="64" t="s">
        <v>1445</v>
      </c>
      <c r="AL42" s="64" t="s">
        <v>703</v>
      </c>
      <c r="AM42" s="67" t="s">
        <v>1512</v>
      </c>
      <c r="AN42" s="64"/>
      <c r="AO42" s="66">
        <v>39163.760625</v>
      </c>
      <c r="AP42" s="67" t="s">
        <v>1560</v>
      </c>
      <c r="AQ42" s="64" t="b">
        <v>0</v>
      </c>
      <c r="AR42" s="64" t="b">
        <v>0</v>
      </c>
      <c r="AS42" s="64" t="b">
        <v>0</v>
      </c>
      <c r="AT42" s="64"/>
      <c r="AU42" s="64">
        <v>26524</v>
      </c>
      <c r="AV42" s="67" t="s">
        <v>276</v>
      </c>
      <c r="AW42" s="64" t="b">
        <v>1</v>
      </c>
      <c r="AX42" s="64" t="s">
        <v>218</v>
      </c>
      <c r="AY42" s="67" t="s">
        <v>1644</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3</v>
      </c>
    </row>
    <row r="43" spans="1:72" ht="41.45" customHeight="1">
      <c r="A43" s="62" t="s">
        <v>953</v>
      </c>
      <c r="B43" s="64"/>
      <c r="C43" s="81"/>
      <c r="D43" s="81" t="s">
        <v>64</v>
      </c>
      <c r="E43" s="88">
        <v>204.55676294469885</v>
      </c>
      <c r="F43" s="99">
        <v>99.98288634150815</v>
      </c>
      <c r="G43" s="72" t="s">
        <v>1603</v>
      </c>
      <c r="H43" s="100"/>
      <c r="I43" s="73" t="s">
        <v>953</v>
      </c>
      <c r="J43" s="91"/>
      <c r="K43" s="101"/>
      <c r="L43" s="73" t="s">
        <v>1701</v>
      </c>
      <c r="M43" s="102">
        <v>6.703411920052378</v>
      </c>
      <c r="N43" s="96">
        <v>7442.17822265625</v>
      </c>
      <c r="O43" s="96">
        <v>3257.227783203125</v>
      </c>
      <c r="P43" s="97"/>
      <c r="Q43" s="98"/>
      <c r="R43" s="98"/>
      <c r="S43" s="103"/>
      <c r="T43" s="48">
        <v>1</v>
      </c>
      <c r="U43" s="48">
        <v>0</v>
      </c>
      <c r="V43" s="49">
        <v>0</v>
      </c>
      <c r="W43" s="49">
        <v>0.007092</v>
      </c>
      <c r="X43" s="49">
        <v>0.0071</v>
      </c>
      <c r="Y43" s="49">
        <v>0.342993</v>
      </c>
      <c r="Z43" s="49">
        <v>0</v>
      </c>
      <c r="AA43" s="49">
        <v>0</v>
      </c>
      <c r="AB43" s="92">
        <v>43</v>
      </c>
      <c r="AC43" s="92"/>
      <c r="AD43" s="93"/>
      <c r="AE43" s="64" t="s">
        <v>1393</v>
      </c>
      <c r="AF43" s="64">
        <v>3900</v>
      </c>
      <c r="AG43" s="64">
        <v>5767</v>
      </c>
      <c r="AH43" s="64">
        <v>18758</v>
      </c>
      <c r="AI43" s="64">
        <v>5025</v>
      </c>
      <c r="AJ43" s="64"/>
      <c r="AK43" s="64" t="s">
        <v>1446</v>
      </c>
      <c r="AL43" s="64" t="s">
        <v>1482</v>
      </c>
      <c r="AM43" s="67" t="s">
        <v>1513</v>
      </c>
      <c r="AN43" s="64"/>
      <c r="AO43" s="66">
        <v>40437.81092592593</v>
      </c>
      <c r="AP43" s="67" t="s">
        <v>1561</v>
      </c>
      <c r="AQ43" s="64" t="b">
        <v>0</v>
      </c>
      <c r="AR43" s="64" t="b">
        <v>0</v>
      </c>
      <c r="AS43" s="64" t="b">
        <v>1</v>
      </c>
      <c r="AT43" s="64"/>
      <c r="AU43" s="64">
        <v>120</v>
      </c>
      <c r="AV43" s="67" t="s">
        <v>276</v>
      </c>
      <c r="AW43" s="64" t="b">
        <v>1</v>
      </c>
      <c r="AX43" s="64" t="s">
        <v>218</v>
      </c>
      <c r="AY43" s="67" t="s">
        <v>1645</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3</v>
      </c>
    </row>
    <row r="44" spans="1:72" ht="41.45" customHeight="1">
      <c r="A44" s="62" t="s">
        <v>954</v>
      </c>
      <c r="B44" s="64"/>
      <c r="C44" s="81"/>
      <c r="D44" s="81" t="s">
        <v>64</v>
      </c>
      <c r="E44" s="88">
        <v>162</v>
      </c>
      <c r="F44" s="99">
        <v>100</v>
      </c>
      <c r="G44" s="72" t="s">
        <v>1604</v>
      </c>
      <c r="H44" s="100"/>
      <c r="I44" s="73" t="s">
        <v>954</v>
      </c>
      <c r="J44" s="91"/>
      <c r="K44" s="101"/>
      <c r="L44" s="73" t="s">
        <v>1702</v>
      </c>
      <c r="M44" s="102">
        <v>1</v>
      </c>
      <c r="N44" s="96">
        <v>7355.8837890625</v>
      </c>
      <c r="O44" s="96">
        <v>1689.5888671875</v>
      </c>
      <c r="P44" s="97"/>
      <c r="Q44" s="98"/>
      <c r="R44" s="98"/>
      <c r="S44" s="103"/>
      <c r="T44" s="48">
        <v>1</v>
      </c>
      <c r="U44" s="48">
        <v>0</v>
      </c>
      <c r="V44" s="49">
        <v>0</v>
      </c>
      <c r="W44" s="49">
        <v>0.007092</v>
      </c>
      <c r="X44" s="49">
        <v>0.0071</v>
      </c>
      <c r="Y44" s="49">
        <v>0.342993</v>
      </c>
      <c r="Z44" s="49">
        <v>0</v>
      </c>
      <c r="AA44" s="49">
        <v>0</v>
      </c>
      <c r="AB44" s="92">
        <v>44</v>
      </c>
      <c r="AC44" s="92"/>
      <c r="AD44" s="93"/>
      <c r="AE44" s="64" t="s">
        <v>1394</v>
      </c>
      <c r="AF44" s="64">
        <v>123</v>
      </c>
      <c r="AG44" s="64">
        <v>0</v>
      </c>
      <c r="AH44" s="64">
        <v>0</v>
      </c>
      <c r="AI44" s="64">
        <v>0</v>
      </c>
      <c r="AJ44" s="64"/>
      <c r="AK44" s="64" t="s">
        <v>1447</v>
      </c>
      <c r="AL44" s="64" t="s">
        <v>1483</v>
      </c>
      <c r="AM44" s="67" t="s">
        <v>1514</v>
      </c>
      <c r="AN44" s="64"/>
      <c r="AO44" s="66">
        <v>41260.651921296296</v>
      </c>
      <c r="AP44" s="67" t="s">
        <v>1562</v>
      </c>
      <c r="AQ44" s="64" t="b">
        <v>0</v>
      </c>
      <c r="AR44" s="64" t="b">
        <v>0</v>
      </c>
      <c r="AS44" s="64" t="b">
        <v>0</v>
      </c>
      <c r="AT44" s="64"/>
      <c r="AU44" s="64">
        <v>1</v>
      </c>
      <c r="AV44" s="67" t="s">
        <v>276</v>
      </c>
      <c r="AW44" s="64" t="b">
        <v>0</v>
      </c>
      <c r="AX44" s="64" t="s">
        <v>218</v>
      </c>
      <c r="AY44" s="67" t="s">
        <v>1646</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3</v>
      </c>
    </row>
    <row r="45" spans="1:72" ht="41.45" customHeight="1">
      <c r="A45" s="62" t="s">
        <v>913</v>
      </c>
      <c r="B45" s="64"/>
      <c r="C45" s="81"/>
      <c r="D45" s="81" t="s">
        <v>64</v>
      </c>
      <c r="E45" s="88">
        <v>171.07661148291652</v>
      </c>
      <c r="F45" s="99">
        <v>99.99634995665944</v>
      </c>
      <c r="G45" s="72" t="s">
        <v>1067</v>
      </c>
      <c r="H45" s="100"/>
      <c r="I45" s="73" t="s">
        <v>913</v>
      </c>
      <c r="J45" s="91"/>
      <c r="K45" s="101"/>
      <c r="L45" s="73" t="s">
        <v>1703</v>
      </c>
      <c r="M45" s="102">
        <v>2.2164377772957216</v>
      </c>
      <c r="N45" s="96">
        <v>6686.35009765625</v>
      </c>
      <c r="O45" s="96">
        <v>409.23602294921875</v>
      </c>
      <c r="P45" s="97"/>
      <c r="Q45" s="98"/>
      <c r="R45" s="98"/>
      <c r="S45" s="103"/>
      <c r="T45" s="48">
        <v>0</v>
      </c>
      <c r="U45" s="48">
        <v>1</v>
      </c>
      <c r="V45" s="49">
        <v>0</v>
      </c>
      <c r="W45" s="49">
        <v>0.007092</v>
      </c>
      <c r="X45" s="49">
        <v>0.0071</v>
      </c>
      <c r="Y45" s="49">
        <v>0.342993</v>
      </c>
      <c r="Z45" s="49">
        <v>0</v>
      </c>
      <c r="AA45" s="49">
        <v>0</v>
      </c>
      <c r="AB45" s="92">
        <v>45</v>
      </c>
      <c r="AC45" s="92"/>
      <c r="AD45" s="93"/>
      <c r="AE45" s="64" t="s">
        <v>1395</v>
      </c>
      <c r="AF45" s="64">
        <v>475</v>
      </c>
      <c r="AG45" s="64">
        <v>1230</v>
      </c>
      <c r="AH45" s="64">
        <v>38577</v>
      </c>
      <c r="AI45" s="64">
        <v>62831</v>
      </c>
      <c r="AJ45" s="64"/>
      <c r="AK45" s="64" t="s">
        <v>1448</v>
      </c>
      <c r="AL45" s="64">
        <v>402</v>
      </c>
      <c r="AM45" s="64"/>
      <c r="AN45" s="64"/>
      <c r="AO45" s="66">
        <v>40958.72620370371</v>
      </c>
      <c r="AP45" s="67" t="s">
        <v>1563</v>
      </c>
      <c r="AQ45" s="64" t="b">
        <v>0</v>
      </c>
      <c r="AR45" s="64" t="b">
        <v>0</v>
      </c>
      <c r="AS45" s="64" t="b">
        <v>0</v>
      </c>
      <c r="AT45" s="64"/>
      <c r="AU45" s="64">
        <v>2</v>
      </c>
      <c r="AV45" s="67" t="s">
        <v>276</v>
      </c>
      <c r="AW45" s="64" t="b">
        <v>0</v>
      </c>
      <c r="AX45" s="64" t="s">
        <v>218</v>
      </c>
      <c r="AY45" s="67" t="s">
        <v>1647</v>
      </c>
      <c r="AZ45" s="104" t="s">
        <v>66</v>
      </c>
      <c r="BA45" s="48"/>
      <c r="BB45" s="48"/>
      <c r="BC45" s="48"/>
      <c r="BD45" s="48"/>
      <c r="BE45" s="48"/>
      <c r="BF45" s="48"/>
      <c r="BG45" s="86" t="s">
        <v>1851</v>
      </c>
      <c r="BH45" s="86" t="s">
        <v>1851</v>
      </c>
      <c r="BI45" s="86" t="s">
        <v>1810</v>
      </c>
      <c r="BJ45" s="86" t="s">
        <v>1810</v>
      </c>
      <c r="BK45" s="48">
        <v>0</v>
      </c>
      <c r="BL45" s="49">
        <v>0</v>
      </c>
      <c r="BM45" s="48">
        <v>0</v>
      </c>
      <c r="BN45" s="49">
        <v>0</v>
      </c>
      <c r="BO45" s="48">
        <v>0</v>
      </c>
      <c r="BP45" s="49">
        <v>0</v>
      </c>
      <c r="BQ45" s="48">
        <v>42</v>
      </c>
      <c r="BR45" s="49">
        <v>100</v>
      </c>
      <c r="BS45" s="48">
        <v>42</v>
      </c>
      <c r="BT45" s="63" t="str">
        <f>REPLACE(INDEX(GroupVertices[Group],MATCH(Vertices[[#This Row],[Vertex]],GroupVertices[Vertex],0)),1,1,"")</f>
        <v>3</v>
      </c>
    </row>
    <row r="46" spans="1:72" ht="41.45" customHeight="1">
      <c r="A46" s="62" t="s">
        <v>914</v>
      </c>
      <c r="B46" s="64"/>
      <c r="C46" s="81"/>
      <c r="D46" s="81" t="s">
        <v>64</v>
      </c>
      <c r="E46" s="88">
        <v>164.65656921451216</v>
      </c>
      <c r="F46" s="99">
        <v>99.99893169463203</v>
      </c>
      <c r="G46" s="72" t="s">
        <v>1068</v>
      </c>
      <c r="H46" s="100"/>
      <c r="I46" s="73" t="s">
        <v>914</v>
      </c>
      <c r="J46" s="91"/>
      <c r="K46" s="101"/>
      <c r="L46" s="73" t="s">
        <v>1704</v>
      </c>
      <c r="M46" s="102">
        <v>1.3560305689646013</v>
      </c>
      <c r="N46" s="96">
        <v>9456.81640625</v>
      </c>
      <c r="O46" s="96">
        <v>1323.1964111328125</v>
      </c>
      <c r="P46" s="97"/>
      <c r="Q46" s="98"/>
      <c r="R46" s="98"/>
      <c r="S46" s="103"/>
      <c r="T46" s="48">
        <v>1</v>
      </c>
      <c r="U46" s="48">
        <v>1</v>
      </c>
      <c r="V46" s="49">
        <v>0</v>
      </c>
      <c r="W46" s="49">
        <v>0</v>
      </c>
      <c r="X46" s="49">
        <v>0</v>
      </c>
      <c r="Y46" s="49">
        <v>0.99999</v>
      </c>
      <c r="Z46" s="49">
        <v>0</v>
      </c>
      <c r="AA46" s="49" t="s">
        <v>724</v>
      </c>
      <c r="AB46" s="92">
        <v>46</v>
      </c>
      <c r="AC46" s="92"/>
      <c r="AD46" s="93"/>
      <c r="AE46" s="64" t="s">
        <v>1396</v>
      </c>
      <c r="AF46" s="64">
        <v>265</v>
      </c>
      <c r="AG46" s="64">
        <v>360</v>
      </c>
      <c r="AH46" s="64">
        <v>21868</v>
      </c>
      <c r="AI46" s="64">
        <v>23321</v>
      </c>
      <c r="AJ46" s="64"/>
      <c r="AK46" s="64" t="s">
        <v>1449</v>
      </c>
      <c r="AL46" s="64" t="s">
        <v>1484</v>
      </c>
      <c r="AM46" s="67" t="s">
        <v>1515</v>
      </c>
      <c r="AN46" s="64"/>
      <c r="AO46" s="66">
        <v>40100.11277777778</v>
      </c>
      <c r="AP46" s="67" t="s">
        <v>1564</v>
      </c>
      <c r="AQ46" s="64" t="b">
        <v>0</v>
      </c>
      <c r="AR46" s="64" t="b">
        <v>0</v>
      </c>
      <c r="AS46" s="64" t="b">
        <v>1</v>
      </c>
      <c r="AT46" s="64"/>
      <c r="AU46" s="64">
        <v>2</v>
      </c>
      <c r="AV46" s="67" t="s">
        <v>706</v>
      </c>
      <c r="AW46" s="64" t="b">
        <v>0</v>
      </c>
      <c r="AX46" s="64" t="s">
        <v>218</v>
      </c>
      <c r="AY46" s="67" t="s">
        <v>1648</v>
      </c>
      <c r="AZ46" s="104" t="s">
        <v>66</v>
      </c>
      <c r="BA46" s="48" t="s">
        <v>1014</v>
      </c>
      <c r="BB46" s="48" t="s">
        <v>1014</v>
      </c>
      <c r="BC46" s="48" t="s">
        <v>692</v>
      </c>
      <c r="BD46" s="48" t="s">
        <v>692</v>
      </c>
      <c r="BE46" s="48" t="s">
        <v>1030</v>
      </c>
      <c r="BF46" s="48" t="s">
        <v>1030</v>
      </c>
      <c r="BG46" s="86" t="s">
        <v>1852</v>
      </c>
      <c r="BH46" s="86" t="s">
        <v>1869</v>
      </c>
      <c r="BI46" s="86" t="s">
        <v>1886</v>
      </c>
      <c r="BJ46" s="86" t="s">
        <v>1886</v>
      </c>
      <c r="BK46" s="48">
        <v>0</v>
      </c>
      <c r="BL46" s="49">
        <v>0</v>
      </c>
      <c r="BM46" s="48">
        <v>0</v>
      </c>
      <c r="BN46" s="49">
        <v>0</v>
      </c>
      <c r="BO46" s="48">
        <v>0</v>
      </c>
      <c r="BP46" s="49">
        <v>0</v>
      </c>
      <c r="BQ46" s="48">
        <v>131</v>
      </c>
      <c r="BR46" s="49">
        <v>100</v>
      </c>
      <c r="BS46" s="48">
        <v>131</v>
      </c>
      <c r="BT46" s="63" t="str">
        <f>REPLACE(INDEX(GroupVertices[Group],MATCH(Vertices[[#This Row],[Vertex]],GroupVertices[Vertex],0)),1,1,"")</f>
        <v>6</v>
      </c>
    </row>
    <row r="47" spans="1:72" ht="41.45" customHeight="1">
      <c r="A47" s="62" t="s">
        <v>915</v>
      </c>
      <c r="B47" s="64"/>
      <c r="C47" s="81"/>
      <c r="D47" s="81" t="s">
        <v>64</v>
      </c>
      <c r="E47" s="88">
        <v>173.37897146882705</v>
      </c>
      <c r="F47" s="99">
        <v>99.99542409200721</v>
      </c>
      <c r="G47" s="72" t="s">
        <v>1069</v>
      </c>
      <c r="H47" s="100"/>
      <c r="I47" s="73" t="s">
        <v>915</v>
      </c>
      <c r="J47" s="91"/>
      <c r="K47" s="101"/>
      <c r="L47" s="73" t="s">
        <v>1705</v>
      </c>
      <c r="M47" s="102">
        <v>2.5249976037317095</v>
      </c>
      <c r="N47" s="96">
        <v>8349.62109375</v>
      </c>
      <c r="O47" s="96">
        <v>866.2162475585938</v>
      </c>
      <c r="P47" s="97"/>
      <c r="Q47" s="98"/>
      <c r="R47" s="98"/>
      <c r="S47" s="103"/>
      <c r="T47" s="48">
        <v>2</v>
      </c>
      <c r="U47" s="48">
        <v>1</v>
      </c>
      <c r="V47" s="49">
        <v>0</v>
      </c>
      <c r="W47" s="49">
        <v>1</v>
      </c>
      <c r="X47" s="49">
        <v>0</v>
      </c>
      <c r="Y47" s="49">
        <v>1.298233</v>
      </c>
      <c r="Z47" s="49">
        <v>0</v>
      </c>
      <c r="AA47" s="49">
        <v>0</v>
      </c>
      <c r="AB47" s="92">
        <v>47</v>
      </c>
      <c r="AC47" s="92"/>
      <c r="AD47" s="93"/>
      <c r="AE47" s="64" t="s">
        <v>1397</v>
      </c>
      <c r="AF47" s="64">
        <v>1423</v>
      </c>
      <c r="AG47" s="64">
        <v>1542</v>
      </c>
      <c r="AH47" s="64">
        <v>103522</v>
      </c>
      <c r="AI47" s="64">
        <v>64906</v>
      </c>
      <c r="AJ47" s="64"/>
      <c r="AK47" s="64" t="s">
        <v>1450</v>
      </c>
      <c r="AL47" s="64" t="s">
        <v>1485</v>
      </c>
      <c r="AM47" s="67" t="s">
        <v>1516</v>
      </c>
      <c r="AN47" s="64"/>
      <c r="AO47" s="66">
        <v>40825.85753472222</v>
      </c>
      <c r="AP47" s="67" t="s">
        <v>1565</v>
      </c>
      <c r="AQ47" s="64" t="b">
        <v>0</v>
      </c>
      <c r="AR47" s="64" t="b">
        <v>0</v>
      </c>
      <c r="AS47" s="64" t="b">
        <v>0</v>
      </c>
      <c r="AT47" s="64"/>
      <c r="AU47" s="64">
        <v>24</v>
      </c>
      <c r="AV47" s="67" t="s">
        <v>710</v>
      </c>
      <c r="AW47" s="64" t="b">
        <v>0</v>
      </c>
      <c r="AX47" s="64" t="s">
        <v>218</v>
      </c>
      <c r="AY47" s="67" t="s">
        <v>1649</v>
      </c>
      <c r="AZ47" s="104" t="s">
        <v>66</v>
      </c>
      <c r="BA47" s="48" t="s">
        <v>1826</v>
      </c>
      <c r="BB47" s="48" t="s">
        <v>1826</v>
      </c>
      <c r="BC47" s="48" t="s">
        <v>1831</v>
      </c>
      <c r="BD47" s="48" t="s">
        <v>1831</v>
      </c>
      <c r="BE47" s="48" t="s">
        <v>1030</v>
      </c>
      <c r="BF47" s="48" t="s">
        <v>1030</v>
      </c>
      <c r="BG47" s="86" t="s">
        <v>1853</v>
      </c>
      <c r="BH47" s="86" t="s">
        <v>1870</v>
      </c>
      <c r="BI47" s="86" t="s">
        <v>1887</v>
      </c>
      <c r="BJ47" s="86" t="s">
        <v>1893</v>
      </c>
      <c r="BK47" s="48">
        <v>0</v>
      </c>
      <c r="BL47" s="49">
        <v>0</v>
      </c>
      <c r="BM47" s="48">
        <v>0</v>
      </c>
      <c r="BN47" s="49">
        <v>0</v>
      </c>
      <c r="BO47" s="48">
        <v>0</v>
      </c>
      <c r="BP47" s="49">
        <v>0</v>
      </c>
      <c r="BQ47" s="48">
        <v>440</v>
      </c>
      <c r="BR47" s="49">
        <v>100</v>
      </c>
      <c r="BS47" s="48">
        <v>440</v>
      </c>
      <c r="BT47" s="63" t="str">
        <f>REPLACE(INDEX(GroupVertices[Group],MATCH(Vertices[[#This Row],[Vertex]],GroupVertices[Vertex],0)),1,1,"")</f>
        <v>5</v>
      </c>
    </row>
    <row r="48" spans="1:72" ht="41.45" customHeight="1">
      <c r="A48" s="62" t="s">
        <v>916</v>
      </c>
      <c r="B48" s="64"/>
      <c r="C48" s="81"/>
      <c r="D48" s="81" t="s">
        <v>64</v>
      </c>
      <c r="E48" s="88">
        <v>166.39809792180344</v>
      </c>
      <c r="F48" s="99">
        <v>99.99823136111303</v>
      </c>
      <c r="G48" s="72" t="s">
        <v>1070</v>
      </c>
      <c r="H48" s="100"/>
      <c r="I48" s="73" t="s">
        <v>916</v>
      </c>
      <c r="J48" s="91"/>
      <c r="K48" s="101"/>
      <c r="L48" s="73" t="s">
        <v>1706</v>
      </c>
      <c r="M48" s="102">
        <v>1.5894283863969512</v>
      </c>
      <c r="N48" s="96">
        <v>8349.62109375</v>
      </c>
      <c r="O48" s="96">
        <v>1780.1766357421875</v>
      </c>
      <c r="P48" s="97"/>
      <c r="Q48" s="98"/>
      <c r="R48" s="98"/>
      <c r="S48" s="103"/>
      <c r="T48" s="48">
        <v>0</v>
      </c>
      <c r="U48" s="48">
        <v>1</v>
      </c>
      <c r="V48" s="49">
        <v>0</v>
      </c>
      <c r="W48" s="49">
        <v>1</v>
      </c>
      <c r="X48" s="49">
        <v>0</v>
      </c>
      <c r="Y48" s="49">
        <v>0.701748</v>
      </c>
      <c r="Z48" s="49">
        <v>0</v>
      </c>
      <c r="AA48" s="49">
        <v>0</v>
      </c>
      <c r="AB48" s="92">
        <v>48</v>
      </c>
      <c r="AC48" s="92"/>
      <c r="AD48" s="93"/>
      <c r="AE48" s="64" t="s">
        <v>1398</v>
      </c>
      <c r="AF48" s="64">
        <v>1218</v>
      </c>
      <c r="AG48" s="64">
        <v>596</v>
      </c>
      <c r="AH48" s="64">
        <v>5885</v>
      </c>
      <c r="AI48" s="64">
        <v>21314</v>
      </c>
      <c r="AJ48" s="64"/>
      <c r="AK48" s="64" t="s">
        <v>1451</v>
      </c>
      <c r="AL48" s="64" t="s">
        <v>1486</v>
      </c>
      <c r="AM48" s="67" t="s">
        <v>1517</v>
      </c>
      <c r="AN48" s="64"/>
      <c r="AO48" s="66">
        <v>42404.982824074075</v>
      </c>
      <c r="AP48" s="67" t="s">
        <v>1566</v>
      </c>
      <c r="AQ48" s="64" t="b">
        <v>0</v>
      </c>
      <c r="AR48" s="64" t="b">
        <v>0</v>
      </c>
      <c r="AS48" s="64" t="b">
        <v>0</v>
      </c>
      <c r="AT48" s="64"/>
      <c r="AU48" s="64">
        <v>5</v>
      </c>
      <c r="AV48" s="67" t="s">
        <v>276</v>
      </c>
      <c r="AW48" s="64" t="b">
        <v>0</v>
      </c>
      <c r="AX48" s="64" t="s">
        <v>218</v>
      </c>
      <c r="AY48" s="67" t="s">
        <v>1650</v>
      </c>
      <c r="AZ48" s="104" t="s">
        <v>66</v>
      </c>
      <c r="BA48" s="48" t="s">
        <v>1019</v>
      </c>
      <c r="BB48" s="48" t="s">
        <v>1019</v>
      </c>
      <c r="BC48" s="48" t="s">
        <v>692</v>
      </c>
      <c r="BD48" s="48" t="s">
        <v>692</v>
      </c>
      <c r="BE48" s="48" t="s">
        <v>1030</v>
      </c>
      <c r="BF48" s="48" t="s">
        <v>1030</v>
      </c>
      <c r="BG48" s="86" t="s">
        <v>1854</v>
      </c>
      <c r="BH48" s="86" t="s">
        <v>1854</v>
      </c>
      <c r="BI48" s="86" t="s">
        <v>1804</v>
      </c>
      <c r="BJ48" s="86" t="s">
        <v>1804</v>
      </c>
      <c r="BK48" s="48">
        <v>0</v>
      </c>
      <c r="BL48" s="49">
        <v>0</v>
      </c>
      <c r="BM48" s="48">
        <v>0</v>
      </c>
      <c r="BN48" s="49">
        <v>0</v>
      </c>
      <c r="BO48" s="48">
        <v>0</v>
      </c>
      <c r="BP48" s="49">
        <v>0</v>
      </c>
      <c r="BQ48" s="48">
        <v>2</v>
      </c>
      <c r="BR48" s="49">
        <v>100</v>
      </c>
      <c r="BS48" s="48">
        <v>2</v>
      </c>
      <c r="BT48" s="63" t="str">
        <f>REPLACE(INDEX(GroupVertices[Group],MATCH(Vertices[[#This Row],[Vertex]],GroupVertices[Vertex],0)),1,1,"")</f>
        <v>5</v>
      </c>
    </row>
    <row r="49" spans="1:72" ht="41.45" customHeight="1">
      <c r="A49" s="62" t="s">
        <v>917</v>
      </c>
      <c r="B49" s="64"/>
      <c r="C49" s="81"/>
      <c r="D49" s="81" t="s">
        <v>64</v>
      </c>
      <c r="E49" s="88">
        <v>162.11806974286722</v>
      </c>
      <c r="F49" s="99">
        <v>99.99995251976142</v>
      </c>
      <c r="G49" s="72" t="s">
        <v>1071</v>
      </c>
      <c r="H49" s="100"/>
      <c r="I49" s="73" t="s">
        <v>917</v>
      </c>
      <c r="J49" s="91"/>
      <c r="K49" s="101"/>
      <c r="L49" s="73" t="s">
        <v>1707</v>
      </c>
      <c r="M49" s="102">
        <v>1.0158235808428713</v>
      </c>
      <c r="N49" s="96">
        <v>8292.5078125</v>
      </c>
      <c r="O49" s="96">
        <v>7015.15283203125</v>
      </c>
      <c r="P49" s="97"/>
      <c r="Q49" s="98"/>
      <c r="R49" s="98"/>
      <c r="S49" s="103"/>
      <c r="T49" s="48">
        <v>0</v>
      </c>
      <c r="U49" s="48">
        <v>1</v>
      </c>
      <c r="V49" s="49">
        <v>0</v>
      </c>
      <c r="W49" s="49">
        <v>0.006944</v>
      </c>
      <c r="X49" s="49">
        <v>0.00486</v>
      </c>
      <c r="Y49" s="49">
        <v>0.40035</v>
      </c>
      <c r="Z49" s="49">
        <v>0</v>
      </c>
      <c r="AA49" s="49">
        <v>0</v>
      </c>
      <c r="AB49" s="92">
        <v>49</v>
      </c>
      <c r="AC49" s="92"/>
      <c r="AD49" s="93"/>
      <c r="AE49" s="64" t="s">
        <v>1399</v>
      </c>
      <c r="AF49" s="64">
        <v>197</v>
      </c>
      <c r="AG49" s="64">
        <v>16</v>
      </c>
      <c r="AH49" s="64">
        <v>7</v>
      </c>
      <c r="AI49" s="64">
        <v>86</v>
      </c>
      <c r="AJ49" s="64"/>
      <c r="AK49" s="64"/>
      <c r="AL49" s="64"/>
      <c r="AM49" s="64"/>
      <c r="AN49" s="64"/>
      <c r="AO49" s="66">
        <v>43654.796585648146</v>
      </c>
      <c r="AP49" s="67" t="s">
        <v>1567</v>
      </c>
      <c r="AQ49" s="64" t="b">
        <v>1</v>
      </c>
      <c r="AR49" s="64" t="b">
        <v>0</v>
      </c>
      <c r="AS49" s="64" t="b">
        <v>0</v>
      </c>
      <c r="AT49" s="64"/>
      <c r="AU49" s="64">
        <v>0</v>
      </c>
      <c r="AV49" s="64"/>
      <c r="AW49" s="64" t="b">
        <v>0</v>
      </c>
      <c r="AX49" s="64" t="s">
        <v>218</v>
      </c>
      <c r="AY49" s="67" t="s">
        <v>1651</v>
      </c>
      <c r="AZ49" s="104" t="s">
        <v>66</v>
      </c>
      <c r="BA49" s="48"/>
      <c r="BB49" s="48"/>
      <c r="BC49" s="48"/>
      <c r="BD49" s="48"/>
      <c r="BE49" s="48"/>
      <c r="BF49" s="48"/>
      <c r="BG49" s="86" t="s">
        <v>1855</v>
      </c>
      <c r="BH49" s="86" t="s">
        <v>1855</v>
      </c>
      <c r="BI49" s="86" t="s">
        <v>1888</v>
      </c>
      <c r="BJ49" s="86" t="s">
        <v>1888</v>
      </c>
      <c r="BK49" s="48">
        <v>0</v>
      </c>
      <c r="BL49" s="49">
        <v>0</v>
      </c>
      <c r="BM49" s="48">
        <v>0</v>
      </c>
      <c r="BN49" s="49">
        <v>0</v>
      </c>
      <c r="BO49" s="48">
        <v>0</v>
      </c>
      <c r="BP49" s="49">
        <v>0</v>
      </c>
      <c r="BQ49" s="48">
        <v>30</v>
      </c>
      <c r="BR49" s="49">
        <v>100</v>
      </c>
      <c r="BS49" s="48">
        <v>30</v>
      </c>
      <c r="BT49" s="63" t="str">
        <f>REPLACE(INDEX(GroupVertices[Group],MATCH(Vertices[[#This Row],[Vertex]],GroupVertices[Vertex],0)),1,1,"")</f>
        <v>2</v>
      </c>
    </row>
    <row r="50" spans="1:72" ht="41.45" customHeight="1">
      <c r="A50" s="62" t="s">
        <v>918</v>
      </c>
      <c r="B50" s="64"/>
      <c r="C50" s="81"/>
      <c r="D50" s="81" t="s">
        <v>64</v>
      </c>
      <c r="E50" s="88">
        <v>164.88532934131737</v>
      </c>
      <c r="F50" s="99">
        <v>99.9988397016698</v>
      </c>
      <c r="G50" s="72" t="s">
        <v>1072</v>
      </c>
      <c r="H50" s="100"/>
      <c r="I50" s="73" t="s">
        <v>918</v>
      </c>
      <c r="J50" s="91"/>
      <c r="K50" s="101"/>
      <c r="L50" s="73" t="s">
        <v>1708</v>
      </c>
      <c r="M50" s="102">
        <v>1.3866887568476642</v>
      </c>
      <c r="N50" s="96">
        <v>6551.41162109375</v>
      </c>
      <c r="O50" s="96">
        <v>9589.763671875</v>
      </c>
      <c r="P50" s="97"/>
      <c r="Q50" s="98"/>
      <c r="R50" s="98"/>
      <c r="S50" s="103"/>
      <c r="T50" s="48">
        <v>0</v>
      </c>
      <c r="U50" s="48">
        <v>1</v>
      </c>
      <c r="V50" s="49">
        <v>0</v>
      </c>
      <c r="W50" s="49">
        <v>0.006944</v>
      </c>
      <c r="X50" s="49">
        <v>0.00486</v>
      </c>
      <c r="Y50" s="49">
        <v>0.40035</v>
      </c>
      <c r="Z50" s="49">
        <v>0</v>
      </c>
      <c r="AA50" s="49">
        <v>0</v>
      </c>
      <c r="AB50" s="92">
        <v>50</v>
      </c>
      <c r="AC50" s="92"/>
      <c r="AD50" s="93"/>
      <c r="AE50" s="64" t="s">
        <v>1400</v>
      </c>
      <c r="AF50" s="64">
        <v>1325</v>
      </c>
      <c r="AG50" s="64">
        <v>391</v>
      </c>
      <c r="AH50" s="64">
        <v>3223</v>
      </c>
      <c r="AI50" s="64">
        <v>10056</v>
      </c>
      <c r="AJ50" s="64"/>
      <c r="AK50" s="64" t="s">
        <v>1452</v>
      </c>
      <c r="AL50" s="64" t="s">
        <v>1462</v>
      </c>
      <c r="AM50" s="67" t="s">
        <v>1518</v>
      </c>
      <c r="AN50" s="64"/>
      <c r="AO50" s="66">
        <v>42426.79064814815</v>
      </c>
      <c r="AP50" s="67" t="s">
        <v>1568</v>
      </c>
      <c r="AQ50" s="64" t="b">
        <v>0</v>
      </c>
      <c r="AR50" s="64" t="b">
        <v>0</v>
      </c>
      <c r="AS50" s="64" t="b">
        <v>0</v>
      </c>
      <c r="AT50" s="64"/>
      <c r="AU50" s="64">
        <v>22</v>
      </c>
      <c r="AV50" s="67" t="s">
        <v>276</v>
      </c>
      <c r="AW50" s="64" t="b">
        <v>0</v>
      </c>
      <c r="AX50" s="64" t="s">
        <v>218</v>
      </c>
      <c r="AY50" s="67" t="s">
        <v>1652</v>
      </c>
      <c r="AZ50" s="104" t="s">
        <v>66</v>
      </c>
      <c r="BA50" s="48"/>
      <c r="BB50" s="48"/>
      <c r="BC50" s="48"/>
      <c r="BD50" s="48"/>
      <c r="BE50" s="48"/>
      <c r="BF50" s="48"/>
      <c r="BG50" s="86" t="s">
        <v>1855</v>
      </c>
      <c r="BH50" s="86" t="s">
        <v>1855</v>
      </c>
      <c r="BI50" s="86" t="s">
        <v>1888</v>
      </c>
      <c r="BJ50" s="86" t="s">
        <v>1888</v>
      </c>
      <c r="BK50" s="48">
        <v>0</v>
      </c>
      <c r="BL50" s="49">
        <v>0</v>
      </c>
      <c r="BM50" s="48">
        <v>0</v>
      </c>
      <c r="BN50" s="49">
        <v>0</v>
      </c>
      <c r="BO50" s="48">
        <v>0</v>
      </c>
      <c r="BP50" s="49">
        <v>0</v>
      </c>
      <c r="BQ50" s="48">
        <v>30</v>
      </c>
      <c r="BR50" s="49">
        <v>100</v>
      </c>
      <c r="BS50" s="48">
        <v>30</v>
      </c>
      <c r="BT50" s="63" t="str">
        <f>REPLACE(INDEX(GroupVertices[Group],MATCH(Vertices[[#This Row],[Vertex]],GroupVertices[Vertex],0)),1,1,"")</f>
        <v>2</v>
      </c>
    </row>
    <row r="51" spans="1:72" ht="41.45" customHeight="1">
      <c r="A51" s="62" t="s">
        <v>919</v>
      </c>
      <c r="B51" s="64"/>
      <c r="C51" s="81"/>
      <c r="D51" s="81" t="s">
        <v>64</v>
      </c>
      <c r="E51" s="88">
        <v>162.42062345896443</v>
      </c>
      <c r="F51" s="99">
        <v>99.99983085165007</v>
      </c>
      <c r="G51" s="72" t="s">
        <v>1073</v>
      </c>
      <c r="H51" s="100"/>
      <c r="I51" s="73" t="s">
        <v>919</v>
      </c>
      <c r="J51" s="91"/>
      <c r="K51" s="101"/>
      <c r="L51" s="73" t="s">
        <v>1709</v>
      </c>
      <c r="M51" s="102">
        <v>1.0563715067527286</v>
      </c>
      <c r="N51" s="96">
        <v>5762.1171875</v>
      </c>
      <c r="O51" s="96">
        <v>8706.0068359375</v>
      </c>
      <c r="P51" s="97"/>
      <c r="Q51" s="98"/>
      <c r="R51" s="98"/>
      <c r="S51" s="103"/>
      <c r="T51" s="48">
        <v>0</v>
      </c>
      <c r="U51" s="48">
        <v>2</v>
      </c>
      <c r="V51" s="49">
        <v>0</v>
      </c>
      <c r="W51" s="49">
        <v>0.006993</v>
      </c>
      <c r="X51" s="49">
        <v>0.009049</v>
      </c>
      <c r="Y51" s="49">
        <v>0.5894</v>
      </c>
      <c r="Z51" s="49">
        <v>0.5</v>
      </c>
      <c r="AA51" s="49">
        <v>0</v>
      </c>
      <c r="AB51" s="92">
        <v>51</v>
      </c>
      <c r="AC51" s="92"/>
      <c r="AD51" s="93"/>
      <c r="AE51" s="64" t="s">
        <v>1401</v>
      </c>
      <c r="AF51" s="64">
        <v>107</v>
      </c>
      <c r="AG51" s="64">
        <v>57</v>
      </c>
      <c r="AH51" s="64">
        <v>540</v>
      </c>
      <c r="AI51" s="64">
        <v>5970</v>
      </c>
      <c r="AJ51" s="64"/>
      <c r="AK51" s="64" t="s">
        <v>1453</v>
      </c>
      <c r="AL51" s="64" t="s">
        <v>1462</v>
      </c>
      <c r="AM51" s="64"/>
      <c r="AN51" s="64"/>
      <c r="AO51" s="66">
        <v>41284.68900462963</v>
      </c>
      <c r="AP51" s="67" t="s">
        <v>1569</v>
      </c>
      <c r="AQ51" s="64" t="b">
        <v>1</v>
      </c>
      <c r="AR51" s="64" t="b">
        <v>0</v>
      </c>
      <c r="AS51" s="64" t="b">
        <v>1</v>
      </c>
      <c r="AT51" s="64"/>
      <c r="AU51" s="64">
        <v>0</v>
      </c>
      <c r="AV51" s="67" t="s">
        <v>276</v>
      </c>
      <c r="AW51" s="64" t="b">
        <v>0</v>
      </c>
      <c r="AX51" s="64" t="s">
        <v>218</v>
      </c>
      <c r="AY51" s="67" t="s">
        <v>1653</v>
      </c>
      <c r="AZ51" s="104" t="s">
        <v>66</v>
      </c>
      <c r="BA51" s="48"/>
      <c r="BB51" s="48"/>
      <c r="BC51" s="48"/>
      <c r="BD51" s="48"/>
      <c r="BE51" s="48"/>
      <c r="BF51" s="48"/>
      <c r="BG51" s="86" t="s">
        <v>1856</v>
      </c>
      <c r="BH51" s="86" t="s">
        <v>1855</v>
      </c>
      <c r="BI51" s="86" t="s">
        <v>1888</v>
      </c>
      <c r="BJ51" s="86" t="s">
        <v>1888</v>
      </c>
      <c r="BK51" s="48">
        <v>0</v>
      </c>
      <c r="BL51" s="49">
        <v>0</v>
      </c>
      <c r="BM51" s="48">
        <v>0</v>
      </c>
      <c r="BN51" s="49">
        <v>0</v>
      </c>
      <c r="BO51" s="48">
        <v>0</v>
      </c>
      <c r="BP51" s="49">
        <v>0</v>
      </c>
      <c r="BQ51" s="48">
        <v>84</v>
      </c>
      <c r="BR51" s="49">
        <v>100</v>
      </c>
      <c r="BS51" s="48">
        <v>84</v>
      </c>
      <c r="BT51" s="63" t="str">
        <f>REPLACE(INDEX(GroupVertices[Group],MATCH(Vertices[[#This Row],[Vertex]],GroupVertices[Vertex],0)),1,1,"")</f>
        <v>2</v>
      </c>
    </row>
    <row r="52" spans="1:72" ht="41.45" customHeight="1">
      <c r="A52" s="62" t="s">
        <v>920</v>
      </c>
      <c r="B52" s="64"/>
      <c r="C52" s="81"/>
      <c r="D52" s="81" t="s">
        <v>64</v>
      </c>
      <c r="E52" s="88">
        <v>169.54170482564282</v>
      </c>
      <c r="F52" s="99">
        <v>99.99696719976093</v>
      </c>
      <c r="G52" s="72" t="s">
        <v>1074</v>
      </c>
      <c r="H52" s="100"/>
      <c r="I52" s="73" t="s">
        <v>920</v>
      </c>
      <c r="J52" s="91"/>
      <c r="K52" s="101"/>
      <c r="L52" s="73" t="s">
        <v>1710</v>
      </c>
      <c r="M52" s="102">
        <v>2.0107312263383963</v>
      </c>
      <c r="N52" s="96">
        <v>8609.619140625</v>
      </c>
      <c r="O52" s="96">
        <v>5935.705078125</v>
      </c>
      <c r="P52" s="97"/>
      <c r="Q52" s="98"/>
      <c r="R52" s="98"/>
      <c r="S52" s="103"/>
      <c r="T52" s="48">
        <v>0</v>
      </c>
      <c r="U52" s="48">
        <v>1</v>
      </c>
      <c r="V52" s="49">
        <v>0</v>
      </c>
      <c r="W52" s="49">
        <v>0.006944</v>
      </c>
      <c r="X52" s="49">
        <v>0.00486</v>
      </c>
      <c r="Y52" s="49">
        <v>0.40035</v>
      </c>
      <c r="Z52" s="49">
        <v>0</v>
      </c>
      <c r="AA52" s="49">
        <v>0</v>
      </c>
      <c r="AB52" s="92">
        <v>52</v>
      </c>
      <c r="AC52" s="92"/>
      <c r="AD52" s="93"/>
      <c r="AE52" s="64" t="s">
        <v>1402</v>
      </c>
      <c r="AF52" s="64">
        <v>3612</v>
      </c>
      <c r="AG52" s="64">
        <v>1022</v>
      </c>
      <c r="AH52" s="64">
        <v>9485</v>
      </c>
      <c r="AI52" s="64">
        <v>39286</v>
      </c>
      <c r="AJ52" s="64"/>
      <c r="AK52" s="64" t="s">
        <v>1454</v>
      </c>
      <c r="AL52" s="64" t="s">
        <v>1462</v>
      </c>
      <c r="AM52" s="67" t="s">
        <v>1519</v>
      </c>
      <c r="AN52" s="64"/>
      <c r="AO52" s="66">
        <v>39970.26909722222</v>
      </c>
      <c r="AP52" s="67" t="s">
        <v>1570</v>
      </c>
      <c r="AQ52" s="64" t="b">
        <v>0</v>
      </c>
      <c r="AR52" s="64" t="b">
        <v>0</v>
      </c>
      <c r="AS52" s="64" t="b">
        <v>1</v>
      </c>
      <c r="AT52" s="64"/>
      <c r="AU52" s="64">
        <v>10</v>
      </c>
      <c r="AV52" s="67" t="s">
        <v>711</v>
      </c>
      <c r="AW52" s="64" t="b">
        <v>0</v>
      </c>
      <c r="AX52" s="64" t="s">
        <v>218</v>
      </c>
      <c r="AY52" s="67" t="s">
        <v>1654</v>
      </c>
      <c r="AZ52" s="104" t="s">
        <v>66</v>
      </c>
      <c r="BA52" s="48"/>
      <c r="BB52" s="48"/>
      <c r="BC52" s="48"/>
      <c r="BD52" s="48"/>
      <c r="BE52" s="48"/>
      <c r="BF52" s="48"/>
      <c r="BG52" s="86" t="s">
        <v>1857</v>
      </c>
      <c r="BH52" s="86" t="s">
        <v>1857</v>
      </c>
      <c r="BI52" s="86" t="s">
        <v>1889</v>
      </c>
      <c r="BJ52" s="86" t="s">
        <v>1889</v>
      </c>
      <c r="BK52" s="48">
        <v>0</v>
      </c>
      <c r="BL52" s="49">
        <v>0</v>
      </c>
      <c r="BM52" s="48">
        <v>0</v>
      </c>
      <c r="BN52" s="49">
        <v>0</v>
      </c>
      <c r="BO52" s="48">
        <v>0</v>
      </c>
      <c r="BP52" s="49">
        <v>0</v>
      </c>
      <c r="BQ52" s="48">
        <v>29</v>
      </c>
      <c r="BR52" s="49">
        <v>100</v>
      </c>
      <c r="BS52" s="48">
        <v>29</v>
      </c>
      <c r="BT52" s="63" t="str">
        <f>REPLACE(INDEX(GroupVertices[Group],MATCH(Vertices[[#This Row],[Vertex]],GroupVertices[Vertex],0)),1,1,"")</f>
        <v>2</v>
      </c>
    </row>
    <row r="53" spans="1:72" ht="41.45" customHeight="1">
      <c r="A53" s="62" t="s">
        <v>921</v>
      </c>
      <c r="B53" s="64"/>
      <c r="C53" s="81"/>
      <c r="D53" s="81" t="s">
        <v>64</v>
      </c>
      <c r="E53" s="88">
        <v>165.18788305741458</v>
      </c>
      <c r="F53" s="99">
        <v>99.99871803355843</v>
      </c>
      <c r="G53" s="72" t="s">
        <v>1075</v>
      </c>
      <c r="H53" s="100"/>
      <c r="I53" s="73" t="s">
        <v>921</v>
      </c>
      <c r="J53" s="91"/>
      <c r="K53" s="101"/>
      <c r="L53" s="73" t="s">
        <v>1711</v>
      </c>
      <c r="M53" s="102">
        <v>1.4272366827575218</v>
      </c>
      <c r="N53" s="96">
        <v>5781.79833984375</v>
      </c>
      <c r="O53" s="96">
        <v>6743.689453125</v>
      </c>
      <c r="P53" s="97"/>
      <c r="Q53" s="98"/>
      <c r="R53" s="98"/>
      <c r="S53" s="103"/>
      <c r="T53" s="48">
        <v>0</v>
      </c>
      <c r="U53" s="48">
        <v>1</v>
      </c>
      <c r="V53" s="49">
        <v>0</v>
      </c>
      <c r="W53" s="49">
        <v>0.006944</v>
      </c>
      <c r="X53" s="49">
        <v>0.00486</v>
      </c>
      <c r="Y53" s="49">
        <v>0.40035</v>
      </c>
      <c r="Z53" s="49">
        <v>0</v>
      </c>
      <c r="AA53" s="49">
        <v>0</v>
      </c>
      <c r="AB53" s="92">
        <v>53</v>
      </c>
      <c r="AC53" s="92"/>
      <c r="AD53" s="93"/>
      <c r="AE53" s="64" t="s">
        <v>1403</v>
      </c>
      <c r="AF53" s="64">
        <v>659</v>
      </c>
      <c r="AG53" s="64">
        <v>432</v>
      </c>
      <c r="AH53" s="64">
        <v>6337</v>
      </c>
      <c r="AI53" s="64">
        <v>22522</v>
      </c>
      <c r="AJ53" s="64"/>
      <c r="AK53" s="64" t="s">
        <v>1455</v>
      </c>
      <c r="AL53" s="64" t="s">
        <v>1487</v>
      </c>
      <c r="AM53" s="64"/>
      <c r="AN53" s="64"/>
      <c r="AO53" s="66">
        <v>40737.912939814814</v>
      </c>
      <c r="AP53" s="67" t="s">
        <v>1571</v>
      </c>
      <c r="AQ53" s="64" t="b">
        <v>0</v>
      </c>
      <c r="AR53" s="64" t="b">
        <v>0</v>
      </c>
      <c r="AS53" s="64" t="b">
        <v>1</v>
      </c>
      <c r="AT53" s="64"/>
      <c r="AU53" s="64">
        <v>2</v>
      </c>
      <c r="AV53" s="67" t="s">
        <v>688</v>
      </c>
      <c r="AW53" s="64" t="b">
        <v>0</v>
      </c>
      <c r="AX53" s="64" t="s">
        <v>218</v>
      </c>
      <c r="AY53" s="67" t="s">
        <v>1655</v>
      </c>
      <c r="AZ53" s="104" t="s">
        <v>66</v>
      </c>
      <c r="BA53" s="48"/>
      <c r="BB53" s="48"/>
      <c r="BC53" s="48"/>
      <c r="BD53" s="48"/>
      <c r="BE53" s="48" t="s">
        <v>1030</v>
      </c>
      <c r="BF53" s="48" t="s">
        <v>1030</v>
      </c>
      <c r="BG53" s="86" t="s">
        <v>1858</v>
      </c>
      <c r="BH53" s="86" t="s">
        <v>1871</v>
      </c>
      <c r="BI53" s="86" t="s">
        <v>1889</v>
      </c>
      <c r="BJ53" s="86" t="s">
        <v>1889</v>
      </c>
      <c r="BK53" s="48">
        <v>0</v>
      </c>
      <c r="BL53" s="49">
        <v>0</v>
      </c>
      <c r="BM53" s="48">
        <v>0</v>
      </c>
      <c r="BN53" s="49">
        <v>0</v>
      </c>
      <c r="BO53" s="48">
        <v>0</v>
      </c>
      <c r="BP53" s="49">
        <v>0</v>
      </c>
      <c r="BQ53" s="48">
        <v>175</v>
      </c>
      <c r="BR53" s="49">
        <v>100</v>
      </c>
      <c r="BS53" s="48">
        <v>175</v>
      </c>
      <c r="BT53" s="63" t="str">
        <f>REPLACE(INDEX(GroupVertices[Group],MATCH(Vertices[[#This Row],[Vertex]],GroupVertices[Vertex],0)),1,1,"")</f>
        <v>2</v>
      </c>
    </row>
    <row r="54" spans="1:72" ht="41.45" customHeight="1">
      <c r="A54" s="62" t="s">
        <v>922</v>
      </c>
      <c r="B54" s="64"/>
      <c r="C54" s="81"/>
      <c r="D54" s="81" t="s">
        <v>64</v>
      </c>
      <c r="E54" s="88">
        <v>164.47946460021134</v>
      </c>
      <c r="F54" s="99">
        <v>99.9990029149899</v>
      </c>
      <c r="G54" s="72" t="s">
        <v>1076</v>
      </c>
      <c r="H54" s="100"/>
      <c r="I54" s="73" t="s">
        <v>922</v>
      </c>
      <c r="J54" s="91"/>
      <c r="K54" s="101"/>
      <c r="L54" s="73" t="s">
        <v>1712</v>
      </c>
      <c r="M54" s="102">
        <v>1.3322951977002946</v>
      </c>
      <c r="N54" s="96">
        <v>9656.568359375</v>
      </c>
      <c r="O54" s="96">
        <v>7014.7236328125</v>
      </c>
      <c r="P54" s="97"/>
      <c r="Q54" s="98"/>
      <c r="R54" s="98"/>
      <c r="S54" s="103"/>
      <c r="T54" s="48">
        <v>0</v>
      </c>
      <c r="U54" s="48">
        <v>1</v>
      </c>
      <c r="V54" s="49">
        <v>0</v>
      </c>
      <c r="W54" s="49">
        <v>0.006944</v>
      </c>
      <c r="X54" s="49">
        <v>0.00486</v>
      </c>
      <c r="Y54" s="49">
        <v>0.40035</v>
      </c>
      <c r="Z54" s="49">
        <v>0</v>
      </c>
      <c r="AA54" s="49">
        <v>0</v>
      </c>
      <c r="AB54" s="92">
        <v>54</v>
      </c>
      <c r="AC54" s="92"/>
      <c r="AD54" s="93"/>
      <c r="AE54" s="64" t="s">
        <v>1404</v>
      </c>
      <c r="AF54" s="64">
        <v>333</v>
      </c>
      <c r="AG54" s="64">
        <v>336</v>
      </c>
      <c r="AH54" s="64">
        <v>3204</v>
      </c>
      <c r="AI54" s="64">
        <v>4551</v>
      </c>
      <c r="AJ54" s="64"/>
      <c r="AK54" s="64" t="s">
        <v>1456</v>
      </c>
      <c r="AL54" s="64" t="s">
        <v>1462</v>
      </c>
      <c r="AM54" s="67" t="s">
        <v>1520</v>
      </c>
      <c r="AN54" s="64"/>
      <c r="AO54" s="66">
        <v>43018.61599537037</v>
      </c>
      <c r="AP54" s="67" t="s">
        <v>1572</v>
      </c>
      <c r="AQ54" s="64" t="b">
        <v>1</v>
      </c>
      <c r="AR54" s="64" t="b">
        <v>0</v>
      </c>
      <c r="AS54" s="64" t="b">
        <v>1</v>
      </c>
      <c r="AT54" s="64"/>
      <c r="AU54" s="64">
        <v>0</v>
      </c>
      <c r="AV54" s="64"/>
      <c r="AW54" s="64" t="b">
        <v>0</v>
      </c>
      <c r="AX54" s="64" t="s">
        <v>218</v>
      </c>
      <c r="AY54" s="67" t="s">
        <v>1656</v>
      </c>
      <c r="AZ54" s="104" t="s">
        <v>66</v>
      </c>
      <c r="BA54" s="48"/>
      <c r="BB54" s="48"/>
      <c r="BC54" s="48"/>
      <c r="BD54" s="48"/>
      <c r="BE54" s="48"/>
      <c r="BF54" s="48"/>
      <c r="BG54" s="86" t="s">
        <v>1857</v>
      </c>
      <c r="BH54" s="86" t="s">
        <v>1857</v>
      </c>
      <c r="BI54" s="86" t="s">
        <v>1889</v>
      </c>
      <c r="BJ54" s="86" t="s">
        <v>1889</v>
      </c>
      <c r="BK54" s="48">
        <v>0</v>
      </c>
      <c r="BL54" s="49">
        <v>0</v>
      </c>
      <c r="BM54" s="48">
        <v>0</v>
      </c>
      <c r="BN54" s="49">
        <v>0</v>
      </c>
      <c r="BO54" s="48">
        <v>0</v>
      </c>
      <c r="BP54" s="49">
        <v>0</v>
      </c>
      <c r="BQ54" s="48">
        <v>29</v>
      </c>
      <c r="BR54" s="49">
        <v>100</v>
      </c>
      <c r="BS54" s="48">
        <v>29</v>
      </c>
      <c r="BT54" s="63" t="str">
        <f>REPLACE(INDEX(GroupVertices[Group],MATCH(Vertices[[#This Row],[Vertex]],GroupVertices[Vertex],0)),1,1,"")</f>
        <v>2</v>
      </c>
    </row>
    <row r="55" spans="1:72" ht="41.45" customHeight="1">
      <c r="A55" s="62" t="s">
        <v>923</v>
      </c>
      <c r="B55" s="64"/>
      <c r="C55" s="81"/>
      <c r="D55" s="81" t="s">
        <v>64</v>
      </c>
      <c r="E55" s="88">
        <v>162.3025537160972</v>
      </c>
      <c r="F55" s="99">
        <v>99.99987833188865</v>
      </c>
      <c r="G55" s="72" t="s">
        <v>1077</v>
      </c>
      <c r="H55" s="100"/>
      <c r="I55" s="73" t="s">
        <v>923</v>
      </c>
      <c r="J55" s="91"/>
      <c r="K55" s="101"/>
      <c r="L55" s="73" t="s">
        <v>1713</v>
      </c>
      <c r="M55" s="102">
        <v>1.0405479259098573</v>
      </c>
      <c r="N55" s="96">
        <v>9501.3369140625</v>
      </c>
      <c r="O55" s="96">
        <v>8113.80712890625</v>
      </c>
      <c r="P55" s="97"/>
      <c r="Q55" s="98"/>
      <c r="R55" s="98"/>
      <c r="S55" s="103"/>
      <c r="T55" s="48">
        <v>0</v>
      </c>
      <c r="U55" s="48">
        <v>1</v>
      </c>
      <c r="V55" s="49">
        <v>0</v>
      </c>
      <c r="W55" s="49">
        <v>0.006944</v>
      </c>
      <c r="X55" s="49">
        <v>0.00486</v>
      </c>
      <c r="Y55" s="49">
        <v>0.40035</v>
      </c>
      <c r="Z55" s="49">
        <v>0</v>
      </c>
      <c r="AA55" s="49">
        <v>0</v>
      </c>
      <c r="AB55" s="92">
        <v>55</v>
      </c>
      <c r="AC55" s="92"/>
      <c r="AD55" s="93"/>
      <c r="AE55" s="64" t="s">
        <v>1405</v>
      </c>
      <c r="AF55" s="64">
        <v>56</v>
      </c>
      <c r="AG55" s="64">
        <v>41</v>
      </c>
      <c r="AH55" s="64">
        <v>776</v>
      </c>
      <c r="AI55" s="64">
        <v>1625</v>
      </c>
      <c r="AJ55" s="64"/>
      <c r="AK55" s="64" t="s">
        <v>1457</v>
      </c>
      <c r="AL55" s="64" t="s">
        <v>1474</v>
      </c>
      <c r="AM55" s="67" t="s">
        <v>1521</v>
      </c>
      <c r="AN55" s="64"/>
      <c r="AO55" s="66">
        <v>42629.65268518519</v>
      </c>
      <c r="AP55" s="67" t="s">
        <v>1573</v>
      </c>
      <c r="AQ55" s="64" t="b">
        <v>1</v>
      </c>
      <c r="AR55" s="64" t="b">
        <v>0</v>
      </c>
      <c r="AS55" s="64" t="b">
        <v>0</v>
      </c>
      <c r="AT55" s="64"/>
      <c r="AU55" s="64">
        <v>2</v>
      </c>
      <c r="AV55" s="64"/>
      <c r="AW55" s="64" t="b">
        <v>0</v>
      </c>
      <c r="AX55" s="64" t="s">
        <v>218</v>
      </c>
      <c r="AY55" s="67" t="s">
        <v>1657</v>
      </c>
      <c r="AZ55" s="104" t="s">
        <v>66</v>
      </c>
      <c r="BA55" s="48"/>
      <c r="BB55" s="48"/>
      <c r="BC55" s="48"/>
      <c r="BD55" s="48"/>
      <c r="BE55" s="48"/>
      <c r="BF55" s="48"/>
      <c r="BG55" s="86" t="s">
        <v>1857</v>
      </c>
      <c r="BH55" s="86" t="s">
        <v>1857</v>
      </c>
      <c r="BI55" s="86" t="s">
        <v>1889</v>
      </c>
      <c r="BJ55" s="86" t="s">
        <v>1889</v>
      </c>
      <c r="BK55" s="48">
        <v>0</v>
      </c>
      <c r="BL55" s="49">
        <v>0</v>
      </c>
      <c r="BM55" s="48">
        <v>0</v>
      </c>
      <c r="BN55" s="49">
        <v>0</v>
      </c>
      <c r="BO55" s="48">
        <v>0</v>
      </c>
      <c r="BP55" s="49">
        <v>0</v>
      </c>
      <c r="BQ55" s="48">
        <v>29</v>
      </c>
      <c r="BR55" s="49">
        <v>100</v>
      </c>
      <c r="BS55" s="48">
        <v>29</v>
      </c>
      <c r="BT55" s="63" t="str">
        <f>REPLACE(INDEX(GroupVertices[Group],MATCH(Vertices[[#This Row],[Vertex]],GroupVertices[Vertex],0)),1,1,"")</f>
        <v>2</v>
      </c>
    </row>
    <row r="56" spans="1:72" ht="41.45" customHeight="1">
      <c r="A56" s="62" t="s">
        <v>924</v>
      </c>
      <c r="B56" s="64"/>
      <c r="C56" s="81"/>
      <c r="D56" s="81" t="s">
        <v>64</v>
      </c>
      <c r="E56" s="88">
        <v>166.8998943289891</v>
      </c>
      <c r="F56" s="99">
        <v>99.99802957009908</v>
      </c>
      <c r="G56" s="72" t="s">
        <v>1078</v>
      </c>
      <c r="H56" s="100"/>
      <c r="I56" s="73" t="s">
        <v>924</v>
      </c>
      <c r="J56" s="91"/>
      <c r="K56" s="101"/>
      <c r="L56" s="73" t="s">
        <v>1714</v>
      </c>
      <c r="M56" s="102">
        <v>1.6566786049791538</v>
      </c>
      <c r="N56" s="96">
        <v>7821.484375</v>
      </c>
      <c r="O56" s="96">
        <v>9367.3115234375</v>
      </c>
      <c r="P56" s="97"/>
      <c r="Q56" s="98"/>
      <c r="R56" s="98"/>
      <c r="S56" s="103"/>
      <c r="T56" s="48">
        <v>0</v>
      </c>
      <c r="U56" s="48">
        <v>1</v>
      </c>
      <c r="V56" s="49">
        <v>0</v>
      </c>
      <c r="W56" s="49">
        <v>0.006944</v>
      </c>
      <c r="X56" s="49">
        <v>0.00486</v>
      </c>
      <c r="Y56" s="49">
        <v>0.40035</v>
      </c>
      <c r="Z56" s="49">
        <v>0</v>
      </c>
      <c r="AA56" s="49">
        <v>0</v>
      </c>
      <c r="AB56" s="92">
        <v>56</v>
      </c>
      <c r="AC56" s="92"/>
      <c r="AD56" s="93"/>
      <c r="AE56" s="64" t="s">
        <v>1406</v>
      </c>
      <c r="AF56" s="64">
        <v>1075</v>
      </c>
      <c r="AG56" s="64">
        <v>664</v>
      </c>
      <c r="AH56" s="64">
        <v>10426</v>
      </c>
      <c r="AI56" s="64">
        <v>22124</v>
      </c>
      <c r="AJ56" s="64"/>
      <c r="AK56" s="64" t="s">
        <v>1458</v>
      </c>
      <c r="AL56" s="64" t="s">
        <v>1462</v>
      </c>
      <c r="AM56" s="67" t="s">
        <v>1522</v>
      </c>
      <c r="AN56" s="64"/>
      <c r="AO56" s="66">
        <v>42059.68790509259</v>
      </c>
      <c r="AP56" s="67" t="s">
        <v>1574</v>
      </c>
      <c r="AQ56" s="64" t="b">
        <v>1</v>
      </c>
      <c r="AR56" s="64" t="b">
        <v>0</v>
      </c>
      <c r="AS56" s="64" t="b">
        <v>1</v>
      </c>
      <c r="AT56" s="64"/>
      <c r="AU56" s="64">
        <v>7</v>
      </c>
      <c r="AV56" s="67" t="s">
        <v>276</v>
      </c>
      <c r="AW56" s="64" t="b">
        <v>0</v>
      </c>
      <c r="AX56" s="64" t="s">
        <v>218</v>
      </c>
      <c r="AY56" s="67" t="s">
        <v>1658</v>
      </c>
      <c r="AZ56" s="104" t="s">
        <v>66</v>
      </c>
      <c r="BA56" s="48"/>
      <c r="BB56" s="48"/>
      <c r="BC56" s="48"/>
      <c r="BD56" s="48"/>
      <c r="BE56" s="48"/>
      <c r="BF56" s="48"/>
      <c r="BG56" s="86" t="s">
        <v>1859</v>
      </c>
      <c r="BH56" s="86" t="s">
        <v>1872</v>
      </c>
      <c r="BI56" s="86" t="s">
        <v>1890</v>
      </c>
      <c r="BJ56" s="86" t="s">
        <v>1890</v>
      </c>
      <c r="BK56" s="48">
        <v>0</v>
      </c>
      <c r="BL56" s="49">
        <v>0</v>
      </c>
      <c r="BM56" s="48">
        <v>0</v>
      </c>
      <c r="BN56" s="49">
        <v>0</v>
      </c>
      <c r="BO56" s="48">
        <v>0</v>
      </c>
      <c r="BP56" s="49">
        <v>0</v>
      </c>
      <c r="BQ56" s="48">
        <v>125</v>
      </c>
      <c r="BR56" s="49">
        <v>100</v>
      </c>
      <c r="BS56" s="48">
        <v>125</v>
      </c>
      <c r="BT56" s="63" t="str">
        <f>REPLACE(INDEX(GroupVertices[Group],MATCH(Vertices[[#This Row],[Vertex]],GroupVertices[Vertex],0)),1,1,"")</f>
        <v>2</v>
      </c>
    </row>
    <row r="57" spans="1:72" ht="41.45" customHeight="1">
      <c r="A57" s="62" t="s">
        <v>925</v>
      </c>
      <c r="B57" s="64"/>
      <c r="C57" s="81"/>
      <c r="D57" s="81" t="s">
        <v>64</v>
      </c>
      <c r="E57" s="88">
        <v>162.2361394857344</v>
      </c>
      <c r="F57" s="99">
        <v>99.99990503952284</v>
      </c>
      <c r="G57" s="72" t="s">
        <v>1079</v>
      </c>
      <c r="H57" s="100"/>
      <c r="I57" s="73" t="s">
        <v>925</v>
      </c>
      <c r="J57" s="91"/>
      <c r="K57" s="101"/>
      <c r="L57" s="73" t="s">
        <v>1715</v>
      </c>
      <c r="M57" s="102">
        <v>1.0316471616857423</v>
      </c>
      <c r="N57" s="96">
        <v>4439.58349609375</v>
      </c>
      <c r="O57" s="96">
        <v>6676.5947265625</v>
      </c>
      <c r="P57" s="97"/>
      <c r="Q57" s="98"/>
      <c r="R57" s="98"/>
      <c r="S57" s="103"/>
      <c r="T57" s="48">
        <v>0</v>
      </c>
      <c r="U57" s="48">
        <v>1</v>
      </c>
      <c r="V57" s="49">
        <v>0</v>
      </c>
      <c r="W57" s="49">
        <v>0.006944</v>
      </c>
      <c r="X57" s="49">
        <v>0.00486</v>
      </c>
      <c r="Y57" s="49">
        <v>0.40035</v>
      </c>
      <c r="Z57" s="49">
        <v>0</v>
      </c>
      <c r="AA57" s="49">
        <v>0</v>
      </c>
      <c r="AB57" s="92">
        <v>57</v>
      </c>
      <c r="AC57" s="92"/>
      <c r="AD57" s="93"/>
      <c r="AE57" s="64" t="s">
        <v>1407</v>
      </c>
      <c r="AF57" s="64">
        <v>53</v>
      </c>
      <c r="AG57" s="64">
        <v>32</v>
      </c>
      <c r="AH57" s="64">
        <v>61</v>
      </c>
      <c r="AI57" s="64">
        <v>54</v>
      </c>
      <c r="AJ57" s="64"/>
      <c r="AK57" s="64" t="s">
        <v>1459</v>
      </c>
      <c r="AL57" s="64" t="s">
        <v>1462</v>
      </c>
      <c r="AM57" s="64"/>
      <c r="AN57" s="64"/>
      <c r="AO57" s="66">
        <v>42996.85607638889</v>
      </c>
      <c r="AP57" s="64"/>
      <c r="AQ57" s="64" t="b">
        <v>0</v>
      </c>
      <c r="AR57" s="64" t="b">
        <v>0</v>
      </c>
      <c r="AS57" s="64" t="b">
        <v>0</v>
      </c>
      <c r="AT57" s="64"/>
      <c r="AU57" s="64">
        <v>0</v>
      </c>
      <c r="AV57" s="67" t="s">
        <v>276</v>
      </c>
      <c r="AW57" s="64" t="b">
        <v>0</v>
      </c>
      <c r="AX57" s="64" t="s">
        <v>218</v>
      </c>
      <c r="AY57" s="67" t="s">
        <v>1659</v>
      </c>
      <c r="AZ57" s="104" t="s">
        <v>66</v>
      </c>
      <c r="BA57" s="48"/>
      <c r="BB57" s="48"/>
      <c r="BC57" s="48"/>
      <c r="BD57" s="48"/>
      <c r="BE57" s="48"/>
      <c r="BF57" s="48"/>
      <c r="BG57" s="86" t="s">
        <v>1857</v>
      </c>
      <c r="BH57" s="86" t="s">
        <v>1857</v>
      </c>
      <c r="BI57" s="86" t="s">
        <v>1889</v>
      </c>
      <c r="BJ57" s="86" t="s">
        <v>1889</v>
      </c>
      <c r="BK57" s="48">
        <v>0</v>
      </c>
      <c r="BL57" s="49">
        <v>0</v>
      </c>
      <c r="BM57" s="48">
        <v>0</v>
      </c>
      <c r="BN57" s="49">
        <v>0</v>
      </c>
      <c r="BO57" s="48">
        <v>0</v>
      </c>
      <c r="BP57" s="49">
        <v>0</v>
      </c>
      <c r="BQ57" s="48">
        <v>29</v>
      </c>
      <c r="BR57" s="49">
        <v>100</v>
      </c>
      <c r="BS57" s="48">
        <v>29</v>
      </c>
      <c r="BT57" s="63" t="str">
        <f>REPLACE(INDEX(GroupVertices[Group],MATCH(Vertices[[#This Row],[Vertex]],GroupVertices[Vertex],0)),1,1,"")</f>
        <v>2</v>
      </c>
    </row>
    <row r="58" spans="1:72" ht="41.45" customHeight="1">
      <c r="A58" s="80" t="s">
        <v>926</v>
      </c>
      <c r="B58" s="110"/>
      <c r="C58" s="111"/>
      <c r="D58" s="111" t="s">
        <v>64</v>
      </c>
      <c r="E58" s="112">
        <v>164.87794998238817</v>
      </c>
      <c r="F58" s="113">
        <v>99.9988426691847</v>
      </c>
      <c r="G58" s="125" t="s">
        <v>1080</v>
      </c>
      <c r="H58" s="111"/>
      <c r="I58" s="114" t="s">
        <v>926</v>
      </c>
      <c r="J58" s="115"/>
      <c r="K58" s="115"/>
      <c r="L58" s="114" t="s">
        <v>1716</v>
      </c>
      <c r="M58" s="116">
        <v>1.3856997830449849</v>
      </c>
      <c r="N58" s="117">
        <v>4303.22265625</v>
      </c>
      <c r="O58" s="117">
        <v>7770.2119140625</v>
      </c>
      <c r="P58" s="118"/>
      <c r="Q58" s="119"/>
      <c r="R58" s="119"/>
      <c r="S58" s="120"/>
      <c r="T58" s="48">
        <v>0</v>
      </c>
      <c r="U58" s="48">
        <v>1</v>
      </c>
      <c r="V58" s="49">
        <v>0</v>
      </c>
      <c r="W58" s="49">
        <v>0.006944</v>
      </c>
      <c r="X58" s="49">
        <v>0.00486</v>
      </c>
      <c r="Y58" s="49">
        <v>0.40035</v>
      </c>
      <c r="Z58" s="49">
        <v>0</v>
      </c>
      <c r="AA58" s="49">
        <v>0</v>
      </c>
      <c r="AB58" s="121">
        <v>58</v>
      </c>
      <c r="AC58" s="121"/>
      <c r="AD58" s="122"/>
      <c r="AE58" s="110" t="s">
        <v>1408</v>
      </c>
      <c r="AF58" s="110">
        <v>1875</v>
      </c>
      <c r="AG58" s="110">
        <v>390</v>
      </c>
      <c r="AH58" s="110">
        <v>7791</v>
      </c>
      <c r="AI58" s="110">
        <v>11556</v>
      </c>
      <c r="AJ58" s="110"/>
      <c r="AK58" s="110" t="s">
        <v>1460</v>
      </c>
      <c r="AL58" s="110" t="s">
        <v>1462</v>
      </c>
      <c r="AM58" s="124" t="s">
        <v>1523</v>
      </c>
      <c r="AN58" s="110"/>
      <c r="AO58" s="123">
        <v>41889.045277777775</v>
      </c>
      <c r="AP58" s="124" t="s">
        <v>1575</v>
      </c>
      <c r="AQ58" s="110" t="b">
        <v>1</v>
      </c>
      <c r="AR58" s="110" t="b">
        <v>0</v>
      </c>
      <c r="AS58" s="110" t="b">
        <v>1</v>
      </c>
      <c r="AT58" s="110"/>
      <c r="AU58" s="110">
        <v>2</v>
      </c>
      <c r="AV58" s="124" t="s">
        <v>276</v>
      </c>
      <c r="AW58" s="110" t="b">
        <v>0</v>
      </c>
      <c r="AX58" s="110" t="s">
        <v>218</v>
      </c>
      <c r="AY58" s="124" t="s">
        <v>1660</v>
      </c>
      <c r="AZ58" s="104" t="s">
        <v>66</v>
      </c>
      <c r="BA58" s="48"/>
      <c r="BB58" s="48"/>
      <c r="BC58" s="48"/>
      <c r="BD58" s="48"/>
      <c r="BE58" s="48"/>
      <c r="BF58" s="48"/>
      <c r="BG58" s="86" t="s">
        <v>1860</v>
      </c>
      <c r="BH58" s="86" t="s">
        <v>1860</v>
      </c>
      <c r="BI58" s="86" t="s">
        <v>1890</v>
      </c>
      <c r="BJ58" s="86" t="s">
        <v>1890</v>
      </c>
      <c r="BK58" s="48">
        <v>0</v>
      </c>
      <c r="BL58" s="49">
        <v>0</v>
      </c>
      <c r="BM58" s="48">
        <v>0</v>
      </c>
      <c r="BN58" s="49">
        <v>0</v>
      </c>
      <c r="BO58" s="48">
        <v>0</v>
      </c>
      <c r="BP58" s="49">
        <v>0</v>
      </c>
      <c r="BQ58" s="48">
        <v>35</v>
      </c>
      <c r="BR58" s="49">
        <v>100</v>
      </c>
      <c r="BS58" s="48">
        <v>35</v>
      </c>
      <c r="BT58" s="63" t="str">
        <f>REPLACE(INDEX(GroupVertices[Group],MATCH(Vertices[[#This Row],[Vertex]],GroupVertices[Vertex],0)),1,1,"")</f>
        <v>2</v>
      </c>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hyperlinks>
    <hyperlink ref="AM6" r:id="rId1" display="https://t.co/v5wLhKLQXb"/>
    <hyperlink ref="AM8" r:id="rId2" display="https://t.co/CfxAVeXDad"/>
    <hyperlink ref="AM9" r:id="rId3" display="https://t.co/RlGxilE3Q6"/>
    <hyperlink ref="AM10" r:id="rId4" display="https://t.co/NV0do0qLBY"/>
    <hyperlink ref="AM11" r:id="rId5" display="https://t.co/C0t8R0Wawg"/>
    <hyperlink ref="AM12" r:id="rId6" display="https://t.co/XPlEybcHtk"/>
    <hyperlink ref="AM13" r:id="rId7" display="https://t.co/Ij1QpGF80R"/>
    <hyperlink ref="AM16" r:id="rId8" display="https://t.co/ol1K3QeP3F"/>
    <hyperlink ref="AM17" r:id="rId9" display="https://t.co/eUJLtrtePs"/>
    <hyperlink ref="AM19" r:id="rId10" display="https://t.co/xiXoVAVlx5"/>
    <hyperlink ref="AM20" r:id="rId11" display="https://t.co/9MDbZMiznU"/>
    <hyperlink ref="AM21" r:id="rId12" display="https://t.co/GjMxbJV4ah"/>
    <hyperlink ref="AM23" r:id="rId13" display="https://t.co/lRfqnWhHbj"/>
    <hyperlink ref="AM24" r:id="rId14" display="https://t.co/de0l9PtE1X"/>
    <hyperlink ref="AM25" r:id="rId15" display="https://t.co/zbyPQ7n6Dg"/>
    <hyperlink ref="AM27" r:id="rId16" display="https://t.co/a6liZwpaJm"/>
    <hyperlink ref="AM28" r:id="rId17" display="https://t.co/zHjesDb3ER"/>
    <hyperlink ref="AM29" r:id="rId18" display="https://t.co/DSFWvx0Xf7"/>
    <hyperlink ref="AM32" r:id="rId19" display="https://t.co/CcGN9ENKlB"/>
    <hyperlink ref="AM35" r:id="rId20" display="http://t.co/i05Fqi3R8Y"/>
    <hyperlink ref="AM37" r:id="rId21" display="https://t.co/kCqx9JrksE"/>
    <hyperlink ref="AM39" r:id="rId22" display="https://t.co/opeSWVFxIO"/>
    <hyperlink ref="AM40" r:id="rId23" display="http://t.co/660fx3pBvn"/>
    <hyperlink ref="AM41" r:id="rId24" display="https://t.co/JrRb4zhmxD"/>
    <hyperlink ref="AM42" r:id="rId25" display="http://t.co/t414UtTRv4"/>
    <hyperlink ref="AM43" r:id="rId26" display="http://t.co/FFgLyjknZX"/>
    <hyperlink ref="AM44" r:id="rId27" display="https://t.co/JqM334HQ"/>
    <hyperlink ref="AM46" r:id="rId28" display="https://t.co/Q4m4gDuTyE"/>
    <hyperlink ref="AM47" r:id="rId29" display="https://t.co/j11sj6g5Ye"/>
    <hyperlink ref="AM48" r:id="rId30" display="https://t.co/j9ykJtM2bl"/>
    <hyperlink ref="AM50" r:id="rId31" display="https://t.co/iygXIROxBl"/>
    <hyperlink ref="AM52" r:id="rId32" display="https://t.co/SWwLpjoL1M"/>
    <hyperlink ref="AM54" r:id="rId33" display="https://t.co/YIRebYvQ6d"/>
    <hyperlink ref="AM55" r:id="rId34" display="https://t.co/5iPIyRuWXL"/>
    <hyperlink ref="AM56" r:id="rId35" display="https://t.co/OTri68JdjG"/>
    <hyperlink ref="AM58" r:id="rId36" display="https://t.co/0UrcfXdafS"/>
    <hyperlink ref="AP3" r:id="rId37" display="https://pbs.twimg.com/profile_banners/1270829815/1518398602"/>
    <hyperlink ref="AP4" r:id="rId38" display="https://pbs.twimg.com/profile_banners/611064890/1541974030"/>
    <hyperlink ref="AP5" r:id="rId39" display="https://pbs.twimg.com/profile_banners/30418793/1567135567"/>
    <hyperlink ref="AP6" r:id="rId40" display="https://pbs.twimg.com/profile_banners/816653/1568238043"/>
    <hyperlink ref="AP7" r:id="rId41" display="https://pbs.twimg.com/profile_banners/1060147072081543169/1568078963"/>
    <hyperlink ref="AP8" r:id="rId42" display="https://pbs.twimg.com/profile_banners/2377200630/1525824099"/>
    <hyperlink ref="AP9" r:id="rId43" display="https://pbs.twimg.com/profile_banners/2366475956/1531814075"/>
    <hyperlink ref="AP10" r:id="rId44" display="https://pbs.twimg.com/profile_banners/820129550/1557110174"/>
    <hyperlink ref="AP11" r:id="rId45" display="https://pbs.twimg.com/profile_banners/16809032/1566422096"/>
    <hyperlink ref="AP13" r:id="rId46" display="https://pbs.twimg.com/profile_banners/815485908/1569508684"/>
    <hyperlink ref="AP14" r:id="rId47" display="https://pbs.twimg.com/profile_banners/927691430/1569076515"/>
    <hyperlink ref="AP15" r:id="rId48" display="https://pbs.twimg.com/profile_banners/1299673800/1474472530"/>
    <hyperlink ref="AP16" r:id="rId49" display="https://pbs.twimg.com/profile_banners/12006842/1559145689"/>
    <hyperlink ref="AP17" r:id="rId50" display="https://pbs.twimg.com/profile_banners/87606674/1405285356"/>
    <hyperlink ref="AP18" r:id="rId51" display="https://pbs.twimg.com/profile_banners/1045490102523318277/1538141915"/>
    <hyperlink ref="AP19" r:id="rId52" display="https://pbs.twimg.com/profile_banners/23385603/1570724371"/>
    <hyperlink ref="AP20" r:id="rId53" display="https://pbs.twimg.com/profile_banners/1017154810158645250/1531757289"/>
    <hyperlink ref="AP21" r:id="rId54" display="https://pbs.twimg.com/profile_banners/451608000/1534035185"/>
    <hyperlink ref="AP22" r:id="rId55" display="https://pbs.twimg.com/profile_banners/483275984/1525359172"/>
    <hyperlink ref="AP23" r:id="rId56" display="https://pbs.twimg.com/profile_banners/34530995/1567425507"/>
    <hyperlink ref="AP24" r:id="rId57" display="https://pbs.twimg.com/profile_banners/2417630238/1556669997"/>
    <hyperlink ref="AP25" r:id="rId58" display="https://pbs.twimg.com/profile_banners/1470609625/1542981540"/>
    <hyperlink ref="AP26" r:id="rId59" display="https://pbs.twimg.com/profile_banners/981394798035853313/1522819605"/>
    <hyperlink ref="AP27" r:id="rId60" display="https://pbs.twimg.com/profile_banners/17035423/1562346381"/>
    <hyperlink ref="AP28" r:id="rId61" display="https://pbs.twimg.com/profile_banners/14534931/1553608966"/>
    <hyperlink ref="AP29" r:id="rId62" display="https://pbs.twimg.com/profile_banners/7180132/1555655911"/>
    <hyperlink ref="AP30" r:id="rId63" display="https://pbs.twimg.com/profile_banners/2413481736/1463465003"/>
    <hyperlink ref="AP31" r:id="rId64" display="https://pbs.twimg.com/profile_banners/3742431562/1528405723"/>
    <hyperlink ref="AP32" r:id="rId65" display="https://pbs.twimg.com/profile_banners/243366276/1447281918"/>
    <hyperlink ref="AP35" r:id="rId66" display="https://pbs.twimg.com/profile_banners/438507280/1492634054"/>
    <hyperlink ref="AP36" r:id="rId67" display="https://pbs.twimg.com/profile_banners/4776088104/1547008556"/>
    <hyperlink ref="AP37" r:id="rId68" display="https://pbs.twimg.com/profile_banners/767774116669554688/1471888291"/>
    <hyperlink ref="AP38" r:id="rId69" display="https://pbs.twimg.com/profile_banners/15523961/1397527346"/>
    <hyperlink ref="AP39" r:id="rId70" display="https://pbs.twimg.com/profile_banners/1169449151366610947/1567707664"/>
    <hyperlink ref="AP40" r:id="rId71" display="https://pbs.twimg.com/profile_banners/2195872195/1384736544"/>
    <hyperlink ref="AP41" r:id="rId72" display="https://pbs.twimg.com/profile_banners/19781646/1570116166"/>
    <hyperlink ref="AP42" r:id="rId73" display="https://pbs.twimg.com/profile_banners/1917731/1434034905"/>
    <hyperlink ref="AP43" r:id="rId74" display="https://pbs.twimg.com/profile_banners/191564258/1462910994"/>
    <hyperlink ref="AP44" r:id="rId75" display="https://pbs.twimg.com/profile_banners/1017726031/1355759611"/>
    <hyperlink ref="AP45" r:id="rId76" display="https://pbs.twimg.com/profile_banners/497141422/1562031423"/>
    <hyperlink ref="AP46" r:id="rId77" display="https://pbs.twimg.com/profile_banners/82257804/1563088097"/>
    <hyperlink ref="AP47" r:id="rId78" display="https://pbs.twimg.com/profile_banners/387885930/1570331309"/>
    <hyperlink ref="AP48" r:id="rId79" display="https://pbs.twimg.com/profile_banners/4861287972/1571176424"/>
    <hyperlink ref="AP49" r:id="rId80" display="https://pbs.twimg.com/profile_banners/1148307534865936390/1562628709"/>
    <hyperlink ref="AP50" r:id="rId81" display="https://pbs.twimg.com/profile_banners/703293083719303168/1562253253"/>
    <hyperlink ref="AP51" r:id="rId82" display="https://pbs.twimg.com/profile_banners/1077033378/1515986737"/>
    <hyperlink ref="AP52" r:id="rId83" display="https://pbs.twimg.com/profile_banners/45082827/1517338323"/>
    <hyperlink ref="AP53" r:id="rId84" display="https://pbs.twimg.com/profile_banners/334928093/1566668165"/>
    <hyperlink ref="AP54" r:id="rId85" display="https://pbs.twimg.com/profile_banners/917763406970720257/1557763131"/>
    <hyperlink ref="AP55" r:id="rId86" display="https://pbs.twimg.com/profile_banners/776807823338450944/1564808490"/>
    <hyperlink ref="AP56" r:id="rId87" display="https://pbs.twimg.com/profile_banners/3059354805/1570120493"/>
    <hyperlink ref="AP58" r:id="rId88" display="https://pbs.twimg.com/profile_banners/2795093599/1569203390"/>
    <hyperlink ref="AV3" r:id="rId89" display="http://abs.twimg.com/images/themes/theme1/bg.png"/>
    <hyperlink ref="AV4" r:id="rId90" display="http://abs.twimg.com/images/themes/theme1/bg.png"/>
    <hyperlink ref="AV5" r:id="rId91" display="http://abs.twimg.com/images/themes/theme11/bg.gif"/>
    <hyperlink ref="AV6" r:id="rId92" display="http://abs.twimg.com/images/themes/theme1/bg.png"/>
    <hyperlink ref="AV8" r:id="rId93" display="http://abs.twimg.com/images/themes/theme1/bg.png"/>
    <hyperlink ref="AV9" r:id="rId94" display="http://abs.twimg.com/images/themes/theme1/bg.png"/>
    <hyperlink ref="AV10" r:id="rId95" display="http://abs.twimg.com/images/themes/theme14/bg.gif"/>
    <hyperlink ref="AV11" r:id="rId96" display="http://abs.twimg.com/images/themes/theme14/bg.gif"/>
    <hyperlink ref="AV13" r:id="rId97" display="http://abs.twimg.com/images/themes/theme1/bg.png"/>
    <hyperlink ref="AV14" r:id="rId98" display="http://abs.twimg.com/images/themes/theme14/bg.gif"/>
    <hyperlink ref="AV15" r:id="rId99" display="http://abs.twimg.com/images/themes/theme1/bg.png"/>
    <hyperlink ref="AV16" r:id="rId100" display="http://abs.twimg.com/images/themes/theme14/bg.gif"/>
    <hyperlink ref="AV17" r:id="rId101" display="http://abs.twimg.com/images/themes/theme19/bg.gif"/>
    <hyperlink ref="AV18" r:id="rId102" display="http://abs.twimg.com/images/themes/theme1/bg.png"/>
    <hyperlink ref="AV19" r:id="rId103" display="http://abs.twimg.com/images/themes/theme1/bg.png"/>
    <hyperlink ref="AV20" r:id="rId104" display="http://abs.twimg.com/images/themes/theme1/bg.png"/>
    <hyperlink ref="AV21" r:id="rId105" display="http://abs.twimg.com/images/themes/theme14/bg.gif"/>
    <hyperlink ref="AV22" r:id="rId106" display="http://abs.twimg.com/images/themes/theme14/bg.gif"/>
    <hyperlink ref="AV23" r:id="rId107" display="http://abs.twimg.com/images/themes/theme9/bg.gif"/>
    <hyperlink ref="AV24" r:id="rId108" display="http://abs.twimg.com/images/themes/theme13/bg.gif"/>
    <hyperlink ref="AV25" r:id="rId109" display="http://abs.twimg.com/images/themes/theme4/bg.gif"/>
    <hyperlink ref="AV26" r:id="rId110" display="http://abs.twimg.com/images/themes/theme1/bg.png"/>
    <hyperlink ref="AV27" r:id="rId111" display="http://abs.twimg.com/images/themes/theme10/bg.gif"/>
    <hyperlink ref="AV28" r:id="rId112" display="http://abs.twimg.com/images/themes/theme8/bg.gif"/>
    <hyperlink ref="AV29" r:id="rId113" display="http://abs.twimg.com/images/themes/theme6/bg.gif"/>
    <hyperlink ref="AV30" r:id="rId114" display="http://abs.twimg.com/images/themes/theme1/bg.png"/>
    <hyperlink ref="AV31" r:id="rId115" display="http://abs.twimg.com/images/themes/theme1/bg.png"/>
    <hyperlink ref="AV32" r:id="rId116" display="http://abs.twimg.com/images/themes/theme1/bg.png"/>
    <hyperlink ref="AV33" r:id="rId117" display="http://abs.twimg.com/images/themes/theme1/bg.png"/>
    <hyperlink ref="AV34" r:id="rId118" display="http://abs.twimg.com/images/themes/theme1/bg.png"/>
    <hyperlink ref="AV35" r:id="rId119" display="http://abs.twimg.com/images/themes/theme1/bg.png"/>
    <hyperlink ref="AV36" r:id="rId120" display="http://abs.twimg.com/images/themes/theme1/bg.png"/>
    <hyperlink ref="AV37" r:id="rId121" display="http://abs.twimg.com/images/themes/theme1/bg.png"/>
    <hyperlink ref="AV38" r:id="rId122" display="http://abs.twimg.com/images/themes/theme1/bg.png"/>
    <hyperlink ref="AV40" r:id="rId123" display="http://abs.twimg.com/images/themes/theme17/bg.gif"/>
    <hyperlink ref="AV41" r:id="rId124" display="http://abs.twimg.com/images/themes/theme1/bg.png"/>
    <hyperlink ref="AV42" r:id="rId125" display="http://abs.twimg.com/images/themes/theme1/bg.png"/>
    <hyperlink ref="AV43" r:id="rId126" display="http://abs.twimg.com/images/themes/theme1/bg.png"/>
    <hyperlink ref="AV44" r:id="rId127" display="http://abs.twimg.com/images/themes/theme1/bg.png"/>
    <hyperlink ref="AV45" r:id="rId128" display="http://abs.twimg.com/images/themes/theme1/bg.png"/>
    <hyperlink ref="AV46" r:id="rId129" display="http://abs.twimg.com/images/themes/theme13/bg.gif"/>
    <hyperlink ref="AV47" r:id="rId130" display="http://abs.twimg.com/images/themes/theme18/bg.gif"/>
    <hyperlink ref="AV48" r:id="rId131" display="http://abs.twimg.com/images/themes/theme1/bg.png"/>
    <hyperlink ref="AV50" r:id="rId132" display="http://abs.twimg.com/images/themes/theme1/bg.png"/>
    <hyperlink ref="AV51" r:id="rId133" display="http://abs.twimg.com/images/themes/theme1/bg.png"/>
    <hyperlink ref="AV52" r:id="rId134" display="http://abs.twimg.com/images/themes/theme5/bg.gif"/>
    <hyperlink ref="AV53" r:id="rId135" display="http://abs.twimg.com/images/themes/theme10/bg.gif"/>
    <hyperlink ref="AV56" r:id="rId136" display="http://abs.twimg.com/images/themes/theme1/bg.png"/>
    <hyperlink ref="AV57" r:id="rId137" display="http://abs.twimg.com/images/themes/theme1/bg.png"/>
    <hyperlink ref="AV58" r:id="rId138" display="http://abs.twimg.com/images/themes/theme1/bg.png"/>
    <hyperlink ref="G3" r:id="rId139" display="http://pbs.twimg.com/profile_images/691486428253958144/rRbwW0C1_normal.jpg"/>
    <hyperlink ref="G4" r:id="rId140" display="http://pbs.twimg.com/profile_images/1184516503170768896/grNnQdN__normal.jpg"/>
    <hyperlink ref="G5" r:id="rId141" display="http://pbs.twimg.com/profile_images/2761713408/6329c1d5a241ca23457c0db374bee56b_normal.jpeg"/>
    <hyperlink ref="G6" r:id="rId142" display="http://pbs.twimg.com/profile_images/1096066608034918401/m8wnTWsX_normal.png"/>
    <hyperlink ref="G7" r:id="rId143" display="http://pbs.twimg.com/profile_images/1182525269455917057/6DxyX5px_normal.jpg"/>
    <hyperlink ref="G8" r:id="rId144" display="http://pbs.twimg.com/profile_images/1061744570344517633/fKDfFqhQ_normal.jpg"/>
    <hyperlink ref="G9" r:id="rId145" display="http://pbs.twimg.com/profile_images/1173256262777282561/7ZSOgUL3_normal.jpg"/>
    <hyperlink ref="G10" r:id="rId146" display="http://pbs.twimg.com/profile_images/1125227694403280898/eAwq83rQ_normal.png"/>
    <hyperlink ref="G11" r:id="rId147" display="http://pbs.twimg.com/profile_images/1087719846605979648/HRHFp3Nq_normal.jpg"/>
    <hyperlink ref="G12" r:id="rId148" display="http://pbs.twimg.com/profile_images/1174767693976616960/Sk9xAS_U_normal.jpg"/>
    <hyperlink ref="G13" r:id="rId149" display="http://pbs.twimg.com/profile_images/1129944670988132352/LYEHUdAX_normal.jpg"/>
    <hyperlink ref="G14" r:id="rId150" display="http://pbs.twimg.com/profile_images/1174806119509893126/D4p4GAn-_normal.jpg"/>
    <hyperlink ref="G15" r:id="rId151" display="http://pbs.twimg.com/profile_images/875946540715659264/FDOf-UKL_normal.jpg"/>
    <hyperlink ref="G16" r:id="rId152" display="http://pbs.twimg.com/profile_images/912667889395798022/pMoB2qc8_normal.jpg"/>
    <hyperlink ref="G17" r:id="rId153" display="http://pbs.twimg.com/profile_images/849132774661308416/pa2Uplq1_normal.jpg"/>
    <hyperlink ref="G18" r:id="rId154" display="http://pbs.twimg.com/profile_images/1151716300839931904/Y72pA1N8_normal.jpg"/>
    <hyperlink ref="G19" r:id="rId155" display="http://pbs.twimg.com/profile_images/1182338436230995969/1jQMWImu_normal.jpg"/>
    <hyperlink ref="G20" r:id="rId156" display="http://pbs.twimg.com/profile_images/1018889683919462401/GgWLobp0_normal.jpg"/>
    <hyperlink ref="G21" r:id="rId157" display="http://pbs.twimg.com/profile_images/1028444219122372608/WpQ3rG1f_normal.jpg"/>
    <hyperlink ref="G22" r:id="rId158" display="http://pbs.twimg.com/profile_images/992053872322629634/3QBCD-OO_normal.jpg"/>
    <hyperlink ref="G23" r:id="rId159" display="http://pbs.twimg.com/profile_images/1168494672911593478/pgUGrDgj_normal.jpg"/>
    <hyperlink ref="G24" r:id="rId160" display="http://pbs.twimg.com/profile_images/859380014827098113/Rlir6oC-_normal.jpg"/>
    <hyperlink ref="G25" r:id="rId161" display="http://pbs.twimg.com/profile_images/1055752495086034944/QMsvAgFY_normal.jpg"/>
    <hyperlink ref="G26" r:id="rId162" display="http://pbs.twimg.com/profile_images/982302509292236801/ALg71pfL_normal.jpg"/>
    <hyperlink ref="G27" r:id="rId163" display="http://pbs.twimg.com/profile_images/1085776914285903873/D2BnQ3vv_normal.jpg"/>
    <hyperlink ref="G28" r:id="rId164" display="http://pbs.twimg.com/profile_images/1101536321812729856/xIvGWBK-_normal.png"/>
    <hyperlink ref="G29" r:id="rId165" display="http://pbs.twimg.com/profile_images/780872177377697792/QoBK4oUH_normal.jpg"/>
    <hyperlink ref="G30" r:id="rId166" display="http://pbs.twimg.com/profile_images/1083095196538150919/xP5zjyJy_normal.jpg"/>
    <hyperlink ref="G31" r:id="rId167" display="http://pbs.twimg.com/profile_images/1123374378455117824/75bno-CM_normal.jpg"/>
    <hyperlink ref="G32" r:id="rId168" display="http://pbs.twimg.com/profile_images/477498319128641537/80VgI0B-_normal.jpeg"/>
    <hyperlink ref="G33" r:id="rId169" display="http://pbs.twimg.com/profile_images/1606549427/image_normal.jpg"/>
    <hyperlink ref="G34" r:id="rId170" display="http://pbs.twimg.com/profile_images/499352686484262914/J4VcsuQb_normal.jpeg"/>
    <hyperlink ref="G35" r:id="rId171" display="http://pbs.twimg.com/profile_images/854796138397917184/CXkz8ydl_normal.jpg"/>
    <hyperlink ref="G36" r:id="rId172" display="http://pbs.twimg.com/profile_images/1108178734589325312/eNV-wEVW_normal.jpg"/>
    <hyperlink ref="G37" r:id="rId173" display="http://pbs.twimg.com/profile_images/1098152999040548864/mLC5VHbW_normal.png"/>
    <hyperlink ref="G38" r:id="rId174" display="http://pbs.twimg.com/profile_images/455890320291426304/GzhT51-G_normal.jpeg"/>
    <hyperlink ref="G39" r:id="rId175" display="http://pbs.twimg.com/profile_images/1169675975124299777/920hS51J_normal.jpg"/>
    <hyperlink ref="G40" r:id="rId176" display="http://pbs.twimg.com/profile_images/378800000754954602/01aa41b9c84ef01d5b84503fa22af522_normal.png"/>
    <hyperlink ref="G41" r:id="rId177" display="http://pbs.twimg.com/profile_images/1135903182469701638/dbaFI_s-_normal.png"/>
    <hyperlink ref="G42" r:id="rId178" display="http://pbs.twimg.com/profile_images/907330975587336193/tw7JPE5v_normal.jpg"/>
    <hyperlink ref="G43" r:id="rId179" display="http://pbs.twimg.com/profile_images/888457890561961984/qf8fx2gc_normal.jpg"/>
    <hyperlink ref="G44" r:id="rId180" display="http://pbs.twimg.com/profile_images/2987280094/cd26c92184299d321ba04633b979ef01_normal.jpeg"/>
    <hyperlink ref="G45" r:id="rId181" display="http://pbs.twimg.com/profile_images/1175528971456434176/JxHFqWxn_normal.jpg"/>
    <hyperlink ref="G46" r:id="rId182" display="http://pbs.twimg.com/profile_images/1140048787844534272/GCgv7tNe_normal.jpg"/>
    <hyperlink ref="G47" r:id="rId183" display="http://pbs.twimg.com/profile_images/1124176275722125312/lyn4nKwU_normal.jpg"/>
    <hyperlink ref="G48" r:id="rId184" display="http://pbs.twimg.com/profile_images/1183430448992735233/8MQJk2-L_normal.jpg"/>
    <hyperlink ref="G49" r:id="rId185" display="http://pbs.twimg.com/profile_images/1148375472608350213/1Ve-paoB_normal.jpg"/>
    <hyperlink ref="G50" r:id="rId186" display="http://pbs.twimg.com/profile_images/1141817834143719424/IKYCxx31_normal.jpg"/>
    <hyperlink ref="G51" r:id="rId187" display="http://pbs.twimg.com/profile_images/952743540030955520/z4zVOaT8_normal.jpg"/>
    <hyperlink ref="G52" r:id="rId188" display="http://pbs.twimg.com/profile_images/1032128407709134848/16XEwKtM_normal.jpg"/>
    <hyperlink ref="G53" r:id="rId189" display="http://pbs.twimg.com/profile_images/1173076646527688704/VMno7d8h_normal.jpg"/>
    <hyperlink ref="G54" r:id="rId190" display="http://pbs.twimg.com/profile_images/1174291917619810304/I8NjsMm7_normal.jpg"/>
    <hyperlink ref="G55" r:id="rId191" display="http://pbs.twimg.com/profile_images/1157516364996927488/0-qcUUKv_normal.jpg"/>
    <hyperlink ref="G56" r:id="rId192" display="http://pbs.twimg.com/profile_images/1183019741012807681/CjKJwb2X_normal.jpg"/>
    <hyperlink ref="G57" r:id="rId193" display="http://pbs.twimg.com/profile_images/1028000186440851457/igu9DMKf_normal.jpg"/>
    <hyperlink ref="G58" r:id="rId194" display="http://pbs.twimg.com/profile_images/1160319152189562880/ZlhAujs-_normal.jpg"/>
    <hyperlink ref="AY3" r:id="rId195" display="https://twitter.com/coliver405"/>
    <hyperlink ref="AY4" r:id="rId196" display="https://twitter.com/ethan_wolbach"/>
    <hyperlink ref="AY5" r:id="rId197" display="https://twitter.com/larissagrace"/>
    <hyperlink ref="AY6" r:id="rId198" display="https://twitter.com/techcrunch"/>
    <hyperlink ref="AY7" r:id="rId199" display="https://twitter.com/peter_pan_js"/>
    <hyperlink ref="AY8" r:id="rId200" display="https://twitter.com/unosml"/>
    <hyperlink ref="AY9" r:id="rId201" display="https://twitter.com/kylie_squiers"/>
    <hyperlink ref="AY10" r:id="rId202" display="https://twitter.com/unothegateway"/>
    <hyperlink ref="AY11" r:id="rId203" display="https://twitter.com/unomaha"/>
    <hyperlink ref="AY12" r:id="rId204" display="https://twitter.com/marsnevada"/>
    <hyperlink ref="AY13" r:id="rId205" display="https://twitter.com/mavradiouno"/>
    <hyperlink ref="AY14" r:id="rId206" display="https://twitter.com/jodeanebrownlee"/>
    <hyperlink ref="AY15" r:id="rId207" display="https://twitter.com/thartman2u"/>
    <hyperlink ref="AY16" r:id="rId208" display="https://twitter.com/jeremyhl"/>
    <hyperlink ref="AY17" r:id="rId209" display="https://twitter.com/nodexl"/>
    <hyperlink ref="AY18" r:id="rId210" display="https://twitter.com/aitchkira"/>
    <hyperlink ref="AY19" r:id="rId211" display="https://twitter.com/mavpuck"/>
    <hyperlink ref="AY20" r:id="rId212" display="https://twitter.com/branderpaul7"/>
    <hyperlink ref="AY21" r:id="rId213" display="https://twitter.com/omahahky"/>
    <hyperlink ref="AY22" r:id="rId214" display="https://twitter.com/stephen_lay"/>
    <hyperlink ref="AY23" r:id="rId215" display="https://twitter.com/mariambocari"/>
    <hyperlink ref="AY24" r:id="rId216" display="https://twitter.com/stuckonsw"/>
    <hyperlink ref="AY25" r:id="rId217" display="https://twitter.com/freelanceowl"/>
    <hyperlink ref="AY26" r:id="rId218" display="https://twitter.com/krausesmustache"/>
    <hyperlink ref="AY27" r:id="rId219" display="https://twitter.com/ccooke6685"/>
    <hyperlink ref="AY28" r:id="rId220" display="https://twitter.com/uiowa"/>
    <hyperlink ref="AY29" r:id="rId221" display="https://twitter.com/dennisyu"/>
    <hyperlink ref="AY30" r:id="rId222" display="https://twitter.com/jack_hova"/>
    <hyperlink ref="AY31" r:id="rId223" display="https://twitter.com/benji_gordon"/>
    <hyperlink ref="AY32" r:id="rId224" display="https://twitter.com/u_nebraska"/>
    <hyperlink ref="AY33" r:id="rId225" display="https://twitter.com/horsedaddy00"/>
    <hyperlink ref="AY34" r:id="rId226" display="https://twitter.com/majestik42"/>
    <hyperlink ref="AY35" r:id="rId227" display="https://twitter.com/obomaha"/>
    <hyperlink ref="AY36" r:id="rId228" display="https://twitter.com/jlsneb"/>
    <hyperlink ref="AY37" r:id="rId229" display="https://twitter.com/nebraskahcc"/>
    <hyperlink ref="AY38" r:id="rId230" display="https://twitter.com/rickylee41"/>
    <hyperlink ref="AY39" r:id="rId231" display="https://twitter.com/findurgeniusne"/>
    <hyperlink ref="AY40" r:id="rId232" display="https://twitter.com/tweetrootapp"/>
    <hyperlink ref="AY41" r:id="rId233" display="https://twitter.com/newseum"/>
    <hyperlink ref="AY42" r:id="rId234" display="https://twitter.com/thehill"/>
    <hyperlink ref="AY43" r:id="rId235" display="https://twitter.com/belforgroup"/>
    <hyperlink ref="AY44" r:id="rId236" display="https://twitter.com/sheldonyellen"/>
    <hyperlink ref="AY45" r:id="rId237" display="https://twitter.com/baadgalab"/>
    <hyperlink ref="AY46" r:id="rId238" display="https://twitter.com/okinatran"/>
    <hyperlink ref="AY47" r:id="rId239" display="https://twitter.com/thekamrinbaker"/>
    <hyperlink ref="AY48" r:id="rId240" display="https://twitter.com/ko_zub"/>
    <hyperlink ref="AY49" r:id="rId241" display="https://twitter.com/ejwolbach1"/>
    <hyperlink ref="AY50" r:id="rId242" display="https://twitter.com/lapainter"/>
    <hyperlink ref="AY51" r:id="rId243" display="https://twitter.com/rmpray42"/>
    <hyperlink ref="AY52" r:id="rId244" display="https://twitter.com/megonz92"/>
    <hyperlink ref="AY53" r:id="rId245" display="https://twitter.com/kassidybrown_"/>
    <hyperlink ref="AY54" r:id="rId246" display="https://twitter.com/mattkirkle"/>
    <hyperlink ref="AY55" r:id="rId247" display="https://twitter.com/sworadio"/>
    <hyperlink ref="AY56" r:id="rId248" display="https://twitter.com/owen_godberson"/>
    <hyperlink ref="AY57" r:id="rId249" display="https://twitter.com/jkies_media"/>
    <hyperlink ref="AY58" r:id="rId250" display="https://twitter.com/osborneinacabin"/>
  </hyperlinks>
  <printOptions/>
  <pageMargins left="0.7" right="0.7" top="0.75" bottom="0.75" header="0.3" footer="0.3"/>
  <pageSetup horizontalDpi="600" verticalDpi="600" orientation="portrait" r:id="rId255"/>
  <drawing r:id="rId254"/>
  <legacyDrawing r:id="rId252"/>
  <tableParts>
    <tablePart r:id="rId2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1989</v>
      </c>
      <c r="G3" s="77"/>
      <c r="H3" s="77"/>
      <c r="I3" s="78">
        <v>3</v>
      </c>
      <c r="J3" s="79"/>
      <c r="K3" s="48">
        <v>23</v>
      </c>
      <c r="L3" s="48">
        <v>27</v>
      </c>
      <c r="M3" s="48">
        <v>51</v>
      </c>
      <c r="N3" s="48">
        <v>78</v>
      </c>
      <c r="O3" s="48">
        <v>2</v>
      </c>
      <c r="P3" s="49">
        <v>0.09302325581395349</v>
      </c>
      <c r="Q3" s="49">
        <v>0.1702127659574468</v>
      </c>
      <c r="R3" s="48">
        <v>1</v>
      </c>
      <c r="S3" s="48">
        <v>0</v>
      </c>
      <c r="T3" s="48">
        <v>23</v>
      </c>
      <c r="U3" s="48">
        <v>78</v>
      </c>
      <c r="V3" s="48">
        <v>3</v>
      </c>
      <c r="W3" s="49">
        <v>1.856333</v>
      </c>
      <c r="X3" s="49">
        <v>0.09288537549407115</v>
      </c>
      <c r="Y3" s="63" t="s">
        <v>1717</v>
      </c>
      <c r="Z3" s="63" t="s">
        <v>1721</v>
      </c>
      <c r="AA3" s="63" t="s">
        <v>1736</v>
      </c>
      <c r="AB3" s="69" t="s">
        <v>1754</v>
      </c>
      <c r="AC3" s="69" t="s">
        <v>1808</v>
      </c>
      <c r="AD3" s="69" t="s">
        <v>908</v>
      </c>
      <c r="AE3" s="69" t="s">
        <v>1813</v>
      </c>
      <c r="AF3" s="69" t="s">
        <v>1815</v>
      </c>
      <c r="AG3" s="86">
        <v>0</v>
      </c>
      <c r="AH3" s="106">
        <v>0</v>
      </c>
      <c r="AI3" s="86">
        <v>0</v>
      </c>
      <c r="AJ3" s="106">
        <v>0</v>
      </c>
      <c r="AK3" s="86">
        <v>0</v>
      </c>
      <c r="AL3" s="106">
        <v>0</v>
      </c>
      <c r="AM3" s="86">
        <v>455</v>
      </c>
      <c r="AN3" s="106">
        <v>100</v>
      </c>
      <c r="AO3" s="86">
        <v>455</v>
      </c>
    </row>
    <row r="4" spans="1:41" ht="15">
      <c r="A4" s="132" t="s">
        <v>714</v>
      </c>
      <c r="B4" s="81" t="s">
        <v>719</v>
      </c>
      <c r="C4" s="81" t="s">
        <v>56</v>
      </c>
      <c r="D4" s="133"/>
      <c r="E4" s="134"/>
      <c r="F4" s="135" t="s">
        <v>1990</v>
      </c>
      <c r="G4" s="136"/>
      <c r="H4" s="136"/>
      <c r="I4" s="137">
        <v>4</v>
      </c>
      <c r="J4" s="138"/>
      <c r="K4" s="48">
        <v>15</v>
      </c>
      <c r="L4" s="48">
        <v>14</v>
      </c>
      <c r="M4" s="48">
        <v>26</v>
      </c>
      <c r="N4" s="48">
        <v>40</v>
      </c>
      <c r="O4" s="48">
        <v>15</v>
      </c>
      <c r="P4" s="49">
        <v>0</v>
      </c>
      <c r="Q4" s="49">
        <v>0</v>
      </c>
      <c r="R4" s="48">
        <v>1</v>
      </c>
      <c r="S4" s="48">
        <v>0</v>
      </c>
      <c r="T4" s="48">
        <v>15</v>
      </c>
      <c r="U4" s="48">
        <v>40</v>
      </c>
      <c r="V4" s="48">
        <v>2</v>
      </c>
      <c r="W4" s="49">
        <v>1.733333</v>
      </c>
      <c r="X4" s="49">
        <v>0.07142857142857142</v>
      </c>
      <c r="Y4" s="63" t="s">
        <v>1718</v>
      </c>
      <c r="Z4" s="63" t="s">
        <v>1722</v>
      </c>
      <c r="AA4" s="63" t="s">
        <v>1030</v>
      </c>
      <c r="AB4" s="69" t="s">
        <v>1755</v>
      </c>
      <c r="AC4" s="69" t="s">
        <v>1809</v>
      </c>
      <c r="AD4" s="63"/>
      <c r="AE4" s="63"/>
      <c r="AF4" s="63" t="s">
        <v>1816</v>
      </c>
      <c r="AG4" s="48">
        <v>0</v>
      </c>
      <c r="AH4" s="49">
        <v>0</v>
      </c>
      <c r="AI4" s="48">
        <v>0</v>
      </c>
      <c r="AJ4" s="49">
        <v>0</v>
      </c>
      <c r="AK4" s="48">
        <v>0</v>
      </c>
      <c r="AL4" s="49">
        <v>0</v>
      </c>
      <c r="AM4" s="48">
        <v>1234</v>
      </c>
      <c r="AN4" s="49">
        <v>100</v>
      </c>
      <c r="AO4" s="48">
        <v>1234</v>
      </c>
    </row>
    <row r="5" spans="1:41" ht="15">
      <c r="A5" s="132" t="s">
        <v>715</v>
      </c>
      <c r="B5" s="81" t="s">
        <v>720</v>
      </c>
      <c r="C5" s="81" t="s">
        <v>56</v>
      </c>
      <c r="D5" s="133"/>
      <c r="E5" s="134"/>
      <c r="F5" s="135" t="s">
        <v>1991</v>
      </c>
      <c r="G5" s="136"/>
      <c r="H5" s="136"/>
      <c r="I5" s="137">
        <v>5</v>
      </c>
      <c r="J5" s="138"/>
      <c r="K5" s="48">
        <v>11</v>
      </c>
      <c r="L5" s="48">
        <v>14</v>
      </c>
      <c r="M5" s="48">
        <v>3</v>
      </c>
      <c r="N5" s="48">
        <v>17</v>
      </c>
      <c r="O5" s="48">
        <v>3</v>
      </c>
      <c r="P5" s="49">
        <v>0</v>
      </c>
      <c r="Q5" s="49">
        <v>0</v>
      </c>
      <c r="R5" s="48">
        <v>1</v>
      </c>
      <c r="S5" s="48">
        <v>0</v>
      </c>
      <c r="T5" s="48">
        <v>11</v>
      </c>
      <c r="U5" s="48">
        <v>17</v>
      </c>
      <c r="V5" s="48">
        <v>2</v>
      </c>
      <c r="W5" s="49">
        <v>1.586777</v>
      </c>
      <c r="X5" s="49">
        <v>0.12727272727272726</v>
      </c>
      <c r="Y5" s="63" t="s">
        <v>1719</v>
      </c>
      <c r="Z5" s="63" t="s">
        <v>1723</v>
      </c>
      <c r="AA5" s="63" t="s">
        <v>1737</v>
      </c>
      <c r="AB5" s="69" t="s">
        <v>1756</v>
      </c>
      <c r="AC5" s="69" t="s">
        <v>1810</v>
      </c>
      <c r="AD5" s="63"/>
      <c r="AE5" s="63" t="s">
        <v>1814</v>
      </c>
      <c r="AF5" s="63" t="s">
        <v>1817</v>
      </c>
      <c r="AG5" s="48">
        <v>0</v>
      </c>
      <c r="AH5" s="49">
        <v>0</v>
      </c>
      <c r="AI5" s="48">
        <v>0</v>
      </c>
      <c r="AJ5" s="49">
        <v>0</v>
      </c>
      <c r="AK5" s="48">
        <v>0</v>
      </c>
      <c r="AL5" s="49">
        <v>0</v>
      </c>
      <c r="AM5" s="48">
        <v>315</v>
      </c>
      <c r="AN5" s="49">
        <v>100</v>
      </c>
      <c r="AO5" s="48">
        <v>315</v>
      </c>
    </row>
    <row r="6" spans="1:41" ht="15">
      <c r="A6" s="132" t="s">
        <v>716</v>
      </c>
      <c r="B6" s="81" t="s">
        <v>721</v>
      </c>
      <c r="C6" s="81" t="s">
        <v>56</v>
      </c>
      <c r="D6" s="133"/>
      <c r="E6" s="134"/>
      <c r="F6" s="135" t="s">
        <v>1992</v>
      </c>
      <c r="G6" s="136"/>
      <c r="H6" s="136"/>
      <c r="I6" s="137">
        <v>6</v>
      </c>
      <c r="J6" s="138"/>
      <c r="K6" s="48">
        <v>4</v>
      </c>
      <c r="L6" s="48">
        <v>5</v>
      </c>
      <c r="M6" s="48">
        <v>0</v>
      </c>
      <c r="N6" s="48">
        <v>5</v>
      </c>
      <c r="O6" s="48">
        <v>0</v>
      </c>
      <c r="P6" s="49">
        <v>0</v>
      </c>
      <c r="Q6" s="49">
        <v>0</v>
      </c>
      <c r="R6" s="48">
        <v>1</v>
      </c>
      <c r="S6" s="48">
        <v>0</v>
      </c>
      <c r="T6" s="48">
        <v>4</v>
      </c>
      <c r="U6" s="48">
        <v>5</v>
      </c>
      <c r="V6" s="48">
        <v>2</v>
      </c>
      <c r="W6" s="49">
        <v>0.875</v>
      </c>
      <c r="X6" s="49">
        <v>0.4166666666666667</v>
      </c>
      <c r="Y6" s="63"/>
      <c r="Z6" s="63"/>
      <c r="AA6" s="63" t="s">
        <v>1032</v>
      </c>
      <c r="AB6" s="69" t="s">
        <v>1757</v>
      </c>
      <c r="AC6" s="69" t="s">
        <v>1811</v>
      </c>
      <c r="AD6" s="63"/>
      <c r="AE6" s="63" t="s">
        <v>934</v>
      </c>
      <c r="AF6" s="63" t="s">
        <v>1818</v>
      </c>
      <c r="AG6" s="48">
        <v>0</v>
      </c>
      <c r="AH6" s="49">
        <v>0</v>
      </c>
      <c r="AI6" s="48">
        <v>0</v>
      </c>
      <c r="AJ6" s="49">
        <v>0</v>
      </c>
      <c r="AK6" s="48">
        <v>0</v>
      </c>
      <c r="AL6" s="49">
        <v>0</v>
      </c>
      <c r="AM6" s="48">
        <v>33</v>
      </c>
      <c r="AN6" s="49">
        <v>100</v>
      </c>
      <c r="AO6" s="48">
        <v>33</v>
      </c>
    </row>
    <row r="7" spans="1:41" ht="15">
      <c r="A7" s="132" t="s">
        <v>717</v>
      </c>
      <c r="B7" s="81" t="s">
        <v>722</v>
      </c>
      <c r="C7" s="81" t="s">
        <v>56</v>
      </c>
      <c r="D7" s="133"/>
      <c r="E7" s="134"/>
      <c r="F7" s="135" t="s">
        <v>1993</v>
      </c>
      <c r="G7" s="136"/>
      <c r="H7" s="136"/>
      <c r="I7" s="137">
        <v>7</v>
      </c>
      <c r="J7" s="138"/>
      <c r="K7" s="48">
        <v>2</v>
      </c>
      <c r="L7" s="48">
        <v>1</v>
      </c>
      <c r="M7" s="48">
        <v>12</v>
      </c>
      <c r="N7" s="48">
        <v>13</v>
      </c>
      <c r="O7" s="48">
        <v>12</v>
      </c>
      <c r="P7" s="49">
        <v>0</v>
      </c>
      <c r="Q7" s="49">
        <v>0</v>
      </c>
      <c r="R7" s="48">
        <v>1</v>
      </c>
      <c r="S7" s="48">
        <v>0</v>
      </c>
      <c r="T7" s="48">
        <v>2</v>
      </c>
      <c r="U7" s="48">
        <v>13</v>
      </c>
      <c r="V7" s="48">
        <v>1</v>
      </c>
      <c r="W7" s="49">
        <v>0.5</v>
      </c>
      <c r="X7" s="49">
        <v>0.5</v>
      </c>
      <c r="Y7" s="63" t="s">
        <v>1720</v>
      </c>
      <c r="Z7" s="63" t="s">
        <v>1724</v>
      </c>
      <c r="AA7" s="63" t="s">
        <v>1030</v>
      </c>
      <c r="AB7" s="69" t="s">
        <v>1758</v>
      </c>
      <c r="AC7" s="69" t="s">
        <v>1812</v>
      </c>
      <c r="AD7" s="63"/>
      <c r="AE7" s="63"/>
      <c r="AF7" s="63" t="s">
        <v>1819</v>
      </c>
      <c r="AG7" s="48">
        <v>0</v>
      </c>
      <c r="AH7" s="49">
        <v>0</v>
      </c>
      <c r="AI7" s="48">
        <v>0</v>
      </c>
      <c r="AJ7" s="49">
        <v>0</v>
      </c>
      <c r="AK7" s="48">
        <v>0</v>
      </c>
      <c r="AL7" s="49">
        <v>0</v>
      </c>
      <c r="AM7" s="48">
        <v>442</v>
      </c>
      <c r="AN7" s="49">
        <v>100</v>
      </c>
      <c r="AO7" s="48">
        <v>442</v>
      </c>
    </row>
    <row r="8" spans="1:41" ht="15">
      <c r="A8" s="132" t="s">
        <v>718</v>
      </c>
      <c r="B8" s="81" t="s">
        <v>723</v>
      </c>
      <c r="C8" s="81" t="s">
        <v>56</v>
      </c>
      <c r="D8" s="133"/>
      <c r="E8" s="134"/>
      <c r="F8" s="135" t="s">
        <v>1994</v>
      </c>
      <c r="G8" s="136"/>
      <c r="H8" s="136"/>
      <c r="I8" s="137">
        <v>8</v>
      </c>
      <c r="J8" s="138"/>
      <c r="K8" s="48">
        <v>1</v>
      </c>
      <c r="L8" s="48">
        <v>0</v>
      </c>
      <c r="M8" s="48">
        <v>6</v>
      </c>
      <c r="N8" s="48">
        <v>6</v>
      </c>
      <c r="O8" s="48">
        <v>6</v>
      </c>
      <c r="P8" s="49" t="s">
        <v>724</v>
      </c>
      <c r="Q8" s="49" t="s">
        <v>724</v>
      </c>
      <c r="R8" s="48">
        <v>1</v>
      </c>
      <c r="S8" s="48">
        <v>1</v>
      </c>
      <c r="T8" s="48">
        <v>1</v>
      </c>
      <c r="U8" s="48">
        <v>6</v>
      </c>
      <c r="V8" s="48">
        <v>0</v>
      </c>
      <c r="W8" s="49">
        <v>0</v>
      </c>
      <c r="X8" s="49" t="s">
        <v>724</v>
      </c>
      <c r="Y8" s="63" t="s">
        <v>1014</v>
      </c>
      <c r="Z8" s="63" t="s">
        <v>692</v>
      </c>
      <c r="AA8" s="63" t="s">
        <v>1030</v>
      </c>
      <c r="AB8" s="69" t="s">
        <v>1759</v>
      </c>
      <c r="AC8" s="69" t="s">
        <v>1760</v>
      </c>
      <c r="AD8" s="63"/>
      <c r="AE8" s="63"/>
      <c r="AF8" s="63" t="s">
        <v>914</v>
      </c>
      <c r="AG8" s="48">
        <v>0</v>
      </c>
      <c r="AH8" s="49">
        <v>0</v>
      </c>
      <c r="AI8" s="48">
        <v>0</v>
      </c>
      <c r="AJ8" s="49">
        <v>0</v>
      </c>
      <c r="AK8" s="48">
        <v>0</v>
      </c>
      <c r="AL8" s="49">
        <v>0</v>
      </c>
      <c r="AM8" s="48">
        <v>131</v>
      </c>
      <c r="AN8" s="49">
        <v>100</v>
      </c>
      <c r="AO8" s="48">
        <v>131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8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8 C166:C175">
      <formula1>ValidGroupShapes</formula1>
    </dataValidation>
    <dataValidation allowBlank="1" showInputMessage="1" showErrorMessage="1" promptTitle="Group Name" prompt="Enter the name of the group." sqref="A1426:A1551 A1109:A1185 A918:A1099 A596:A787 A266:A300 A261:A264 A3:A8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369</v>
      </c>
      <c r="C2" s="63">
        <f>VLOOKUP(GroupVertices[[#This Row],[Vertex]],Vertices[],MATCH("ID",Vertices[[#Headers],[Vertex]:[Vertex Group]],0),FALSE)</f>
        <v>16</v>
      </c>
    </row>
    <row r="3" spans="1:3" ht="15">
      <c r="A3" s="63" t="s">
        <v>220</v>
      </c>
      <c r="B3" s="69" t="s">
        <v>951</v>
      </c>
      <c r="C3" s="63">
        <f>VLOOKUP(GroupVertices[[#This Row],[Vertex]],Vertices[],MATCH("ID",Vertices[[#Headers],[Vertex]:[Vertex Group]],0),FALSE)</f>
        <v>41</v>
      </c>
    </row>
    <row r="4" spans="1:3" ht="15">
      <c r="A4" s="63" t="s">
        <v>220</v>
      </c>
      <c r="B4" s="69" t="s">
        <v>950</v>
      </c>
      <c r="C4" s="63">
        <f>VLOOKUP(GroupVertices[[#This Row],[Vertex]],Vertices[],MATCH("ID",Vertices[[#Headers],[Vertex]:[Vertex Group]],0),FALSE)</f>
        <v>40</v>
      </c>
    </row>
    <row r="5" spans="1:3" ht="15">
      <c r="A5" s="63" t="s">
        <v>220</v>
      </c>
      <c r="B5" s="69" t="s">
        <v>908</v>
      </c>
      <c r="C5" s="63">
        <f>VLOOKUP(GroupVertices[[#This Row],[Vertex]],Vertices[],MATCH("ID",Vertices[[#Headers],[Vertex]:[Vertex Group]],0),FALSE)</f>
        <v>8</v>
      </c>
    </row>
    <row r="6" spans="1:3" ht="15">
      <c r="A6" s="63" t="s">
        <v>220</v>
      </c>
      <c r="B6" s="69" t="s">
        <v>949</v>
      </c>
      <c r="C6" s="63">
        <f>VLOOKUP(GroupVertices[[#This Row],[Vertex]],Vertices[],MATCH("ID",Vertices[[#Headers],[Vertex]:[Vertex Group]],0),FALSE)</f>
        <v>39</v>
      </c>
    </row>
    <row r="7" spans="1:3" ht="15">
      <c r="A7" s="63" t="s">
        <v>220</v>
      </c>
      <c r="B7" s="69" t="s">
        <v>907</v>
      </c>
      <c r="C7" s="63">
        <f>VLOOKUP(GroupVertices[[#This Row],[Vertex]],Vertices[],MATCH("ID",Vertices[[#Headers],[Vertex]:[Vertex Group]],0),FALSE)</f>
        <v>15</v>
      </c>
    </row>
    <row r="8" spans="1:3" ht="15">
      <c r="A8" s="63" t="s">
        <v>220</v>
      </c>
      <c r="B8" s="69" t="s">
        <v>948</v>
      </c>
      <c r="C8" s="63">
        <f>VLOOKUP(GroupVertices[[#This Row],[Vertex]],Vertices[],MATCH("ID",Vertices[[#Headers],[Vertex]:[Vertex Group]],0),FALSE)</f>
        <v>38</v>
      </c>
    </row>
    <row r="9" spans="1:3" ht="15">
      <c r="A9" s="63" t="s">
        <v>220</v>
      </c>
      <c r="B9" s="69" t="s">
        <v>947</v>
      </c>
      <c r="C9" s="63">
        <f>VLOOKUP(GroupVertices[[#This Row],[Vertex]],Vertices[],MATCH("ID",Vertices[[#Headers],[Vertex]:[Vertex Group]],0),FALSE)</f>
        <v>37</v>
      </c>
    </row>
    <row r="10" spans="1:3" ht="15">
      <c r="A10" s="63" t="s">
        <v>220</v>
      </c>
      <c r="B10" s="69" t="s">
        <v>946</v>
      </c>
      <c r="C10" s="63">
        <f>VLOOKUP(GroupVertices[[#This Row],[Vertex]],Vertices[],MATCH("ID",Vertices[[#Headers],[Vertex]:[Vertex Group]],0),FALSE)</f>
        <v>36</v>
      </c>
    </row>
    <row r="11" spans="1:3" ht="15">
      <c r="A11" s="63" t="s">
        <v>220</v>
      </c>
      <c r="B11" s="69" t="s">
        <v>945</v>
      </c>
      <c r="C11" s="63">
        <f>VLOOKUP(GroupVertices[[#This Row],[Vertex]],Vertices[],MATCH("ID",Vertices[[#Headers],[Vertex]:[Vertex Group]],0),FALSE)</f>
        <v>35</v>
      </c>
    </row>
    <row r="12" spans="1:3" ht="15">
      <c r="A12" s="63" t="s">
        <v>220</v>
      </c>
      <c r="B12" s="69" t="s">
        <v>944</v>
      </c>
      <c r="C12" s="63">
        <f>VLOOKUP(GroupVertices[[#This Row],[Vertex]],Vertices[],MATCH("ID",Vertices[[#Headers],[Vertex]:[Vertex Group]],0),FALSE)</f>
        <v>34</v>
      </c>
    </row>
    <row r="13" spans="1:3" ht="15">
      <c r="A13" s="63" t="s">
        <v>220</v>
      </c>
      <c r="B13" s="69" t="s">
        <v>943</v>
      </c>
      <c r="C13" s="63">
        <f>VLOOKUP(GroupVertices[[#This Row],[Vertex]],Vertices[],MATCH("ID",Vertices[[#Headers],[Vertex]:[Vertex Group]],0),FALSE)</f>
        <v>33</v>
      </c>
    </row>
    <row r="14" spans="1:3" ht="15">
      <c r="A14" s="63" t="s">
        <v>220</v>
      </c>
      <c r="B14" s="69" t="s">
        <v>942</v>
      </c>
      <c r="C14" s="63">
        <f>VLOOKUP(GroupVertices[[#This Row],[Vertex]],Vertices[],MATCH("ID",Vertices[[#Headers],[Vertex]:[Vertex Group]],0),FALSE)</f>
        <v>32</v>
      </c>
    </row>
    <row r="15" spans="1:3" ht="15">
      <c r="A15" s="63" t="s">
        <v>220</v>
      </c>
      <c r="B15" s="69" t="s">
        <v>941</v>
      </c>
      <c r="C15" s="63">
        <f>VLOOKUP(GroupVertices[[#This Row],[Vertex]],Vertices[],MATCH("ID",Vertices[[#Headers],[Vertex]:[Vertex Group]],0),FALSE)</f>
        <v>29</v>
      </c>
    </row>
    <row r="16" spans="1:3" ht="15">
      <c r="A16" s="63" t="s">
        <v>220</v>
      </c>
      <c r="B16" s="69" t="s">
        <v>901</v>
      </c>
      <c r="C16" s="63">
        <f>VLOOKUP(GroupVertices[[#This Row],[Vertex]],Vertices[],MATCH("ID",Vertices[[#Headers],[Vertex]:[Vertex Group]],0),FALSE)</f>
        <v>5</v>
      </c>
    </row>
    <row r="17" spans="1:3" ht="15">
      <c r="A17" s="63" t="s">
        <v>220</v>
      </c>
      <c r="B17" s="69" t="s">
        <v>940</v>
      </c>
      <c r="C17" s="63">
        <f>VLOOKUP(GroupVertices[[#This Row],[Vertex]],Vertices[],MATCH("ID",Vertices[[#Headers],[Vertex]:[Vertex Group]],0),FALSE)</f>
        <v>28</v>
      </c>
    </row>
    <row r="18" spans="1:3" ht="15">
      <c r="A18" s="63" t="s">
        <v>220</v>
      </c>
      <c r="B18" s="69" t="s">
        <v>909</v>
      </c>
      <c r="C18" s="63">
        <f>VLOOKUP(GroupVertices[[#This Row],[Vertex]],Vertices[],MATCH("ID",Vertices[[#Headers],[Vertex]:[Vertex Group]],0),FALSE)</f>
        <v>27</v>
      </c>
    </row>
    <row r="19" spans="1:3" ht="15">
      <c r="A19" s="63" t="s">
        <v>220</v>
      </c>
      <c r="B19" s="69" t="s">
        <v>939</v>
      </c>
      <c r="C19" s="63">
        <f>VLOOKUP(GroupVertices[[#This Row],[Vertex]],Vertices[],MATCH("ID",Vertices[[#Headers],[Vertex]:[Vertex Group]],0),FALSE)</f>
        <v>26</v>
      </c>
    </row>
    <row r="20" spans="1:3" ht="15">
      <c r="A20" s="63" t="s">
        <v>220</v>
      </c>
      <c r="B20" s="69" t="s">
        <v>938</v>
      </c>
      <c r="C20" s="63">
        <f>VLOOKUP(GroupVertices[[#This Row],[Vertex]],Vertices[],MATCH("ID",Vertices[[#Headers],[Vertex]:[Vertex Group]],0),FALSE)</f>
        <v>25</v>
      </c>
    </row>
    <row r="21" spans="1:3" ht="15">
      <c r="A21" s="63" t="s">
        <v>220</v>
      </c>
      <c r="B21" s="69" t="s">
        <v>937</v>
      </c>
      <c r="C21" s="63">
        <f>VLOOKUP(GroupVertices[[#This Row],[Vertex]],Vertices[],MATCH("ID",Vertices[[#Headers],[Vertex]:[Vertex Group]],0),FALSE)</f>
        <v>24</v>
      </c>
    </row>
    <row r="22" spans="1:3" ht="15">
      <c r="A22" s="63" t="s">
        <v>220</v>
      </c>
      <c r="B22" s="69" t="s">
        <v>936</v>
      </c>
      <c r="C22" s="63">
        <f>VLOOKUP(GroupVertices[[#This Row],[Vertex]],Vertices[],MATCH("ID",Vertices[[#Headers],[Vertex]:[Vertex Group]],0),FALSE)</f>
        <v>23</v>
      </c>
    </row>
    <row r="23" spans="1:3" ht="15">
      <c r="A23" s="63" t="s">
        <v>220</v>
      </c>
      <c r="B23" s="69" t="s">
        <v>935</v>
      </c>
      <c r="C23" s="63">
        <f>VLOOKUP(GroupVertices[[#This Row],[Vertex]],Vertices[],MATCH("ID",Vertices[[#Headers],[Vertex]:[Vertex Group]],0),FALSE)</f>
        <v>22</v>
      </c>
    </row>
    <row r="24" spans="1:3" ht="15">
      <c r="A24" s="63" t="s">
        <v>220</v>
      </c>
      <c r="B24" s="69" t="s">
        <v>929</v>
      </c>
      <c r="C24" s="63">
        <f>VLOOKUP(GroupVertices[[#This Row],[Vertex]],Vertices[],MATCH("ID",Vertices[[#Headers],[Vertex]:[Vertex Group]],0),FALSE)</f>
        <v>6</v>
      </c>
    </row>
    <row r="25" spans="1:3" ht="15">
      <c r="A25" s="63" t="s">
        <v>714</v>
      </c>
      <c r="B25" s="69" t="s">
        <v>926</v>
      </c>
      <c r="C25" s="63">
        <f>VLOOKUP(GroupVertices[[#This Row],[Vertex]],Vertices[],MATCH("ID",Vertices[[#Headers],[Vertex]:[Vertex Group]],0),FALSE)</f>
        <v>58</v>
      </c>
    </row>
    <row r="26" spans="1:3" ht="15">
      <c r="A26" s="63" t="s">
        <v>714</v>
      </c>
      <c r="B26" s="69" t="s">
        <v>928</v>
      </c>
      <c r="C26" s="63">
        <f>VLOOKUP(GroupVertices[[#This Row],[Vertex]],Vertices[],MATCH("ID",Vertices[[#Headers],[Vertex]:[Vertex Group]],0),FALSE)</f>
        <v>4</v>
      </c>
    </row>
    <row r="27" spans="1:3" ht="15">
      <c r="A27" s="63" t="s">
        <v>714</v>
      </c>
      <c r="B27" s="69" t="s">
        <v>925</v>
      </c>
      <c r="C27" s="63">
        <f>VLOOKUP(GroupVertices[[#This Row],[Vertex]],Vertices[],MATCH("ID",Vertices[[#Headers],[Vertex]:[Vertex Group]],0),FALSE)</f>
        <v>57</v>
      </c>
    </row>
    <row r="28" spans="1:3" ht="15">
      <c r="A28" s="63" t="s">
        <v>714</v>
      </c>
      <c r="B28" s="69" t="s">
        <v>924</v>
      </c>
      <c r="C28" s="63">
        <f>VLOOKUP(GroupVertices[[#This Row],[Vertex]],Vertices[],MATCH("ID",Vertices[[#Headers],[Vertex]:[Vertex Group]],0),FALSE)</f>
        <v>56</v>
      </c>
    </row>
    <row r="29" spans="1:3" ht="15">
      <c r="A29" s="63" t="s">
        <v>714</v>
      </c>
      <c r="B29" s="69" t="s">
        <v>923</v>
      </c>
      <c r="C29" s="63">
        <f>VLOOKUP(GroupVertices[[#This Row],[Vertex]],Vertices[],MATCH("ID",Vertices[[#Headers],[Vertex]:[Vertex Group]],0),FALSE)</f>
        <v>55</v>
      </c>
    </row>
    <row r="30" spans="1:3" ht="15">
      <c r="A30" s="63" t="s">
        <v>714</v>
      </c>
      <c r="B30" s="69" t="s">
        <v>922</v>
      </c>
      <c r="C30" s="63">
        <f>VLOOKUP(GroupVertices[[#This Row],[Vertex]],Vertices[],MATCH("ID",Vertices[[#Headers],[Vertex]:[Vertex Group]],0),FALSE)</f>
        <v>54</v>
      </c>
    </row>
    <row r="31" spans="1:3" ht="15">
      <c r="A31" s="63" t="s">
        <v>714</v>
      </c>
      <c r="B31" s="69" t="s">
        <v>921</v>
      </c>
      <c r="C31" s="63">
        <f>VLOOKUP(GroupVertices[[#This Row],[Vertex]],Vertices[],MATCH("ID",Vertices[[#Headers],[Vertex]:[Vertex Group]],0),FALSE)</f>
        <v>53</v>
      </c>
    </row>
    <row r="32" spans="1:3" ht="15">
      <c r="A32" s="63" t="s">
        <v>714</v>
      </c>
      <c r="B32" s="69" t="s">
        <v>920</v>
      </c>
      <c r="C32" s="63">
        <f>VLOOKUP(GroupVertices[[#This Row],[Vertex]],Vertices[],MATCH("ID",Vertices[[#Headers],[Vertex]:[Vertex Group]],0),FALSE)</f>
        <v>52</v>
      </c>
    </row>
    <row r="33" spans="1:3" ht="15">
      <c r="A33" s="63" t="s">
        <v>714</v>
      </c>
      <c r="B33" s="69" t="s">
        <v>919</v>
      </c>
      <c r="C33" s="63">
        <f>VLOOKUP(GroupVertices[[#This Row],[Vertex]],Vertices[],MATCH("ID",Vertices[[#Headers],[Vertex]:[Vertex Group]],0),FALSE)</f>
        <v>51</v>
      </c>
    </row>
    <row r="34" spans="1:3" ht="15">
      <c r="A34" s="63" t="s">
        <v>714</v>
      </c>
      <c r="B34" s="69" t="s">
        <v>927</v>
      </c>
      <c r="C34" s="63">
        <f>VLOOKUP(GroupVertices[[#This Row],[Vertex]],Vertices[],MATCH("ID",Vertices[[#Headers],[Vertex]:[Vertex Group]],0),FALSE)</f>
        <v>14</v>
      </c>
    </row>
    <row r="35" spans="1:3" ht="15">
      <c r="A35" s="63" t="s">
        <v>714</v>
      </c>
      <c r="B35" s="69" t="s">
        <v>918</v>
      </c>
      <c r="C35" s="63">
        <f>VLOOKUP(GroupVertices[[#This Row],[Vertex]],Vertices[],MATCH("ID",Vertices[[#Headers],[Vertex]:[Vertex Group]],0),FALSE)</f>
        <v>50</v>
      </c>
    </row>
    <row r="36" spans="1:3" ht="15">
      <c r="A36" s="63" t="s">
        <v>714</v>
      </c>
      <c r="B36" s="69" t="s">
        <v>917</v>
      </c>
      <c r="C36" s="63">
        <f>VLOOKUP(GroupVertices[[#This Row],[Vertex]],Vertices[],MATCH("ID",Vertices[[#Headers],[Vertex]:[Vertex Group]],0),FALSE)</f>
        <v>49</v>
      </c>
    </row>
    <row r="37" spans="1:3" ht="15">
      <c r="A37" s="63" t="s">
        <v>714</v>
      </c>
      <c r="B37" s="69" t="s">
        <v>911</v>
      </c>
      <c r="C37" s="63">
        <f>VLOOKUP(GroupVertices[[#This Row],[Vertex]],Vertices[],MATCH("ID",Vertices[[#Headers],[Vertex]:[Vertex Group]],0),FALSE)</f>
        <v>31</v>
      </c>
    </row>
    <row r="38" spans="1:3" ht="15">
      <c r="A38" s="63" t="s">
        <v>714</v>
      </c>
      <c r="B38" s="69" t="s">
        <v>910</v>
      </c>
      <c r="C38" s="63">
        <f>VLOOKUP(GroupVertices[[#This Row],[Vertex]],Vertices[],MATCH("ID",Vertices[[#Headers],[Vertex]:[Vertex Group]],0),FALSE)</f>
        <v>30</v>
      </c>
    </row>
    <row r="39" spans="1:3" ht="15">
      <c r="A39" s="63" t="s">
        <v>714</v>
      </c>
      <c r="B39" s="69" t="s">
        <v>900</v>
      </c>
      <c r="C39" s="63">
        <f>VLOOKUP(GroupVertices[[#This Row],[Vertex]],Vertices[],MATCH("ID",Vertices[[#Headers],[Vertex]:[Vertex Group]],0),FALSE)</f>
        <v>3</v>
      </c>
    </row>
    <row r="40" spans="1:3" ht="15">
      <c r="A40" s="63" t="s">
        <v>715</v>
      </c>
      <c r="B40" s="69" t="s">
        <v>913</v>
      </c>
      <c r="C40" s="63">
        <f>VLOOKUP(GroupVertices[[#This Row],[Vertex]],Vertices[],MATCH("ID",Vertices[[#Headers],[Vertex]:[Vertex Group]],0),FALSE)</f>
        <v>45</v>
      </c>
    </row>
    <row r="41" spans="1:3" ht="15">
      <c r="A41" s="63" t="s">
        <v>715</v>
      </c>
      <c r="B41" s="69" t="s">
        <v>912</v>
      </c>
      <c r="C41" s="63">
        <f>VLOOKUP(GroupVertices[[#This Row],[Vertex]],Vertices[],MATCH("ID",Vertices[[#Headers],[Vertex]:[Vertex Group]],0),FALSE)</f>
        <v>9</v>
      </c>
    </row>
    <row r="42" spans="1:3" ht="15">
      <c r="A42" s="63" t="s">
        <v>715</v>
      </c>
      <c r="B42" s="69" t="s">
        <v>954</v>
      </c>
      <c r="C42" s="63">
        <f>VLOOKUP(GroupVertices[[#This Row],[Vertex]],Vertices[],MATCH("ID",Vertices[[#Headers],[Vertex]:[Vertex Group]],0),FALSE)</f>
        <v>44</v>
      </c>
    </row>
    <row r="43" spans="1:3" ht="15">
      <c r="A43" s="63" t="s">
        <v>715</v>
      </c>
      <c r="B43" s="69" t="s">
        <v>953</v>
      </c>
      <c r="C43" s="63">
        <f>VLOOKUP(GroupVertices[[#This Row],[Vertex]],Vertices[],MATCH("ID",Vertices[[#Headers],[Vertex]:[Vertex Group]],0),FALSE)</f>
        <v>43</v>
      </c>
    </row>
    <row r="44" spans="1:3" ht="15">
      <c r="A44" s="63" t="s">
        <v>715</v>
      </c>
      <c r="B44" s="69" t="s">
        <v>952</v>
      </c>
      <c r="C44" s="63">
        <f>VLOOKUP(GroupVertices[[#This Row],[Vertex]],Vertices[],MATCH("ID",Vertices[[#Headers],[Vertex]:[Vertex Group]],0),FALSE)</f>
        <v>42</v>
      </c>
    </row>
    <row r="45" spans="1:3" ht="15">
      <c r="A45" s="63" t="s">
        <v>715</v>
      </c>
      <c r="B45" s="69" t="s">
        <v>903</v>
      </c>
      <c r="C45" s="63">
        <f>VLOOKUP(GroupVertices[[#This Row],[Vertex]],Vertices[],MATCH("ID",Vertices[[#Headers],[Vertex]:[Vertex Group]],0),FALSE)</f>
        <v>18</v>
      </c>
    </row>
    <row r="46" spans="1:3" ht="15">
      <c r="A46" s="63" t="s">
        <v>715</v>
      </c>
      <c r="B46" s="69" t="s">
        <v>933</v>
      </c>
      <c r="C46" s="63">
        <f>VLOOKUP(GroupVertices[[#This Row],[Vertex]],Vertices[],MATCH("ID",Vertices[[#Headers],[Vertex]:[Vertex Group]],0),FALSE)</f>
        <v>17</v>
      </c>
    </row>
    <row r="47" spans="1:3" ht="15">
      <c r="A47" s="63" t="s">
        <v>715</v>
      </c>
      <c r="B47" s="69" t="s">
        <v>902</v>
      </c>
      <c r="C47" s="63">
        <f>VLOOKUP(GroupVertices[[#This Row],[Vertex]],Vertices[],MATCH("ID",Vertices[[#Headers],[Vertex]:[Vertex Group]],0),FALSE)</f>
        <v>7</v>
      </c>
    </row>
    <row r="48" spans="1:3" ht="15">
      <c r="A48" s="63" t="s">
        <v>715</v>
      </c>
      <c r="B48" s="69" t="s">
        <v>932</v>
      </c>
      <c r="C48" s="63">
        <f>VLOOKUP(GroupVertices[[#This Row],[Vertex]],Vertices[],MATCH("ID",Vertices[[#Headers],[Vertex]:[Vertex Group]],0),FALSE)</f>
        <v>13</v>
      </c>
    </row>
    <row r="49" spans="1:3" ht="15">
      <c r="A49" s="63" t="s">
        <v>715</v>
      </c>
      <c r="B49" s="69" t="s">
        <v>931</v>
      </c>
      <c r="C49" s="63">
        <f>VLOOKUP(GroupVertices[[#This Row],[Vertex]],Vertices[],MATCH("ID",Vertices[[#Headers],[Vertex]:[Vertex Group]],0),FALSE)</f>
        <v>12</v>
      </c>
    </row>
    <row r="50" spans="1:3" ht="15">
      <c r="A50" s="63" t="s">
        <v>715</v>
      </c>
      <c r="B50" s="69" t="s">
        <v>930</v>
      </c>
      <c r="C50" s="63">
        <f>VLOOKUP(GroupVertices[[#This Row],[Vertex]],Vertices[],MATCH("ID",Vertices[[#Headers],[Vertex]:[Vertex Group]],0),FALSE)</f>
        <v>10</v>
      </c>
    </row>
    <row r="51" spans="1:3" ht="15">
      <c r="A51" s="63" t="s">
        <v>716</v>
      </c>
      <c r="B51" s="69" t="s">
        <v>906</v>
      </c>
      <c r="C51" s="63">
        <f>VLOOKUP(GroupVertices[[#This Row],[Vertex]],Vertices[],MATCH("ID",Vertices[[#Headers],[Vertex]:[Vertex Group]],0),FALSE)</f>
        <v>11</v>
      </c>
    </row>
    <row r="52" spans="1:3" ht="15">
      <c r="A52" s="63" t="s">
        <v>716</v>
      </c>
      <c r="B52" s="69" t="s">
        <v>934</v>
      </c>
      <c r="C52" s="63">
        <f>VLOOKUP(GroupVertices[[#This Row],[Vertex]],Vertices[],MATCH("ID",Vertices[[#Headers],[Vertex]:[Vertex Group]],0),FALSE)</f>
        <v>21</v>
      </c>
    </row>
    <row r="53" spans="1:3" ht="15">
      <c r="A53" s="63" t="s">
        <v>716</v>
      </c>
      <c r="B53" s="69" t="s">
        <v>905</v>
      </c>
      <c r="C53" s="63">
        <f>VLOOKUP(GroupVertices[[#This Row],[Vertex]],Vertices[],MATCH("ID",Vertices[[#Headers],[Vertex]:[Vertex Group]],0),FALSE)</f>
        <v>20</v>
      </c>
    </row>
    <row r="54" spans="1:3" ht="15">
      <c r="A54" s="63" t="s">
        <v>716</v>
      </c>
      <c r="B54" s="69" t="s">
        <v>904</v>
      </c>
      <c r="C54" s="63">
        <f>VLOOKUP(GroupVertices[[#This Row],[Vertex]],Vertices[],MATCH("ID",Vertices[[#Headers],[Vertex]:[Vertex Group]],0),FALSE)</f>
        <v>19</v>
      </c>
    </row>
    <row r="55" spans="1:3" ht="15">
      <c r="A55" s="63" t="s">
        <v>717</v>
      </c>
      <c r="B55" s="69" t="s">
        <v>916</v>
      </c>
      <c r="C55" s="63">
        <f>VLOOKUP(GroupVertices[[#This Row],[Vertex]],Vertices[],MATCH("ID",Vertices[[#Headers],[Vertex]:[Vertex Group]],0),FALSE)</f>
        <v>48</v>
      </c>
    </row>
    <row r="56" spans="1:3" ht="15">
      <c r="A56" s="63" t="s">
        <v>717</v>
      </c>
      <c r="B56" s="69" t="s">
        <v>915</v>
      </c>
      <c r="C56" s="63">
        <f>VLOOKUP(GroupVertices[[#This Row],[Vertex]],Vertices[],MATCH("ID",Vertices[[#Headers],[Vertex]:[Vertex Group]],0),FALSE)</f>
        <v>47</v>
      </c>
    </row>
    <row r="57" spans="1:3" ht="15">
      <c r="A57" s="63" t="s">
        <v>718</v>
      </c>
      <c r="B57" s="69" t="s">
        <v>914</v>
      </c>
      <c r="C57" s="63">
        <f>VLOOKUP(GroupVertices[[#This Row],[Vertex]],Vertices[],MATCH("ID",Vertices[[#Headers],[Vertex]:[Vertex Group]],0),FALSE)</f>
        <v>46</v>
      </c>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4</v>
      </c>
      <c r="P2" s="37">
        <f>MIN(Vertices[PageRank])</f>
        <v>0.330224</v>
      </c>
      <c r="Q2" s="38">
        <f>COUNTIF(Vertices[PageRank],"&gt;= "&amp;P2)-COUNTIF(Vertices[PageRank],"&gt;="&amp;P3)</f>
        <v>18</v>
      </c>
      <c r="R2" s="37">
        <f>MIN(Vertices[Clustering Coefficient])</f>
        <v>0</v>
      </c>
      <c r="S2" s="43">
        <f>COUNTIF(Vertices[Clustering Coefficient],"&gt;= "&amp;R2)-COUNTIF(Vertices[Clustering Coefficient],"&gt;="&amp;R3)</f>
        <v>22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0.4186046511627907</v>
      </c>
      <c r="G3" s="40">
        <f>COUNTIF(Vertices[In-Degree],"&gt;= "&amp;F3)-COUNTIF(Vertices[In-Degree],"&gt;="&amp;F4)</f>
        <v>0</v>
      </c>
      <c r="H3" s="39">
        <f aca="true" t="shared" si="3" ref="H3:H44">H2+($H$45-$H$2)/BinDivisor</f>
        <v>0.5581395348837209</v>
      </c>
      <c r="I3" s="40">
        <f>COUNTIF(Vertices[Out-Degree],"&gt;= "&amp;H3)-COUNTIF(Vertices[Out-Degree],"&gt;="&amp;H4)</f>
        <v>18</v>
      </c>
      <c r="J3" s="39">
        <f aca="true" t="shared" si="4" ref="J3:J44">J2+($J$45-$J$2)/BinDivisor</f>
        <v>26.27906976744186</v>
      </c>
      <c r="K3" s="40">
        <f>COUNTIF(Vertices[Betweenness Centrality],"&gt;= "&amp;J3)-COUNTIF(Vertices[Betweenness Centrality],"&gt;="&amp;J4)</f>
        <v>3</v>
      </c>
      <c r="L3" s="39">
        <f aca="true" t="shared" si="5" ref="L3:L44">L2+($L$45-$L$2)/BinDivisor</f>
        <v>0.023255813953488372</v>
      </c>
      <c r="M3" s="40">
        <f>COUNTIF(Vertices[Closeness Centrality],"&gt;= "&amp;L3)-COUNTIF(Vertices[Closeness Centrality],"&gt;="&amp;L4)</f>
        <v>0</v>
      </c>
      <c r="N3" s="39">
        <f aca="true" t="shared" si="6" ref="N3:N44">N2+($N$45-$N$2)/BinDivisor</f>
        <v>0.0018325581395348836</v>
      </c>
      <c r="O3" s="40">
        <f>COUNTIF(Vertices[Eigenvector Centrality],"&gt;= "&amp;N3)-COUNTIF(Vertices[Eigenvector Centrality],"&gt;="&amp;N4)</f>
        <v>1</v>
      </c>
      <c r="P3" s="39">
        <f aca="true" t="shared" si="7" ref="P3:P44">P2+($P$45-$P$2)/BinDivisor</f>
        <v>0.4526853720930233</v>
      </c>
      <c r="Q3" s="40">
        <f>COUNTIF(Vertices[PageRank],"&gt;= "&amp;P3)-COUNTIF(Vertices[PageRank],"&gt;="&amp;P4)</f>
        <v>15</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56</v>
      </c>
      <c r="D4" s="32">
        <f t="shared" si="1"/>
        <v>0</v>
      </c>
      <c r="E4" s="3">
        <f>COUNTIF(Vertices[Degree],"&gt;= "&amp;D4)-COUNTIF(Vertices[Degree],"&gt;="&amp;D5)</f>
        <v>0</v>
      </c>
      <c r="F4" s="37">
        <f t="shared" si="2"/>
        <v>0.8372093023255814</v>
      </c>
      <c r="G4" s="38">
        <f>COUNTIF(Vertices[In-Degree],"&gt;= "&amp;F4)-COUNTIF(Vertices[In-Degree],"&gt;="&amp;F5)</f>
        <v>7</v>
      </c>
      <c r="H4" s="37">
        <f t="shared" si="3"/>
        <v>1.1162790697674418</v>
      </c>
      <c r="I4" s="38">
        <f>COUNTIF(Vertices[Out-Degree],"&gt;= "&amp;H4)-COUNTIF(Vertices[Out-Degree],"&gt;="&amp;H5)</f>
        <v>0</v>
      </c>
      <c r="J4" s="37">
        <f t="shared" si="4"/>
        <v>52.55813953488372</v>
      </c>
      <c r="K4" s="38">
        <f>COUNTIF(Vertices[Betweenness Centrality],"&gt;= "&amp;J4)-COUNTIF(Vertices[Betweenness Centrality],"&gt;="&amp;J5)</f>
        <v>0</v>
      </c>
      <c r="L4" s="37">
        <f t="shared" si="5"/>
        <v>0.046511627906976744</v>
      </c>
      <c r="M4" s="38">
        <f>COUNTIF(Vertices[Closeness Centrality],"&gt;= "&amp;L4)-COUNTIF(Vertices[Closeness Centrality],"&gt;="&amp;L5)</f>
        <v>0</v>
      </c>
      <c r="N4" s="37">
        <f t="shared" si="6"/>
        <v>0.0036651162790697672</v>
      </c>
      <c r="O4" s="38">
        <f>COUNTIF(Vertices[Eigenvector Centrality],"&gt;= "&amp;N4)-COUNTIF(Vertices[Eigenvector Centrality],"&gt;="&amp;N5)</f>
        <v>14</v>
      </c>
      <c r="P4" s="37">
        <f t="shared" si="7"/>
        <v>0.5751467441860465</v>
      </c>
      <c r="Q4" s="38">
        <f>COUNTIF(Vertices[PageRank],"&gt;= "&amp;P4)-COUNTIF(Vertices[PageRank],"&gt;="&amp;P5)</f>
        <v>3</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1.255813953488372</v>
      </c>
      <c r="G5" s="40">
        <f>COUNTIF(Vertices[In-Degree],"&gt;= "&amp;F5)-COUNTIF(Vertices[In-Degree],"&gt;="&amp;F6)</f>
        <v>0</v>
      </c>
      <c r="H5" s="39">
        <f t="shared" si="3"/>
        <v>1.6744186046511627</v>
      </c>
      <c r="I5" s="40">
        <f>COUNTIF(Vertices[Out-Degree],"&gt;= "&amp;H5)-COUNTIF(Vertices[Out-Degree],"&gt;="&amp;H6)</f>
        <v>6</v>
      </c>
      <c r="J5" s="39">
        <f t="shared" si="4"/>
        <v>78.83720930232559</v>
      </c>
      <c r="K5" s="40">
        <f>COUNTIF(Vertices[Betweenness Centrality],"&gt;= "&amp;J5)-COUNTIF(Vertices[Betweenness Centrality],"&gt;="&amp;J6)</f>
        <v>2</v>
      </c>
      <c r="L5" s="39">
        <f t="shared" si="5"/>
        <v>0.06976744186046512</v>
      </c>
      <c r="M5" s="40">
        <f>COUNTIF(Vertices[Closeness Centrality],"&gt;= "&amp;L5)-COUNTIF(Vertices[Closeness Centrality],"&gt;="&amp;L6)</f>
        <v>0</v>
      </c>
      <c r="N5" s="39">
        <f t="shared" si="6"/>
        <v>0.005497674418604651</v>
      </c>
      <c r="O5" s="40">
        <f>COUNTIF(Vertices[Eigenvector Centrality],"&gt;= "&amp;N5)-COUNTIF(Vertices[Eigenvector Centrality],"&gt;="&amp;N6)</f>
        <v>6</v>
      </c>
      <c r="P5" s="39">
        <f t="shared" si="7"/>
        <v>0.6976081162790697</v>
      </c>
      <c r="Q5" s="40">
        <f>COUNTIF(Vertices[PageRank],"&gt;= "&amp;P5)-COUNTIF(Vertices[PageRank],"&gt;="&amp;P6)</f>
        <v>2</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84</v>
      </c>
      <c r="D6" s="32">
        <f t="shared" si="1"/>
        <v>0</v>
      </c>
      <c r="E6" s="3">
        <f>COUNTIF(Vertices[Degree],"&gt;= "&amp;D6)-COUNTIF(Vertices[Degree],"&gt;="&amp;D7)</f>
        <v>0</v>
      </c>
      <c r="F6" s="37">
        <f t="shared" si="2"/>
        <v>1.6744186046511629</v>
      </c>
      <c r="G6" s="38">
        <f>COUNTIF(Vertices[In-Degree],"&gt;= "&amp;F6)-COUNTIF(Vertices[In-Degree],"&gt;="&amp;F7)</f>
        <v>19</v>
      </c>
      <c r="H6" s="37">
        <f t="shared" si="3"/>
        <v>2.2325581395348837</v>
      </c>
      <c r="I6" s="38">
        <f>COUNTIF(Vertices[Out-Degree],"&gt;= "&amp;H6)-COUNTIF(Vertices[Out-Degree],"&gt;="&amp;H7)</f>
        <v>0</v>
      </c>
      <c r="J6" s="37">
        <f t="shared" si="4"/>
        <v>105.11627906976744</v>
      </c>
      <c r="K6" s="38">
        <f>COUNTIF(Vertices[Betweenness Centrality],"&gt;= "&amp;J6)-COUNTIF(Vertices[Betweenness Centrality],"&gt;="&amp;J7)</f>
        <v>0</v>
      </c>
      <c r="L6" s="37">
        <f t="shared" si="5"/>
        <v>0.09302325581395349</v>
      </c>
      <c r="M6" s="38">
        <f>COUNTIF(Vertices[Closeness Centrality],"&gt;= "&amp;L6)-COUNTIF(Vertices[Closeness Centrality],"&gt;="&amp;L7)</f>
        <v>0</v>
      </c>
      <c r="N6" s="37">
        <f t="shared" si="6"/>
        <v>0.0073302325581395345</v>
      </c>
      <c r="O6" s="38">
        <f>COUNTIF(Vertices[Eigenvector Centrality],"&gt;= "&amp;N6)-COUNTIF(Vertices[Eigenvector Centrality],"&gt;="&amp;N7)</f>
        <v>1</v>
      </c>
      <c r="P6" s="37">
        <f t="shared" si="7"/>
        <v>0.8200694883720929</v>
      </c>
      <c r="Q6" s="38">
        <f>COUNTIF(Vertices[PageRank],"&gt;= "&amp;P6)-COUNTIF(Vertices[PageRank],"&gt;="&amp;P7)</f>
        <v>6</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115</v>
      </c>
      <c r="D7" s="32">
        <f t="shared" si="1"/>
        <v>0</v>
      </c>
      <c r="E7" s="3">
        <f>COUNTIF(Vertices[Degree],"&gt;= "&amp;D7)-COUNTIF(Vertices[Degree],"&gt;="&amp;D8)</f>
        <v>0</v>
      </c>
      <c r="F7" s="39">
        <f t="shared" si="2"/>
        <v>2.0930232558139537</v>
      </c>
      <c r="G7" s="40">
        <f>COUNTIF(Vertices[In-Degree],"&gt;= "&amp;F7)-COUNTIF(Vertices[In-Degree],"&gt;="&amp;F8)</f>
        <v>0</v>
      </c>
      <c r="H7" s="39">
        <f t="shared" si="3"/>
        <v>2.7906976744186047</v>
      </c>
      <c r="I7" s="40">
        <f>COUNTIF(Vertices[Out-Degree],"&gt;= "&amp;H7)-COUNTIF(Vertices[Out-Degree],"&gt;="&amp;H8)</f>
        <v>0</v>
      </c>
      <c r="J7" s="39">
        <f t="shared" si="4"/>
        <v>131.3953488372093</v>
      </c>
      <c r="K7" s="40">
        <f>COUNTIF(Vertices[Betweenness Centrality],"&gt;= "&amp;J7)-COUNTIF(Vertices[Betweenness Centrality],"&gt;="&amp;J8)</f>
        <v>0</v>
      </c>
      <c r="L7" s="39">
        <f t="shared" si="5"/>
        <v>0.11627906976744186</v>
      </c>
      <c r="M7" s="40">
        <f>COUNTIF(Vertices[Closeness Centrality],"&gt;= "&amp;L7)-COUNTIF(Vertices[Closeness Centrality],"&gt;="&amp;L8)</f>
        <v>0</v>
      </c>
      <c r="N7" s="39">
        <f t="shared" si="6"/>
        <v>0.009162790697674419</v>
      </c>
      <c r="O7" s="40">
        <f>COUNTIF(Vertices[Eigenvector Centrality],"&gt;= "&amp;N7)-COUNTIF(Vertices[Eigenvector Centrality],"&gt;="&amp;N8)</f>
        <v>1</v>
      </c>
      <c r="P7" s="39">
        <f t="shared" si="7"/>
        <v>0.9425308604651161</v>
      </c>
      <c r="Q7" s="40">
        <f>COUNTIF(Vertices[PageRank],"&gt;= "&amp;P7)-COUNTIF(Vertices[PageRank],"&gt;="&amp;P8)</f>
        <v>2</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199</v>
      </c>
      <c r="D8" s="32">
        <f t="shared" si="1"/>
        <v>0</v>
      </c>
      <c r="E8" s="3">
        <f>COUNTIF(Vertices[Degree],"&gt;= "&amp;D8)-COUNTIF(Vertices[Degree],"&gt;="&amp;D9)</f>
        <v>0</v>
      </c>
      <c r="F8" s="37">
        <f t="shared" si="2"/>
        <v>2.511627906976744</v>
      </c>
      <c r="G8" s="38">
        <f>COUNTIF(Vertices[In-Degree],"&gt;= "&amp;F8)-COUNTIF(Vertices[In-Degree],"&gt;="&amp;F9)</f>
        <v>0</v>
      </c>
      <c r="H8" s="37">
        <f t="shared" si="3"/>
        <v>3.3488372093023258</v>
      </c>
      <c r="I8" s="38">
        <f>COUNTIF(Vertices[Out-Degree],"&gt;= "&amp;H8)-COUNTIF(Vertices[Out-Degree],"&gt;="&amp;H9)</f>
        <v>0</v>
      </c>
      <c r="J8" s="37">
        <f t="shared" si="4"/>
        <v>157.67441860465115</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0.010995348837209302</v>
      </c>
      <c r="O8" s="38">
        <f>COUNTIF(Vertices[Eigenvector Centrality],"&gt;= "&amp;N8)-COUNTIF(Vertices[Eigenvector Centrality],"&gt;="&amp;N9)</f>
        <v>0</v>
      </c>
      <c r="P8" s="37">
        <f t="shared" si="7"/>
        <v>1.0649922325581394</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2.9302325581395348</v>
      </c>
      <c r="G9" s="40">
        <f>COUNTIF(Vertices[In-Degree],"&gt;= "&amp;F9)-COUNTIF(Vertices[In-Degree],"&gt;="&amp;F10)</f>
        <v>2</v>
      </c>
      <c r="H9" s="39">
        <f t="shared" si="3"/>
        <v>3.906976744186047</v>
      </c>
      <c r="I9" s="40">
        <f>COUNTIF(Vertices[Out-Degree],"&gt;= "&amp;H9)-COUNTIF(Vertices[Out-Degree],"&gt;="&amp;H10)</f>
        <v>0</v>
      </c>
      <c r="J9" s="39">
        <f t="shared" si="4"/>
        <v>183.953488372093</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0.012827906976744186</v>
      </c>
      <c r="O9" s="40">
        <f>COUNTIF(Vertices[Eigenvector Centrality],"&gt;= "&amp;N9)-COUNTIF(Vertices[Eigenvector Centrality],"&gt;="&amp;N10)</f>
        <v>0</v>
      </c>
      <c r="P9" s="39">
        <f t="shared" si="7"/>
        <v>1.1874536046511626</v>
      </c>
      <c r="Q9" s="40">
        <f>COUNTIF(Vertices[PageRank],"&gt;= "&amp;P9)-COUNTIF(Vertices[PageRank],"&gt;="&amp;P10)</f>
        <v>2</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38</v>
      </c>
      <c r="D10" s="32">
        <f t="shared" si="1"/>
        <v>0</v>
      </c>
      <c r="E10" s="3">
        <f>COUNTIF(Vertices[Degree],"&gt;= "&amp;D10)-COUNTIF(Vertices[Degree],"&gt;="&amp;D11)</f>
        <v>0</v>
      </c>
      <c r="F10" s="37">
        <f t="shared" si="2"/>
        <v>3.3488372093023253</v>
      </c>
      <c r="G10" s="38">
        <f>COUNTIF(Vertices[In-Degree],"&gt;= "&amp;F10)-COUNTIF(Vertices[In-Degree],"&gt;="&amp;F11)</f>
        <v>0</v>
      </c>
      <c r="H10" s="37">
        <f t="shared" si="3"/>
        <v>4.465116279069767</v>
      </c>
      <c r="I10" s="38">
        <f>COUNTIF(Vertices[Out-Degree],"&gt;= "&amp;H10)-COUNTIF(Vertices[Out-Degree],"&gt;="&amp;H11)</f>
        <v>1</v>
      </c>
      <c r="J10" s="37">
        <f t="shared" si="4"/>
        <v>210.23255813953486</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0.014660465116279069</v>
      </c>
      <c r="O10" s="38">
        <f>COUNTIF(Vertices[Eigenvector Centrality],"&gt;= "&amp;N10)-COUNTIF(Vertices[Eigenvector Centrality],"&gt;="&amp;N11)</f>
        <v>14</v>
      </c>
      <c r="P10" s="37">
        <f t="shared" si="7"/>
        <v>1.3099149767441858</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3.767441860465116</v>
      </c>
      <c r="G11" s="40">
        <f>COUNTIF(Vertices[In-Degree],"&gt;= "&amp;F11)-COUNTIF(Vertices[In-Degree],"&gt;="&amp;F12)</f>
        <v>4</v>
      </c>
      <c r="H11" s="39">
        <f t="shared" si="3"/>
        <v>5.023255813953488</v>
      </c>
      <c r="I11" s="40">
        <f>COUNTIF(Vertices[Out-Degree],"&gt;= "&amp;H11)-COUNTIF(Vertices[Out-Degree],"&gt;="&amp;H12)</f>
        <v>0</v>
      </c>
      <c r="J11" s="39">
        <f t="shared" si="4"/>
        <v>236.5116279069767</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0.016493023255813952</v>
      </c>
      <c r="O11" s="40">
        <f>COUNTIF(Vertices[Eigenvector Centrality],"&gt;= "&amp;N11)-COUNTIF(Vertices[Eigenvector Centrality],"&gt;="&amp;N12)</f>
        <v>1</v>
      </c>
      <c r="P11" s="39">
        <f t="shared" si="7"/>
        <v>1.432376348837209</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0.05660377358490566</v>
      </c>
      <c r="D12" s="32">
        <f t="shared" si="1"/>
        <v>0</v>
      </c>
      <c r="E12" s="3">
        <f>COUNTIF(Vertices[Degree],"&gt;= "&amp;D12)-COUNTIF(Vertices[Degree],"&gt;="&amp;D13)</f>
        <v>0</v>
      </c>
      <c r="F12" s="37">
        <f t="shared" si="2"/>
        <v>4.186046511627906</v>
      </c>
      <c r="G12" s="38">
        <f>COUNTIF(Vertices[In-Degree],"&gt;= "&amp;F12)-COUNTIF(Vertices[In-Degree],"&gt;="&amp;F13)</f>
        <v>0</v>
      </c>
      <c r="H12" s="37">
        <f t="shared" si="3"/>
        <v>5.5813953488372094</v>
      </c>
      <c r="I12" s="38">
        <f>COUNTIF(Vertices[Out-Degree],"&gt;= "&amp;H12)-COUNTIF(Vertices[Out-Degree],"&gt;="&amp;H13)</f>
        <v>0</v>
      </c>
      <c r="J12" s="37">
        <f t="shared" si="4"/>
        <v>262.7906976744186</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0.018325581395348838</v>
      </c>
      <c r="O12" s="38">
        <f>COUNTIF(Vertices[Eigenvector Centrality],"&gt;= "&amp;N12)-COUNTIF(Vertices[Eigenvector Centrality],"&gt;="&amp;N13)</f>
        <v>1</v>
      </c>
      <c r="P12" s="37">
        <f t="shared" si="7"/>
        <v>1.5548377209302322</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0.10714285714285714</v>
      </c>
      <c r="D13" s="32">
        <f t="shared" si="1"/>
        <v>0</v>
      </c>
      <c r="E13" s="3">
        <f>COUNTIF(Vertices[Degree],"&gt;= "&amp;D13)-COUNTIF(Vertices[Degree],"&gt;="&amp;D14)</f>
        <v>0</v>
      </c>
      <c r="F13" s="39">
        <f t="shared" si="2"/>
        <v>4.604651162790697</v>
      </c>
      <c r="G13" s="40">
        <f>COUNTIF(Vertices[In-Degree],"&gt;= "&amp;F13)-COUNTIF(Vertices[In-Degree],"&gt;="&amp;F14)</f>
        <v>3</v>
      </c>
      <c r="H13" s="39">
        <f t="shared" si="3"/>
        <v>6.1395348837209305</v>
      </c>
      <c r="I13" s="40">
        <f>COUNTIF(Vertices[Out-Degree],"&gt;= "&amp;H13)-COUNTIF(Vertices[Out-Degree],"&gt;="&amp;H14)</f>
        <v>0</v>
      </c>
      <c r="J13" s="39">
        <f t="shared" si="4"/>
        <v>289.06976744186045</v>
      </c>
      <c r="K13" s="40">
        <f>COUNTIF(Vertices[Betweenness Centrality],"&gt;= "&amp;J13)-COUNTIF(Vertices[Betweenness Centrality],"&gt;="&amp;J14)</f>
        <v>1</v>
      </c>
      <c r="L13" s="39">
        <f t="shared" si="5"/>
        <v>0.25581395348837205</v>
      </c>
      <c r="M13" s="40">
        <f>COUNTIF(Vertices[Closeness Centrality],"&gt;= "&amp;L13)-COUNTIF(Vertices[Closeness Centrality],"&gt;="&amp;L14)</f>
        <v>0</v>
      </c>
      <c r="N13" s="39">
        <f t="shared" si="6"/>
        <v>0.020158139534883723</v>
      </c>
      <c r="O13" s="40">
        <f>COUNTIF(Vertices[Eigenvector Centrality],"&gt;= "&amp;N13)-COUNTIF(Vertices[Eigenvector Centrality],"&gt;="&amp;N14)</f>
        <v>0</v>
      </c>
      <c r="P13" s="39">
        <f t="shared" si="7"/>
        <v>1.6772990930232554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5.0232558139534875</v>
      </c>
      <c r="G14" s="38">
        <f>COUNTIF(Vertices[In-Degree],"&gt;= "&amp;F14)-COUNTIF(Vertices[In-Degree],"&gt;="&amp;F15)</f>
        <v>0</v>
      </c>
      <c r="H14" s="37">
        <f t="shared" si="3"/>
        <v>6.6976744186046515</v>
      </c>
      <c r="I14" s="38">
        <f>COUNTIF(Vertices[Out-Degree],"&gt;= "&amp;H14)-COUNTIF(Vertices[Out-Degree],"&gt;="&amp;H15)</f>
        <v>0</v>
      </c>
      <c r="J14" s="37">
        <f t="shared" si="4"/>
        <v>315.3488372093023</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0.021990697674418608</v>
      </c>
      <c r="O14" s="38">
        <f>COUNTIF(Vertices[Eigenvector Centrality],"&gt;= "&amp;N14)-COUNTIF(Vertices[Eigenvector Centrality],"&gt;="&amp;N15)</f>
        <v>0</v>
      </c>
      <c r="P14" s="37">
        <f t="shared" si="7"/>
        <v>1.7997604651162786</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5.441860465116278</v>
      </c>
      <c r="G15" s="40">
        <f>COUNTIF(Vertices[In-Degree],"&gt;= "&amp;F15)-COUNTIF(Vertices[In-Degree],"&gt;="&amp;F16)</f>
        <v>0</v>
      </c>
      <c r="H15" s="39">
        <f t="shared" si="3"/>
        <v>7.2558139534883725</v>
      </c>
      <c r="I15" s="40">
        <f>COUNTIF(Vertices[Out-Degree],"&gt;= "&amp;H15)-COUNTIF(Vertices[Out-Degree],"&gt;="&amp;H16)</f>
        <v>0</v>
      </c>
      <c r="J15" s="39">
        <f t="shared" si="4"/>
        <v>341.62790697674416</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0.023823255813953493</v>
      </c>
      <c r="O15" s="40">
        <f>COUNTIF(Vertices[Eigenvector Centrality],"&gt;= "&amp;N15)-COUNTIF(Vertices[Eigenvector Centrality],"&gt;="&amp;N16)</f>
        <v>1</v>
      </c>
      <c r="P15" s="39">
        <f t="shared" si="7"/>
        <v>1.9222218372093018</v>
      </c>
      <c r="Q15" s="40">
        <f>COUNTIF(Vertices[PageRank],"&gt;= "&amp;P15)-COUNTIF(Vertices[PageRank],"&gt;="&amp;P16)</f>
        <v>0</v>
      </c>
      <c r="R15" s="39">
        <f t="shared" si="8"/>
        <v>0.30232558139534876</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5.860465116279069</v>
      </c>
      <c r="G16" s="38">
        <f>COUNTIF(Vertices[In-Degree],"&gt;= "&amp;F16)-COUNTIF(Vertices[In-Degree],"&gt;="&amp;F17)</f>
        <v>1</v>
      </c>
      <c r="H16" s="37">
        <f t="shared" si="3"/>
        <v>7.813953488372094</v>
      </c>
      <c r="I16" s="38">
        <f>COUNTIF(Vertices[Out-Degree],"&gt;= "&amp;H16)-COUNTIF(Vertices[Out-Degree],"&gt;="&amp;H17)</f>
        <v>0</v>
      </c>
      <c r="J16" s="37">
        <f t="shared" si="4"/>
        <v>367.906976744186</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0.025655813953488378</v>
      </c>
      <c r="O16" s="38">
        <f>COUNTIF(Vertices[Eigenvector Centrality],"&gt;= "&amp;N16)-COUNTIF(Vertices[Eigenvector Centrality],"&gt;="&amp;N17)</f>
        <v>0</v>
      </c>
      <c r="P16" s="37">
        <f t="shared" si="7"/>
        <v>2.0446832093023253</v>
      </c>
      <c r="Q16" s="38">
        <f>COUNTIF(Vertices[PageRank],"&gt;= "&amp;P16)-COUNTIF(Vertices[PageRank],"&gt;="&amp;P17)</f>
        <v>0</v>
      </c>
      <c r="R16" s="37">
        <f t="shared" si="8"/>
        <v>0.3255813953488371</v>
      </c>
      <c r="S16" s="43">
        <f>COUNTIF(Vertices[Clustering Coefficient],"&gt;= "&amp;R16)-COUNTIF(Vertices[Clustering Coefficient],"&gt;="&amp;R17)</f>
        <v>3</v>
      </c>
      <c r="T16" s="37" t="e">
        <f ca="1" t="shared" si="9"/>
        <v>#REF!</v>
      </c>
      <c r="U16" s="38" t="e">
        <f ca="1" t="shared" si="0"/>
        <v>#REF!</v>
      </c>
    </row>
    <row r="17" spans="1:21" ht="15">
      <c r="A17" s="34" t="s">
        <v>154</v>
      </c>
      <c r="B17" s="34">
        <v>53</v>
      </c>
      <c r="D17" s="32">
        <f t="shared" si="1"/>
        <v>0</v>
      </c>
      <c r="E17" s="3">
        <f>COUNTIF(Vertices[Degree],"&gt;= "&amp;D17)-COUNTIF(Vertices[Degree],"&gt;="&amp;D18)</f>
        <v>0</v>
      </c>
      <c r="F17" s="39">
        <f t="shared" si="2"/>
        <v>6.279069767441859</v>
      </c>
      <c r="G17" s="40">
        <f>COUNTIF(Vertices[In-Degree],"&gt;= "&amp;F17)-COUNTIF(Vertices[In-Degree],"&gt;="&amp;F18)</f>
        <v>0</v>
      </c>
      <c r="H17" s="39">
        <f t="shared" si="3"/>
        <v>8.372093023255815</v>
      </c>
      <c r="I17" s="40">
        <f>COUNTIF(Vertices[Out-Degree],"&gt;= "&amp;H17)-COUNTIF(Vertices[Out-Degree],"&gt;="&amp;H18)</f>
        <v>0</v>
      </c>
      <c r="J17" s="39">
        <f t="shared" si="4"/>
        <v>394.18604651162786</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0.027488372093023263</v>
      </c>
      <c r="O17" s="40">
        <f>COUNTIF(Vertices[Eigenvector Centrality],"&gt;= "&amp;N17)-COUNTIF(Vertices[Eigenvector Centrality],"&gt;="&amp;N18)</f>
        <v>3</v>
      </c>
      <c r="P17" s="39">
        <f t="shared" si="7"/>
        <v>2.1671445813953487</v>
      </c>
      <c r="Q17" s="40">
        <f>COUNTIF(Vertices[PageRank],"&gt;= "&amp;P17)-COUNTIF(Vertices[PageRank],"&gt;="&amp;P18)</f>
        <v>1</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180</v>
      </c>
      <c r="D18" s="32">
        <f t="shared" si="1"/>
        <v>0</v>
      </c>
      <c r="E18" s="3">
        <f>COUNTIF(Vertices[Degree],"&gt;= "&amp;D18)-COUNTIF(Vertices[Degree],"&gt;="&amp;D19)</f>
        <v>0</v>
      </c>
      <c r="F18" s="37">
        <f t="shared" si="2"/>
        <v>6.69767441860465</v>
      </c>
      <c r="G18" s="38">
        <f>COUNTIF(Vertices[In-Degree],"&gt;= "&amp;F18)-COUNTIF(Vertices[In-Degree],"&gt;="&amp;F19)</f>
        <v>2</v>
      </c>
      <c r="H18" s="37">
        <f t="shared" si="3"/>
        <v>8.930232558139535</v>
      </c>
      <c r="I18" s="38">
        <f>COUNTIF(Vertices[Out-Degree],"&gt;= "&amp;H18)-COUNTIF(Vertices[Out-Degree],"&gt;="&amp;H19)</f>
        <v>0</v>
      </c>
      <c r="J18" s="37">
        <f t="shared" si="4"/>
        <v>420.4651162790697</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0.02932093023255815</v>
      </c>
      <c r="O18" s="38">
        <f>COUNTIF(Vertices[Eigenvector Centrality],"&gt;= "&amp;N18)-COUNTIF(Vertices[Eigenvector Centrality],"&gt;="&amp;N19)</f>
        <v>0</v>
      </c>
      <c r="P18" s="37">
        <f t="shared" si="7"/>
        <v>2.289605953488372</v>
      </c>
      <c r="Q18" s="38">
        <f>COUNTIF(Vertices[PageRank],"&gt;= "&amp;P18)-COUNTIF(Vertices[PageRank],"&gt;="&amp;P19)</f>
        <v>0</v>
      </c>
      <c r="R18" s="37">
        <f t="shared" si="8"/>
        <v>0.37209302325581384</v>
      </c>
      <c r="S18" s="43">
        <f>COUNTIF(Vertices[Clustering Coefficient],"&gt;= "&amp;R18)-COUNTIF(Vertices[Clustering Coefficient],"&gt;="&amp;R19)</f>
        <v>1</v>
      </c>
      <c r="T18" s="37" t="e">
        <f ca="1" t="shared" si="9"/>
        <v>#REF!</v>
      </c>
      <c r="U18" s="38" t="e">
        <f ca="1" t="shared" si="0"/>
        <v>#REF!</v>
      </c>
    </row>
    <row r="19" spans="1:21" ht="15">
      <c r="A19" s="82"/>
      <c r="B19" s="82"/>
      <c r="D19" s="32">
        <f t="shared" si="1"/>
        <v>0</v>
      </c>
      <c r="E19" s="3">
        <f>COUNTIF(Vertices[Degree],"&gt;= "&amp;D19)-COUNTIF(Vertices[Degree],"&gt;="&amp;D20)</f>
        <v>0</v>
      </c>
      <c r="F19" s="39">
        <f t="shared" si="2"/>
        <v>7.11627906976744</v>
      </c>
      <c r="G19" s="40">
        <f>COUNTIF(Vertices[In-Degree],"&gt;= "&amp;F19)-COUNTIF(Vertices[In-Degree],"&gt;="&amp;F20)</f>
        <v>0</v>
      </c>
      <c r="H19" s="39">
        <f t="shared" si="3"/>
        <v>9.488372093023255</v>
      </c>
      <c r="I19" s="40">
        <f>COUNTIF(Vertices[Out-Degree],"&gt;= "&amp;H19)-COUNTIF(Vertices[Out-Degree],"&gt;="&amp;H20)</f>
        <v>0</v>
      </c>
      <c r="J19" s="39">
        <f t="shared" si="4"/>
        <v>446.7441860465116</v>
      </c>
      <c r="K19" s="40">
        <f>COUNTIF(Vertices[Betweenness Centrality],"&gt;= "&amp;J19)-COUNTIF(Vertices[Betweenness Centrality],"&gt;="&amp;J20)</f>
        <v>1</v>
      </c>
      <c r="L19" s="39">
        <f t="shared" si="5"/>
        <v>0.3953488372093022</v>
      </c>
      <c r="M19" s="40">
        <f>COUNTIF(Vertices[Closeness Centrality],"&gt;= "&amp;L19)-COUNTIF(Vertices[Closeness Centrality],"&gt;="&amp;L20)</f>
        <v>0</v>
      </c>
      <c r="N19" s="39">
        <f t="shared" si="6"/>
        <v>0.031153488372093033</v>
      </c>
      <c r="O19" s="40">
        <f>COUNTIF(Vertices[Eigenvector Centrality],"&gt;= "&amp;N19)-COUNTIF(Vertices[Eigenvector Centrality],"&gt;="&amp;N20)</f>
        <v>0</v>
      </c>
      <c r="P19" s="39">
        <f t="shared" si="7"/>
        <v>2.4120673255813956</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7.534883720930231</v>
      </c>
      <c r="G20" s="38">
        <f>COUNTIF(Vertices[In-Degree],"&gt;= "&amp;F20)-COUNTIF(Vertices[In-Degree],"&gt;="&amp;F21)</f>
        <v>0</v>
      </c>
      <c r="H20" s="37">
        <f t="shared" si="3"/>
        <v>10.046511627906975</v>
      </c>
      <c r="I20" s="38">
        <f>COUNTIF(Vertices[Out-Degree],"&gt;= "&amp;H20)-COUNTIF(Vertices[Out-Degree],"&gt;="&amp;H21)</f>
        <v>0</v>
      </c>
      <c r="J20" s="37">
        <f t="shared" si="4"/>
        <v>473.0232558139534</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0.03298604651162792</v>
      </c>
      <c r="O20" s="38">
        <f>COUNTIF(Vertices[Eigenvector Centrality],"&gt;= "&amp;N20)-COUNTIF(Vertices[Eigenvector Centrality],"&gt;="&amp;N21)</f>
        <v>0</v>
      </c>
      <c r="P20" s="37">
        <f t="shared" si="7"/>
        <v>2.534528697674419</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2.465529</v>
      </c>
      <c r="D21" s="32">
        <f t="shared" si="1"/>
        <v>0</v>
      </c>
      <c r="E21" s="3">
        <f>COUNTIF(Vertices[Degree],"&gt;= "&amp;D21)-COUNTIF(Vertices[Degree],"&gt;="&amp;D22)</f>
        <v>0</v>
      </c>
      <c r="F21" s="39">
        <f t="shared" si="2"/>
        <v>7.953488372093021</v>
      </c>
      <c r="G21" s="40">
        <f>COUNTIF(Vertices[In-Degree],"&gt;= "&amp;F21)-COUNTIF(Vertices[In-Degree],"&gt;="&amp;F22)</f>
        <v>0</v>
      </c>
      <c r="H21" s="39">
        <f t="shared" si="3"/>
        <v>10.604651162790695</v>
      </c>
      <c r="I21" s="40">
        <f>COUNTIF(Vertices[Out-Degree],"&gt;= "&amp;H21)-COUNTIF(Vertices[Out-Degree],"&gt;="&amp;H22)</f>
        <v>1</v>
      </c>
      <c r="J21" s="39">
        <f t="shared" si="4"/>
        <v>499.3023255813953</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0.0348186046511628</v>
      </c>
      <c r="O21" s="40">
        <f>COUNTIF(Vertices[Eigenvector Centrality],"&gt;= "&amp;N21)-COUNTIF(Vertices[Eigenvector Centrality],"&gt;="&amp;N22)</f>
        <v>1</v>
      </c>
      <c r="P21" s="39">
        <f t="shared" si="7"/>
        <v>2.6569900697674425</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8.372093023255813</v>
      </c>
      <c r="G22" s="38">
        <f>COUNTIF(Vertices[In-Degree],"&gt;= "&amp;F22)-COUNTIF(Vertices[In-Degree],"&gt;="&amp;F23)</f>
        <v>0</v>
      </c>
      <c r="H22" s="37">
        <f t="shared" si="3"/>
        <v>11.162790697674415</v>
      </c>
      <c r="I22" s="38">
        <f>COUNTIF(Vertices[Out-Degree],"&gt;= "&amp;H22)-COUNTIF(Vertices[Out-Degree],"&gt;="&amp;H23)</f>
        <v>0</v>
      </c>
      <c r="J22" s="37">
        <f t="shared" si="4"/>
        <v>525.5813953488372</v>
      </c>
      <c r="K22" s="38">
        <f>COUNTIF(Vertices[Betweenness Centrality],"&gt;= "&amp;J22)-COUNTIF(Vertices[Betweenness Centrality],"&gt;="&amp;J23)</f>
        <v>1</v>
      </c>
      <c r="L22" s="37">
        <f t="shared" si="5"/>
        <v>0.46511627906976727</v>
      </c>
      <c r="M22" s="38">
        <f>COUNTIF(Vertices[Closeness Centrality],"&gt;= "&amp;L22)-COUNTIF(Vertices[Closeness Centrality],"&gt;="&amp;L23)</f>
        <v>0</v>
      </c>
      <c r="N22" s="37">
        <f t="shared" si="6"/>
        <v>0.03665116279069768</v>
      </c>
      <c r="O22" s="38">
        <f>COUNTIF(Vertices[Eigenvector Centrality],"&gt;= "&amp;N22)-COUNTIF(Vertices[Eigenvector Centrality],"&gt;="&amp;N23)</f>
        <v>1</v>
      </c>
      <c r="P22" s="37">
        <f t="shared" si="7"/>
        <v>2.779451441860466</v>
      </c>
      <c r="Q22" s="38">
        <f>COUNTIF(Vertices[PageRank],"&gt;= "&amp;P22)-COUNTIF(Vertices[PageRank],"&gt;="&amp;P23)</f>
        <v>0</v>
      </c>
      <c r="R22" s="37">
        <f t="shared" si="8"/>
        <v>0.46511627906976727</v>
      </c>
      <c r="S22" s="43">
        <f>COUNTIF(Vertices[Clustering Coefficient],"&gt;= "&amp;R22)-COUNTIF(Vertices[Clustering Coefficient],"&gt;="&amp;R23)</f>
        <v>1</v>
      </c>
      <c r="T22" s="37" t="e">
        <f ca="1" t="shared" si="9"/>
        <v>#REF!</v>
      </c>
      <c r="U22" s="38" t="e">
        <f ca="1" t="shared" si="0"/>
        <v>#REF!</v>
      </c>
    </row>
    <row r="23" spans="1:21" ht="15">
      <c r="A23" s="34" t="s">
        <v>158</v>
      </c>
      <c r="B23" s="34">
        <v>0.03636363636363636</v>
      </c>
      <c r="D23" s="32">
        <f t="shared" si="1"/>
        <v>0</v>
      </c>
      <c r="E23" s="3">
        <f>COUNTIF(Vertices[Degree],"&gt;= "&amp;D23)-COUNTIF(Vertices[Degree],"&gt;="&amp;D24)</f>
        <v>0</v>
      </c>
      <c r="F23" s="39">
        <f t="shared" si="2"/>
        <v>8.790697674418604</v>
      </c>
      <c r="G23" s="40">
        <f>COUNTIF(Vertices[In-Degree],"&gt;= "&amp;F23)-COUNTIF(Vertices[In-Degree],"&gt;="&amp;F24)</f>
        <v>0</v>
      </c>
      <c r="H23" s="39">
        <f t="shared" si="3"/>
        <v>11.720930232558135</v>
      </c>
      <c r="I23" s="40">
        <f>COUNTIF(Vertices[Out-Degree],"&gt;= "&amp;H23)-COUNTIF(Vertices[Out-Degree],"&gt;="&amp;H24)</f>
        <v>0</v>
      </c>
      <c r="J23" s="39">
        <f t="shared" si="4"/>
        <v>551.8604651162791</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0.038483720930232564</v>
      </c>
      <c r="O23" s="40">
        <f>COUNTIF(Vertices[Eigenvector Centrality],"&gt;= "&amp;N23)-COUNTIF(Vertices[Eigenvector Centrality],"&gt;="&amp;N24)</f>
        <v>1</v>
      </c>
      <c r="P23" s="39">
        <f t="shared" si="7"/>
        <v>2.9019128139534893</v>
      </c>
      <c r="Q23" s="40">
        <f>COUNTIF(Vertices[PageRank],"&gt;= "&amp;P23)-COUNTIF(Vertices[PageRank],"&gt;="&amp;P24)</f>
        <v>0</v>
      </c>
      <c r="R23" s="39">
        <f t="shared" si="8"/>
        <v>0.4883720930232556</v>
      </c>
      <c r="S23" s="44">
        <f>COUNTIF(Vertices[Clustering Coefficient],"&gt;= "&amp;R23)-COUNTIF(Vertices[Clustering Coefficient],"&gt;="&amp;R24)</f>
        <v>3</v>
      </c>
      <c r="T23" s="39" t="e">
        <f ca="1" t="shared" si="9"/>
        <v>#REF!</v>
      </c>
      <c r="U23" s="40" t="e">
        <f ca="1" t="shared" si="0"/>
        <v>#REF!</v>
      </c>
    </row>
    <row r="24" spans="1:21" ht="15">
      <c r="A24" s="34" t="s">
        <v>223</v>
      </c>
      <c r="B24" s="34">
        <v>0.307795</v>
      </c>
      <c r="D24" s="32">
        <f t="shared" si="1"/>
        <v>0</v>
      </c>
      <c r="E24" s="3">
        <f>COUNTIF(Vertices[Degree],"&gt;= "&amp;D24)-COUNTIF(Vertices[Degree],"&gt;="&amp;D25)</f>
        <v>0</v>
      </c>
      <c r="F24" s="37">
        <f t="shared" si="2"/>
        <v>9.209302325581396</v>
      </c>
      <c r="G24" s="38">
        <f>COUNTIF(Vertices[In-Degree],"&gt;= "&amp;F24)-COUNTIF(Vertices[In-Degree],"&gt;="&amp;F25)</f>
        <v>0</v>
      </c>
      <c r="H24" s="37">
        <f t="shared" si="3"/>
        <v>12.279069767441856</v>
      </c>
      <c r="I24" s="38">
        <f>COUNTIF(Vertices[Out-Degree],"&gt;= "&amp;H24)-COUNTIF(Vertices[Out-Degree],"&gt;="&amp;H25)</f>
        <v>0</v>
      </c>
      <c r="J24" s="37">
        <f t="shared" si="4"/>
        <v>578.139534883721</v>
      </c>
      <c r="K24" s="38">
        <f>COUNTIF(Vertices[Betweenness Centrality],"&gt;= "&amp;J24)-COUNTIF(Vertices[Betweenness Centrality],"&gt;="&amp;J25)</f>
        <v>1</v>
      </c>
      <c r="L24" s="37">
        <f t="shared" si="5"/>
        <v>0.511627906976744</v>
      </c>
      <c r="M24" s="38">
        <f>COUNTIF(Vertices[Closeness Centrality],"&gt;= "&amp;L24)-COUNTIF(Vertices[Closeness Centrality],"&gt;="&amp;L25)</f>
        <v>0</v>
      </c>
      <c r="N24" s="37">
        <f t="shared" si="6"/>
        <v>0.040316279069767445</v>
      </c>
      <c r="O24" s="38">
        <f>COUNTIF(Vertices[Eigenvector Centrality],"&gt;= "&amp;N24)-COUNTIF(Vertices[Eigenvector Centrality],"&gt;="&amp;N25)</f>
        <v>0</v>
      </c>
      <c r="P24" s="37">
        <f t="shared" si="7"/>
        <v>3.0243741860465128</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9.627906976744187</v>
      </c>
      <c r="G25" s="40">
        <f>COUNTIF(Vertices[In-Degree],"&gt;= "&amp;F25)-COUNTIF(Vertices[In-Degree],"&gt;="&amp;F26)</f>
        <v>0</v>
      </c>
      <c r="H25" s="39">
        <f t="shared" si="3"/>
        <v>12.837209302325576</v>
      </c>
      <c r="I25" s="40">
        <f>COUNTIF(Vertices[Out-Degree],"&gt;= "&amp;H25)-COUNTIF(Vertices[Out-Degree],"&gt;="&amp;H26)</f>
        <v>0</v>
      </c>
      <c r="J25" s="39">
        <f t="shared" si="4"/>
        <v>604.4186046511629</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0.04214883720930233</v>
      </c>
      <c r="O25" s="40">
        <f>COUNTIF(Vertices[Eigenvector Centrality],"&gt;= "&amp;N25)-COUNTIF(Vertices[Eigenvector Centrality],"&gt;="&amp;N26)</f>
        <v>0</v>
      </c>
      <c r="P25" s="39">
        <f t="shared" si="7"/>
        <v>3.146835558139536</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896</v>
      </c>
      <c r="D26" s="32">
        <f t="shared" si="1"/>
        <v>0</v>
      </c>
      <c r="E26" s="3">
        <f>COUNTIF(Vertices[Degree],"&gt;= "&amp;D26)-COUNTIF(Vertices[Degree],"&gt;="&amp;D27)</f>
        <v>0</v>
      </c>
      <c r="F26" s="37">
        <f t="shared" si="2"/>
        <v>10.046511627906979</v>
      </c>
      <c r="G26" s="38">
        <f>COUNTIF(Vertices[In-Degree],"&gt;= "&amp;F26)-COUNTIF(Vertices[In-Degree],"&gt;="&amp;F27)</f>
        <v>0</v>
      </c>
      <c r="H26" s="37">
        <f t="shared" si="3"/>
        <v>13.395348837209296</v>
      </c>
      <c r="I26" s="38">
        <f>COUNTIF(Vertices[Out-Degree],"&gt;= "&amp;H26)-COUNTIF(Vertices[Out-Degree],"&gt;="&amp;H27)</f>
        <v>0</v>
      </c>
      <c r="J26" s="37">
        <f t="shared" si="4"/>
        <v>630.6976744186048</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0.04398139534883721</v>
      </c>
      <c r="O26" s="38">
        <f>COUNTIF(Vertices[Eigenvector Centrality],"&gt;= "&amp;N26)-COUNTIF(Vertices[Eigenvector Centrality],"&gt;="&amp;N27)</f>
        <v>1</v>
      </c>
      <c r="P26" s="37">
        <f t="shared" si="7"/>
        <v>3.2692969302325596</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10.46511627906977</v>
      </c>
      <c r="G27" s="40">
        <f>COUNTIF(Vertices[In-Degree],"&gt;= "&amp;F27)-COUNTIF(Vertices[In-Degree],"&gt;="&amp;F28)</f>
        <v>0</v>
      </c>
      <c r="H27" s="39">
        <f t="shared" si="3"/>
        <v>13.953488372093016</v>
      </c>
      <c r="I27" s="40">
        <f>COUNTIF(Vertices[Out-Degree],"&gt;= "&amp;H27)-COUNTIF(Vertices[Out-Degree],"&gt;="&amp;H28)</f>
        <v>1</v>
      </c>
      <c r="J27" s="39">
        <f t="shared" si="4"/>
        <v>656.9767441860467</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0.04581395348837209</v>
      </c>
      <c r="O27" s="40">
        <f>COUNTIF(Vertices[Eigenvector Centrality],"&gt;= "&amp;N27)-COUNTIF(Vertices[Eigenvector Centrality],"&gt;="&amp;N28)</f>
        <v>0</v>
      </c>
      <c r="P27" s="39">
        <f t="shared" si="7"/>
        <v>3.391758302325583</v>
      </c>
      <c r="Q27" s="40">
        <f>COUNTIF(Vertices[PageRank],"&gt;= "&amp;P27)-COUNTIF(Vertices[PageRank],"&gt;="&amp;P28)</f>
        <v>0</v>
      </c>
      <c r="R27" s="39">
        <f t="shared" si="8"/>
        <v>0.5813953488372092</v>
      </c>
      <c r="S27" s="44">
        <f>COUNTIF(Vertices[Clustering Coefficient],"&gt;= "&amp;R27)-COUNTIF(Vertices[Clustering Coefficient],"&gt;="&amp;R28)</f>
        <v>1</v>
      </c>
      <c r="T27" s="39" t="e">
        <f ca="1" t="shared" si="9"/>
        <v>#REF!</v>
      </c>
      <c r="U27" s="40" t="e">
        <f ca="1" t="shared" si="0"/>
        <v>#REF!</v>
      </c>
    </row>
    <row r="28" spans="1:21" ht="15">
      <c r="A28" s="34" t="s">
        <v>887</v>
      </c>
      <c r="B28" s="34" t="s">
        <v>85</v>
      </c>
      <c r="D28" s="32">
        <f t="shared" si="1"/>
        <v>0</v>
      </c>
      <c r="E28" s="3">
        <f>COUNTIF(Vertices[Degree],"&gt;= "&amp;D28)-COUNTIF(Vertices[Degree],"&gt;="&amp;D29)</f>
        <v>0</v>
      </c>
      <c r="F28" s="37">
        <f t="shared" si="2"/>
        <v>10.883720930232561</v>
      </c>
      <c r="G28" s="38">
        <f>COUNTIF(Vertices[In-Degree],"&gt;= "&amp;F28)-COUNTIF(Vertices[In-Degree],"&gt;="&amp;F29)</f>
        <v>0</v>
      </c>
      <c r="H28" s="37">
        <f t="shared" si="3"/>
        <v>14.511627906976736</v>
      </c>
      <c r="I28" s="38">
        <f>COUNTIF(Vertices[Out-Degree],"&gt;= "&amp;H28)-COUNTIF(Vertices[Out-Degree],"&gt;="&amp;H29)</f>
        <v>0</v>
      </c>
      <c r="J28" s="37">
        <f t="shared" si="4"/>
        <v>683.2558139534887</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0.04764651162790697</v>
      </c>
      <c r="O28" s="38">
        <f>COUNTIF(Vertices[Eigenvector Centrality],"&gt;= "&amp;N28)-COUNTIF(Vertices[Eigenvector Centrality],"&gt;="&amp;N29)</f>
        <v>0</v>
      </c>
      <c r="P28" s="37">
        <f t="shared" si="7"/>
        <v>3.5142196744186065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11.302325581395353</v>
      </c>
      <c r="G29" s="40">
        <f>COUNTIF(Vertices[In-Degree],"&gt;= "&amp;F29)-COUNTIF(Vertices[In-Degree],"&gt;="&amp;F30)</f>
        <v>0</v>
      </c>
      <c r="H29" s="39">
        <f t="shared" si="3"/>
        <v>15.069767441860456</v>
      </c>
      <c r="I29" s="40">
        <f>COUNTIF(Vertices[Out-Degree],"&gt;= "&amp;H29)-COUNTIF(Vertices[Out-Degree],"&gt;="&amp;H30)</f>
        <v>0</v>
      </c>
      <c r="J29" s="39">
        <f t="shared" si="4"/>
        <v>709.5348837209306</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0.049479069767441854</v>
      </c>
      <c r="O29" s="40">
        <f>COUNTIF(Vertices[Eigenvector Centrality],"&gt;= "&amp;N29)-COUNTIF(Vertices[Eigenvector Centrality],"&gt;="&amp;N30)</f>
        <v>0</v>
      </c>
      <c r="P29" s="39">
        <f t="shared" si="7"/>
        <v>3.63668104651163</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4" t="s">
        <v>888</v>
      </c>
      <c r="B30" s="34" t="s">
        <v>85</v>
      </c>
      <c r="D30" s="32">
        <f t="shared" si="1"/>
        <v>0</v>
      </c>
      <c r="E30" s="3">
        <f>COUNTIF(Vertices[Degree],"&gt;= "&amp;D30)-COUNTIF(Vertices[Degree],"&gt;="&amp;D31)</f>
        <v>0</v>
      </c>
      <c r="F30" s="37">
        <f t="shared" si="2"/>
        <v>11.720930232558144</v>
      </c>
      <c r="G30" s="38">
        <f>COUNTIF(Vertices[In-Degree],"&gt;= "&amp;F30)-COUNTIF(Vertices[In-Degree],"&gt;="&amp;F31)</f>
        <v>0</v>
      </c>
      <c r="H30" s="37">
        <f t="shared" si="3"/>
        <v>15.627906976744177</v>
      </c>
      <c r="I30" s="38">
        <f>COUNTIF(Vertices[Out-Degree],"&gt;= "&amp;H30)-COUNTIF(Vertices[Out-Degree],"&gt;="&amp;H31)</f>
        <v>0</v>
      </c>
      <c r="J30" s="37">
        <f t="shared" si="4"/>
        <v>735.8139534883725</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0.051311627906976735</v>
      </c>
      <c r="O30" s="38">
        <f>COUNTIF(Vertices[Eigenvector Centrality],"&gt;= "&amp;N30)-COUNTIF(Vertices[Eigenvector Centrality],"&gt;="&amp;N31)</f>
        <v>0</v>
      </c>
      <c r="P30" s="37">
        <f t="shared" si="7"/>
        <v>3.7591424186046534</v>
      </c>
      <c r="Q30" s="38">
        <f>COUNTIF(Vertices[PageRank],"&gt;= "&amp;P30)-COUNTIF(Vertices[PageRank],"&gt;="&amp;P31)</f>
        <v>1</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889</v>
      </c>
      <c r="B31" s="34" t="s">
        <v>85</v>
      </c>
      <c r="D31" s="32">
        <f t="shared" si="1"/>
        <v>0</v>
      </c>
      <c r="E31" s="3">
        <f>COUNTIF(Vertices[Degree],"&gt;= "&amp;D31)-COUNTIF(Vertices[Degree],"&gt;="&amp;D32)</f>
        <v>0</v>
      </c>
      <c r="F31" s="39">
        <f t="shared" si="2"/>
        <v>12.139534883720936</v>
      </c>
      <c r="G31" s="40">
        <f>COUNTIF(Vertices[In-Degree],"&gt;= "&amp;F31)-COUNTIF(Vertices[In-Degree],"&gt;="&amp;F32)</f>
        <v>0</v>
      </c>
      <c r="H31" s="39">
        <f t="shared" si="3"/>
        <v>16.186046511627897</v>
      </c>
      <c r="I31" s="40">
        <f>COUNTIF(Vertices[Out-Degree],"&gt;= "&amp;H31)-COUNTIF(Vertices[Out-Degree],"&gt;="&amp;H32)</f>
        <v>0</v>
      </c>
      <c r="J31" s="39">
        <f t="shared" si="4"/>
        <v>762.0930232558144</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0.05314418604651162</v>
      </c>
      <c r="O31" s="40">
        <f>COUNTIF(Vertices[Eigenvector Centrality],"&gt;= "&amp;N31)-COUNTIF(Vertices[Eigenvector Centrality],"&gt;="&amp;N32)</f>
        <v>0</v>
      </c>
      <c r="P31" s="39">
        <f t="shared" si="7"/>
        <v>3.881603790697677</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15">
      <c r="A32" s="34" t="s">
        <v>890</v>
      </c>
      <c r="B32" s="34" t="s">
        <v>85</v>
      </c>
      <c r="D32" s="32">
        <f t="shared" si="1"/>
        <v>0</v>
      </c>
      <c r="E32" s="3">
        <f>COUNTIF(Vertices[Degree],"&gt;= "&amp;D32)-COUNTIF(Vertices[Degree],"&gt;="&amp;D33)</f>
        <v>0</v>
      </c>
      <c r="F32" s="37">
        <f t="shared" si="2"/>
        <v>12.558139534883727</v>
      </c>
      <c r="G32" s="38">
        <f>COUNTIF(Vertices[In-Degree],"&gt;= "&amp;F32)-COUNTIF(Vertices[In-Degree],"&gt;="&amp;F33)</f>
        <v>0</v>
      </c>
      <c r="H32" s="37">
        <f t="shared" si="3"/>
        <v>16.74418604651162</v>
      </c>
      <c r="I32" s="38">
        <f>COUNTIF(Vertices[Out-Degree],"&gt;= "&amp;H32)-COUNTIF(Vertices[Out-Degree],"&gt;="&amp;H33)</f>
        <v>1</v>
      </c>
      <c r="J32" s="37">
        <f t="shared" si="4"/>
        <v>788.3720930232563</v>
      </c>
      <c r="K32" s="38">
        <f>COUNTIF(Vertices[Betweenness Centrality],"&gt;= "&amp;J32)-COUNTIF(Vertices[Betweenness Centrality],"&gt;="&amp;J33)</f>
        <v>1</v>
      </c>
      <c r="L32" s="37">
        <f t="shared" si="5"/>
        <v>0.6976744186046513</v>
      </c>
      <c r="M32" s="38">
        <f>COUNTIF(Vertices[Closeness Centrality],"&gt;= "&amp;L32)-COUNTIF(Vertices[Closeness Centrality],"&gt;="&amp;L33)</f>
        <v>0</v>
      </c>
      <c r="N32" s="37">
        <f t="shared" si="6"/>
        <v>0.0549767441860465</v>
      </c>
      <c r="O32" s="38">
        <f>COUNTIF(Vertices[Eigenvector Centrality],"&gt;= "&amp;N32)-COUNTIF(Vertices[Eigenvector Centrality],"&gt;="&amp;N33)</f>
        <v>1</v>
      </c>
      <c r="P32" s="37">
        <f t="shared" si="7"/>
        <v>4.0040651627907</v>
      </c>
      <c r="Q32" s="38">
        <f>COUNTIF(Vertices[PageRank],"&gt;= "&amp;P32)-COUNTIF(Vertices[PageRank],"&gt;="&amp;P33)</f>
        <v>1</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222</v>
      </c>
      <c r="B33" s="34" t="s">
        <v>85</v>
      </c>
      <c r="D33" s="32">
        <f t="shared" si="1"/>
        <v>0</v>
      </c>
      <c r="E33" s="3">
        <f>COUNTIF(Vertices[Degree],"&gt;= "&amp;D33)-COUNTIF(Vertices[Degree],"&gt;="&amp;D34)</f>
        <v>0</v>
      </c>
      <c r="F33" s="39">
        <f t="shared" si="2"/>
        <v>12.976744186046519</v>
      </c>
      <c r="G33" s="40">
        <f>COUNTIF(Vertices[In-Degree],"&gt;= "&amp;F33)-COUNTIF(Vertices[In-Degree],"&gt;="&amp;F34)</f>
        <v>0</v>
      </c>
      <c r="H33" s="39">
        <f t="shared" si="3"/>
        <v>17.30232558139534</v>
      </c>
      <c r="I33" s="40">
        <f>COUNTIF(Vertices[Out-Degree],"&gt;= "&amp;H33)-COUNTIF(Vertices[Out-Degree],"&gt;="&amp;H34)</f>
        <v>0</v>
      </c>
      <c r="J33" s="39">
        <f t="shared" si="4"/>
        <v>814.6511627906982</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0.05680930232558138</v>
      </c>
      <c r="O33" s="40">
        <f>COUNTIF(Vertices[Eigenvector Centrality],"&gt;= "&amp;N33)-COUNTIF(Vertices[Eigenvector Centrality],"&gt;="&amp;N34)</f>
        <v>0</v>
      </c>
      <c r="P33" s="39">
        <f t="shared" si="7"/>
        <v>4.126526534883723</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891</v>
      </c>
      <c r="B34" s="34" t="s">
        <v>85</v>
      </c>
      <c r="D34" s="32">
        <f t="shared" si="1"/>
        <v>0</v>
      </c>
      <c r="E34" s="3">
        <f>COUNTIF(Vertices[Degree],"&gt;= "&amp;D34)-COUNTIF(Vertices[Degree],"&gt;="&amp;D35)</f>
        <v>0</v>
      </c>
      <c r="F34" s="37">
        <f t="shared" si="2"/>
        <v>13.39534883720931</v>
      </c>
      <c r="G34" s="38">
        <f>COUNTIF(Vertices[In-Degree],"&gt;= "&amp;F34)-COUNTIF(Vertices[In-Degree],"&gt;="&amp;F35)</f>
        <v>0</v>
      </c>
      <c r="H34" s="37">
        <f t="shared" si="3"/>
        <v>17.860465116279062</v>
      </c>
      <c r="I34" s="38">
        <f>COUNTIF(Vertices[Out-Degree],"&gt;= "&amp;H34)-COUNTIF(Vertices[Out-Degree],"&gt;="&amp;H35)</f>
        <v>0</v>
      </c>
      <c r="J34" s="37">
        <f t="shared" si="4"/>
        <v>840.9302325581401</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0.05864186046511626</v>
      </c>
      <c r="O34" s="38">
        <f>COUNTIF(Vertices[Eigenvector Centrality],"&gt;= "&amp;N34)-COUNTIF(Vertices[Eigenvector Centrality],"&gt;="&amp;N35)</f>
        <v>0</v>
      </c>
      <c r="P34" s="37">
        <f t="shared" si="7"/>
        <v>4.248987906976747</v>
      </c>
      <c r="Q34" s="38">
        <f>COUNTIF(Vertices[PageRank],"&gt;= "&amp;P34)-COUNTIF(Vertices[PageRank],"&gt;="&amp;P35)</f>
        <v>0</v>
      </c>
      <c r="R34" s="37">
        <f t="shared" si="8"/>
        <v>0.7441860465116281</v>
      </c>
      <c r="S34" s="43">
        <f>COUNTIF(Vertices[Clustering Coefficient],"&gt;= "&amp;R34)-COUNTIF(Vertices[Clustering Coefficient],"&gt;="&amp;R35)</f>
        <v>4</v>
      </c>
      <c r="T34" s="37" t="e">
        <f ca="1" t="shared" si="9"/>
        <v>#REF!</v>
      </c>
      <c r="U34" s="38" t="e">
        <f ca="1" t="shared" si="0"/>
        <v>#REF!</v>
      </c>
    </row>
    <row r="35" spans="1:21" ht="15">
      <c r="A35" s="34" t="s">
        <v>892</v>
      </c>
      <c r="B35" s="34" t="s">
        <v>85</v>
      </c>
      <c r="D35" s="32">
        <f t="shared" si="1"/>
        <v>0</v>
      </c>
      <c r="E35" s="3">
        <f>COUNTIF(Vertices[Degree],"&gt;= "&amp;D35)-COUNTIF(Vertices[Degree],"&gt;="&amp;D36)</f>
        <v>0</v>
      </c>
      <c r="F35" s="39">
        <f t="shared" si="2"/>
        <v>13.813953488372102</v>
      </c>
      <c r="G35" s="40">
        <f>COUNTIF(Vertices[In-Degree],"&gt;= "&amp;F35)-COUNTIF(Vertices[In-Degree],"&gt;="&amp;F36)</f>
        <v>0</v>
      </c>
      <c r="H35" s="39">
        <f t="shared" si="3"/>
        <v>18.418604651162784</v>
      </c>
      <c r="I35" s="40">
        <f>COUNTIF(Vertices[Out-Degree],"&gt;= "&amp;H35)-COUNTIF(Vertices[Out-Degree],"&gt;="&amp;H36)</f>
        <v>0</v>
      </c>
      <c r="J35" s="39">
        <f t="shared" si="4"/>
        <v>867.209302325582</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0.060474418604651144</v>
      </c>
      <c r="O35" s="40">
        <f>COUNTIF(Vertices[Eigenvector Centrality],"&gt;= "&amp;N35)-COUNTIF(Vertices[Eigenvector Centrality],"&gt;="&amp;N36)</f>
        <v>0</v>
      </c>
      <c r="P35" s="39">
        <f t="shared" si="7"/>
        <v>4.37144927906977</v>
      </c>
      <c r="Q35" s="40">
        <f>COUNTIF(Vertices[PageRank],"&gt;= "&amp;P35)-COUNTIF(Vertices[PageRank],"&gt;="&amp;P36)</f>
        <v>1</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893</v>
      </c>
      <c r="B36" s="34" t="s">
        <v>85</v>
      </c>
      <c r="D36" s="32">
        <f t="shared" si="1"/>
        <v>0</v>
      </c>
      <c r="E36" s="3">
        <f>COUNTIF(Vertices[Degree],"&gt;= "&amp;D36)-COUNTIF(Vertices[Degree],"&gt;="&amp;D37)</f>
        <v>0</v>
      </c>
      <c r="F36" s="37">
        <f t="shared" si="2"/>
        <v>14.232558139534893</v>
      </c>
      <c r="G36" s="38">
        <f>COUNTIF(Vertices[In-Degree],"&gt;= "&amp;F36)-COUNTIF(Vertices[In-Degree],"&gt;="&amp;F37)</f>
        <v>0</v>
      </c>
      <c r="H36" s="37">
        <f t="shared" si="3"/>
        <v>18.976744186046506</v>
      </c>
      <c r="I36" s="38">
        <f>COUNTIF(Vertices[Out-Degree],"&gt;= "&amp;H36)-COUNTIF(Vertices[Out-Degree],"&gt;="&amp;H37)</f>
        <v>1</v>
      </c>
      <c r="J36" s="37">
        <f t="shared" si="4"/>
        <v>893.4883720930239</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0.062306976744186025</v>
      </c>
      <c r="O36" s="38">
        <f>COUNTIF(Vertices[Eigenvector Centrality],"&gt;= "&amp;N36)-COUNTIF(Vertices[Eigenvector Centrality],"&gt;="&amp;N37)</f>
        <v>0</v>
      </c>
      <c r="P36" s="37">
        <f t="shared" si="7"/>
        <v>4.4939106511627935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894</v>
      </c>
      <c r="B37" s="34" t="s">
        <v>85</v>
      </c>
      <c r="D37" s="32">
        <f t="shared" si="1"/>
        <v>0</v>
      </c>
      <c r="E37" s="3">
        <f>COUNTIF(Vertices[Degree],"&gt;= "&amp;D37)-COUNTIF(Vertices[Degree],"&gt;="&amp;D38)</f>
        <v>0</v>
      </c>
      <c r="F37" s="39">
        <f t="shared" si="2"/>
        <v>14.651162790697684</v>
      </c>
      <c r="G37" s="40">
        <f>COUNTIF(Vertices[In-Degree],"&gt;= "&amp;F37)-COUNTIF(Vertices[In-Degree],"&gt;="&amp;F38)</f>
        <v>0</v>
      </c>
      <c r="H37" s="39">
        <f t="shared" si="3"/>
        <v>19.534883720930228</v>
      </c>
      <c r="I37" s="40">
        <f>COUNTIF(Vertices[Out-Degree],"&gt;= "&amp;H37)-COUNTIF(Vertices[Out-Degree],"&gt;="&amp;H38)</f>
        <v>0</v>
      </c>
      <c r="J37" s="39">
        <f t="shared" si="4"/>
        <v>919.7674418604659</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0.06413953488372091</v>
      </c>
      <c r="O37" s="40">
        <f>COUNTIF(Vertices[Eigenvector Centrality],"&gt;= "&amp;N37)-COUNTIF(Vertices[Eigenvector Centrality],"&gt;="&amp;N38)</f>
        <v>0</v>
      </c>
      <c r="P37" s="39">
        <f t="shared" si="7"/>
        <v>4.616372023255817</v>
      </c>
      <c r="Q37" s="40">
        <f>COUNTIF(Vertices[PageRank],"&gt;= "&amp;P37)-COUNTIF(Vertices[PageRank],"&gt;="&amp;P38)</f>
        <v>0</v>
      </c>
      <c r="R37" s="39">
        <f t="shared" si="8"/>
        <v>0.8139534883720934</v>
      </c>
      <c r="S37" s="44">
        <f>COUNTIF(Vertices[Clustering Coefficient],"&gt;= "&amp;R37)-COUNTIF(Vertices[Clustering Coefficient],"&gt;="&amp;R38)</f>
        <v>1</v>
      </c>
      <c r="T37" s="39" t="e">
        <f ca="1" t="shared" si="9"/>
        <v>#REF!</v>
      </c>
      <c r="U37" s="40" t="e">
        <f ca="1" t="shared" si="0"/>
        <v>#REF!</v>
      </c>
    </row>
    <row r="38" spans="1:21" ht="15">
      <c r="A38" s="34" t="s">
        <v>895</v>
      </c>
      <c r="B38" s="34" t="s">
        <v>85</v>
      </c>
      <c r="D38" s="32">
        <f t="shared" si="1"/>
        <v>0</v>
      </c>
      <c r="E38" s="3">
        <f>COUNTIF(Vertices[Degree],"&gt;= "&amp;D38)-COUNTIF(Vertices[Degree],"&gt;="&amp;D39)</f>
        <v>0</v>
      </c>
      <c r="F38" s="37">
        <f t="shared" si="2"/>
        <v>15.069767441860476</v>
      </c>
      <c r="G38" s="38">
        <f>COUNTIF(Vertices[In-Degree],"&gt;= "&amp;F38)-COUNTIF(Vertices[In-Degree],"&gt;="&amp;F39)</f>
        <v>0</v>
      </c>
      <c r="H38" s="37">
        <f t="shared" si="3"/>
        <v>20.09302325581395</v>
      </c>
      <c r="I38" s="38">
        <f>COUNTIF(Vertices[Out-Degree],"&gt;= "&amp;H38)-COUNTIF(Vertices[Out-Degree],"&gt;="&amp;H39)</f>
        <v>0</v>
      </c>
      <c r="J38" s="37">
        <f t="shared" si="4"/>
        <v>946.0465116279078</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0.0659720930232558</v>
      </c>
      <c r="O38" s="38">
        <f>COUNTIF(Vertices[Eigenvector Centrality],"&gt;= "&amp;N38)-COUNTIF(Vertices[Eigenvector Centrality],"&gt;="&amp;N39)</f>
        <v>2</v>
      </c>
      <c r="P38" s="37">
        <f t="shared" si="7"/>
        <v>4.73883339534884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t="s">
        <v>163</v>
      </c>
      <c r="B39" t="s">
        <v>17</v>
      </c>
      <c r="D39" s="32">
        <f t="shared" si="1"/>
        <v>0</v>
      </c>
      <c r="E39" s="3">
        <f>COUNTIF(Vertices[Degree],"&gt;= "&amp;D39)-COUNTIF(Vertices[Degree],"&gt;="&amp;D40)</f>
        <v>0</v>
      </c>
      <c r="F39" s="39">
        <f t="shared" si="2"/>
        <v>15.488372093023267</v>
      </c>
      <c r="G39" s="40">
        <f>COUNTIF(Vertices[In-Degree],"&gt;= "&amp;F39)-COUNTIF(Vertices[In-Degree],"&gt;="&amp;F40)</f>
        <v>0</v>
      </c>
      <c r="H39" s="39">
        <f t="shared" si="3"/>
        <v>20.651162790697672</v>
      </c>
      <c r="I39" s="40">
        <f>COUNTIF(Vertices[Out-Degree],"&gt;= "&amp;H39)-COUNTIF(Vertices[Out-Degree],"&gt;="&amp;H40)</f>
        <v>0</v>
      </c>
      <c r="J39" s="39">
        <f t="shared" si="4"/>
        <v>972.3255813953497</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0.06780465116279068</v>
      </c>
      <c r="O39" s="40">
        <f>COUNTIF(Vertices[Eigenvector Centrality],"&gt;= "&amp;N39)-COUNTIF(Vertices[Eigenvector Centrality],"&gt;="&amp;N40)</f>
        <v>0</v>
      </c>
      <c r="P39" s="39">
        <f t="shared" si="7"/>
        <v>4.861294767441864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3"/>
      <c r="B40" s="33"/>
      <c r="D40" s="32">
        <f t="shared" si="1"/>
        <v>0</v>
      </c>
      <c r="E40" s="3">
        <f>COUNTIF(Vertices[Degree],"&gt;= "&amp;D40)-COUNTIF(Vertices[Degree],"&gt;="&amp;D41)</f>
        <v>0</v>
      </c>
      <c r="F40" s="37">
        <f t="shared" si="2"/>
        <v>15.906976744186059</v>
      </c>
      <c r="G40" s="38">
        <f>COUNTIF(Vertices[In-Degree],"&gt;= "&amp;F40)-COUNTIF(Vertices[In-Degree],"&gt;="&amp;F41)</f>
        <v>0</v>
      </c>
      <c r="H40" s="37">
        <f t="shared" si="3"/>
        <v>21.209302325581394</v>
      </c>
      <c r="I40" s="38">
        <f>COUNTIF(Vertices[Out-Degree],"&gt;= "&amp;H40)-COUNTIF(Vertices[Out-Degree],"&gt;="&amp;H41)</f>
        <v>0</v>
      </c>
      <c r="J40" s="37">
        <f t="shared" si="4"/>
        <v>998.6046511627916</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0.06963720930232556</v>
      </c>
      <c r="O40" s="38">
        <f>COUNTIF(Vertices[Eigenvector Centrality],"&gt;= "&amp;N40)-COUNTIF(Vertices[Eigenvector Centrality],"&gt;="&amp;N41)</f>
        <v>0</v>
      </c>
      <c r="P40" s="37">
        <f t="shared" si="7"/>
        <v>4.983756139534887</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16.32558139534885</v>
      </c>
      <c r="G41" s="40">
        <f>COUNTIF(Vertices[In-Degree],"&gt;= "&amp;F41)-COUNTIF(Vertices[In-Degree],"&gt;="&amp;F42)</f>
        <v>0</v>
      </c>
      <c r="H41" s="39">
        <f t="shared" si="3"/>
        <v>21.767441860465116</v>
      </c>
      <c r="I41" s="40">
        <f>COUNTIF(Vertices[Out-Degree],"&gt;= "&amp;H41)-COUNTIF(Vertices[Out-Degree],"&gt;="&amp;H42)</f>
        <v>0</v>
      </c>
      <c r="J41" s="39">
        <f t="shared" si="4"/>
        <v>1024.8837209302335</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0.07146976744186044</v>
      </c>
      <c r="O41" s="40">
        <f>COUNTIF(Vertices[Eigenvector Centrality],"&gt;= "&amp;N41)-COUNTIF(Vertices[Eigenvector Centrality],"&gt;="&amp;N42)</f>
        <v>1</v>
      </c>
      <c r="P41" s="39">
        <f t="shared" si="7"/>
        <v>5.106217511627911</v>
      </c>
      <c r="Q41" s="40">
        <f>COUNTIF(Vertices[PageRank],"&gt;= "&amp;P41)-COUNTIF(Vertices[PageRank],"&gt;="&amp;P42)</f>
        <v>1</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16.74418604651164</v>
      </c>
      <c r="G42" s="38">
        <f>COUNTIF(Vertices[In-Degree],"&gt;= "&amp;F42)-COUNTIF(Vertices[In-Degree],"&gt;="&amp;F43)</f>
        <v>0</v>
      </c>
      <c r="H42" s="37">
        <f t="shared" si="3"/>
        <v>22.325581395348838</v>
      </c>
      <c r="I42" s="38">
        <f>COUNTIF(Vertices[Out-Degree],"&gt;= "&amp;H42)-COUNTIF(Vertices[Out-Degree],"&gt;="&amp;H43)</f>
        <v>0</v>
      </c>
      <c r="J42" s="37">
        <f t="shared" si="4"/>
        <v>1051.1627906976753</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0.07330232558139532</v>
      </c>
      <c r="O42" s="38">
        <f>COUNTIF(Vertices[Eigenvector Centrality],"&gt;= "&amp;N42)-COUNTIF(Vertices[Eigenvector Centrality],"&gt;="&amp;N43)</f>
        <v>0</v>
      </c>
      <c r="P42" s="37">
        <f t="shared" si="7"/>
        <v>5.228678883720934</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4:21" ht="15">
      <c r="D43" s="32">
        <f t="shared" si="1"/>
        <v>0</v>
      </c>
      <c r="E43" s="3">
        <f>COUNTIF(Vertices[Degree],"&gt;= "&amp;D43)-COUNTIF(Vertices[Degree],"&gt;="&amp;D44)</f>
        <v>0</v>
      </c>
      <c r="F43" s="39">
        <f t="shared" si="2"/>
        <v>17.16279069767443</v>
      </c>
      <c r="G43" s="40">
        <f>COUNTIF(Vertices[In-Degree],"&gt;= "&amp;F43)-COUNTIF(Vertices[In-Degree],"&gt;="&amp;F44)</f>
        <v>0</v>
      </c>
      <c r="H43" s="39">
        <f t="shared" si="3"/>
        <v>22.88372093023256</v>
      </c>
      <c r="I43" s="40">
        <f>COUNTIF(Vertices[Out-Degree],"&gt;= "&amp;H43)-COUNTIF(Vertices[Out-Degree],"&gt;="&amp;H44)</f>
        <v>0</v>
      </c>
      <c r="J43" s="39">
        <f t="shared" si="4"/>
        <v>1077.441860465117</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0.0751348837209302</v>
      </c>
      <c r="O43" s="40">
        <f>COUNTIF(Vertices[Eigenvector Centrality],"&gt;= "&amp;N43)-COUNTIF(Vertices[Eigenvector Centrality],"&gt;="&amp;N44)</f>
        <v>0</v>
      </c>
      <c r="P43" s="39">
        <f t="shared" si="7"/>
        <v>5.351140255813958</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4:21" ht="15">
      <c r="D44" s="32">
        <f t="shared" si="1"/>
        <v>0</v>
      </c>
      <c r="E44" s="3">
        <f>COUNTIF(Vertices[Degree],"&gt;= "&amp;D44)-COUNTIF(Vertices[Degree],"&gt;="&amp;D45)</f>
        <v>0</v>
      </c>
      <c r="F44" s="37">
        <f t="shared" si="2"/>
        <v>17.581395348837223</v>
      </c>
      <c r="G44" s="38">
        <f>COUNTIF(Vertices[In-Degree],"&gt;= "&amp;F44)-COUNTIF(Vertices[In-Degree],"&gt;="&amp;F45)</f>
        <v>0</v>
      </c>
      <c r="H44" s="37">
        <f t="shared" si="3"/>
        <v>23.44186046511628</v>
      </c>
      <c r="I44" s="38">
        <f>COUNTIF(Vertices[Out-Degree],"&gt;= "&amp;H44)-COUNTIF(Vertices[Out-Degree],"&gt;="&amp;H45)</f>
        <v>0</v>
      </c>
      <c r="J44" s="37">
        <f t="shared" si="4"/>
        <v>1103.7209302325589</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0.07696744186046509</v>
      </c>
      <c r="O44" s="38">
        <f>COUNTIF(Vertices[Eigenvector Centrality],"&gt;= "&amp;N44)-COUNTIF(Vertices[Eigenvector Centrality],"&gt;="&amp;N45)</f>
        <v>0</v>
      </c>
      <c r="P44" s="37">
        <f t="shared" si="7"/>
        <v>5.473601627906981</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18</v>
      </c>
      <c r="G45" s="42">
        <f>COUNTIF(Vertices[In-Degree],"&gt;= "&amp;F45)-COUNTIF(Vertices[In-Degree],"&gt;="&amp;F46)</f>
        <v>1</v>
      </c>
      <c r="H45" s="41">
        <f>MAX(Vertices[Out-Degree])</f>
        <v>24</v>
      </c>
      <c r="I45" s="42">
        <f>COUNTIF(Vertices[Out-Degree],"&gt;= "&amp;H45)-COUNTIF(Vertices[Out-Degree],"&gt;="&amp;H46)</f>
        <v>1</v>
      </c>
      <c r="J45" s="41">
        <f>MAX(Vertices[Betweenness Centrality])</f>
        <v>1130</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0.0788</v>
      </c>
      <c r="O45" s="42">
        <f>COUNTIF(Vertices[Eigenvector Centrality],"&gt;= "&amp;N45)-COUNTIF(Vertices[Eigenvector Centrality],"&gt;="&amp;N46)</f>
        <v>1</v>
      </c>
      <c r="P45" s="41">
        <f>MAX(Vertices[PageRank])</f>
        <v>5.596063</v>
      </c>
      <c r="Q45" s="42">
        <f>COUNTIF(Vertices[PageRank],"&gt;= "&amp;P45)-COUNTIF(Vertices[PageRank],"&gt;="&amp;P46)</f>
        <v>1</v>
      </c>
      <c r="R45" s="41">
        <f>MAX(Vertices[Clustering Coefficient])</f>
        <v>1</v>
      </c>
      <c r="S45" s="45">
        <f>COUNTIF(Vertices[Clustering Coefficient],"&gt;= "&amp;R45)-COUNTIF(Vertices[Clustering Coefficient],"&gt;="&amp;R46)</f>
        <v>14</v>
      </c>
      <c r="T45" s="41" t="e">
        <f ca="1">MAX(INDIRECT(DynamicFilterSourceColumnRange))</f>
        <v>#REF!</v>
      </c>
      <c r="U45" s="42" t="e">
        <f ca="1" t="shared" si="0"/>
        <v>#REF!</v>
      </c>
    </row>
    <row r="53" spans="1:2" ht="15">
      <c r="A53" s="33" t="s">
        <v>81</v>
      </c>
      <c r="B53" s="46" t="str">
        <f>IF(COUNT(Vertices[Degree])&gt;0,D2,NoMetricMessage)</f>
        <v>Not Available</v>
      </c>
    </row>
    <row r="54" spans="1:2" ht="15">
      <c r="A54" s="33" t="s">
        <v>82</v>
      </c>
      <c r="B54" s="46" t="str">
        <f>IF(COUNT(Vertices[Degree])&gt;0,D45,NoMetricMessage)</f>
        <v>Not Available</v>
      </c>
    </row>
    <row r="55" spans="1:2" ht="15">
      <c r="A55" s="33" t="s">
        <v>83</v>
      </c>
      <c r="B55" s="47" t="str">
        <f>_xlfn.IFERROR(AVERAGE(Vertices[Degree]),NoMetricMessage)</f>
        <v>Not Available</v>
      </c>
    </row>
    <row r="56" spans="1:2" ht="15">
      <c r="A56" s="33" t="s">
        <v>84</v>
      </c>
      <c r="B56" s="47" t="str">
        <f>_xlfn.IFERROR(MEDIAN(Vertices[Degree]),NoMetricMessage)</f>
        <v>Not Available</v>
      </c>
    </row>
    <row r="67" spans="1:2" ht="15">
      <c r="A67" s="33" t="s">
        <v>88</v>
      </c>
      <c r="B67" s="46">
        <f>IF(COUNT(Vertices[In-Degree])&gt;0,F2,NoMetricMessage)</f>
        <v>0</v>
      </c>
    </row>
    <row r="68" spans="1:2" ht="15">
      <c r="A68" s="33" t="s">
        <v>89</v>
      </c>
      <c r="B68" s="46">
        <f>IF(COUNT(Vertices[In-Degree])&gt;0,F45,NoMetricMessage)</f>
        <v>18</v>
      </c>
    </row>
    <row r="69" spans="1:2" ht="15">
      <c r="A69" s="33" t="s">
        <v>90</v>
      </c>
      <c r="B69" s="47">
        <f>_xlfn.IFERROR(AVERAGE(Vertices[In-Degree]),NoMetricMessage)</f>
        <v>2.142857142857143</v>
      </c>
    </row>
    <row r="70" spans="1:2" ht="15">
      <c r="A70" s="33" t="s">
        <v>91</v>
      </c>
      <c r="B70" s="47">
        <f>_xlfn.IFERROR(MEDIAN(Vertices[In-Degree]),NoMetricMessage)</f>
        <v>2</v>
      </c>
    </row>
    <row r="81" spans="1:2" ht="15">
      <c r="A81" s="33" t="s">
        <v>94</v>
      </c>
      <c r="B81" s="46">
        <f>IF(COUNT(Vertices[Out-Degree])&gt;0,H2,NoMetricMessage)</f>
        <v>0</v>
      </c>
    </row>
    <row r="82" spans="1:2" ht="15">
      <c r="A82" s="33" t="s">
        <v>95</v>
      </c>
      <c r="B82" s="46">
        <f>IF(COUNT(Vertices[Out-Degree])&gt;0,H45,NoMetricMessage)</f>
        <v>24</v>
      </c>
    </row>
    <row r="83" spans="1:2" ht="15">
      <c r="A83" s="33" t="s">
        <v>96</v>
      </c>
      <c r="B83" s="47">
        <f>_xlfn.IFERROR(AVERAGE(Vertices[Out-Degree]),NoMetricMessage)</f>
        <v>2.142857142857143</v>
      </c>
    </row>
    <row r="84" spans="1:2" ht="15">
      <c r="A84" s="33" t="s">
        <v>97</v>
      </c>
      <c r="B84" s="47">
        <f>_xlfn.IFERROR(MEDIAN(Vertices[Out-Degree]),NoMetricMessage)</f>
        <v>1</v>
      </c>
    </row>
    <row r="95" spans="1:2" ht="15">
      <c r="A95" s="33" t="s">
        <v>100</v>
      </c>
      <c r="B95" s="47">
        <f>IF(COUNT(Vertices[Betweenness Centrality])&gt;0,J2,NoMetricMessage)</f>
        <v>0</v>
      </c>
    </row>
    <row r="96" spans="1:2" ht="15">
      <c r="A96" s="33" t="s">
        <v>101</v>
      </c>
      <c r="B96" s="47">
        <f>IF(COUNT(Vertices[Betweenness Centrality])&gt;0,J45,NoMetricMessage)</f>
        <v>1130</v>
      </c>
    </row>
    <row r="97" spans="1:2" ht="15">
      <c r="A97" s="33" t="s">
        <v>102</v>
      </c>
      <c r="B97" s="47">
        <f>_xlfn.IFERROR(AVERAGE(Vertices[Betweenness Centrality]),NoMetricMessage)</f>
        <v>74.64285714285714</v>
      </c>
    </row>
    <row r="98" spans="1:2" ht="15">
      <c r="A98" s="33" t="s">
        <v>103</v>
      </c>
      <c r="B98" s="47">
        <f>_xlfn.IFERROR(MEDIAN(Vertices[Betweenness Centrality]),NoMetricMessage)</f>
        <v>0</v>
      </c>
    </row>
    <row r="109" spans="1:2" ht="15">
      <c r="A109" s="33" t="s">
        <v>106</v>
      </c>
      <c r="B109" s="47">
        <f>IF(COUNT(Vertices[Closeness Centrality])&gt;0,L2,NoMetricMessage)</f>
        <v>0</v>
      </c>
    </row>
    <row r="110" spans="1:2" ht="15">
      <c r="A110" s="33" t="s">
        <v>107</v>
      </c>
      <c r="B110" s="47">
        <f>IF(COUNT(Vertices[Closeness Centrality])&gt;0,L45,NoMetricMessage)</f>
        <v>1</v>
      </c>
    </row>
    <row r="111" spans="1:2" ht="15">
      <c r="A111" s="33" t="s">
        <v>108</v>
      </c>
      <c r="B111" s="47">
        <f>_xlfn.IFERROR(AVERAGE(Vertices[Closeness Centrality]),NoMetricMessage)</f>
        <v>0.04316076785714283</v>
      </c>
    </row>
    <row r="112" spans="1:2" ht="15">
      <c r="A112" s="33" t="s">
        <v>109</v>
      </c>
      <c r="B112" s="47">
        <f>_xlfn.IFERROR(MEDIAN(Vertices[Closeness Centrality]),NoMetricMessage)</f>
        <v>0.007874</v>
      </c>
    </row>
    <row r="123" spans="1:2" ht="15">
      <c r="A123" s="33" t="s">
        <v>112</v>
      </c>
      <c r="B123" s="47">
        <f>IF(COUNT(Vertices[Eigenvector Centrality])&gt;0,N2,NoMetricMessage)</f>
        <v>0</v>
      </c>
    </row>
    <row r="124" spans="1:2" ht="15">
      <c r="A124" s="33" t="s">
        <v>113</v>
      </c>
      <c r="B124" s="47">
        <f>IF(COUNT(Vertices[Eigenvector Centrality])&gt;0,N45,NoMetricMessage)</f>
        <v>0.0788</v>
      </c>
    </row>
    <row r="125" spans="1:2" ht="15">
      <c r="A125" s="33" t="s">
        <v>114</v>
      </c>
      <c r="B125" s="47">
        <f>_xlfn.IFERROR(AVERAGE(Vertices[Eigenvector Centrality]),NoMetricMessage)</f>
        <v>0.01785710714285714</v>
      </c>
    </row>
    <row r="126" spans="1:2" ht="15">
      <c r="A126" s="33" t="s">
        <v>115</v>
      </c>
      <c r="B126" s="47">
        <f>_xlfn.IFERROR(MEDIAN(Vertices[Eigenvector Centrality]),NoMetricMessage)</f>
        <v>0.015234000000000001</v>
      </c>
    </row>
    <row r="137" spans="1:2" ht="15">
      <c r="A137" s="33" t="s">
        <v>140</v>
      </c>
      <c r="B137" s="47">
        <f>IF(COUNT(Vertices[PageRank])&gt;0,P2,NoMetricMessage)</f>
        <v>0.330224</v>
      </c>
    </row>
    <row r="138" spans="1:2" ht="15">
      <c r="A138" s="33" t="s">
        <v>141</v>
      </c>
      <c r="B138" s="47">
        <f>IF(COUNT(Vertices[PageRank])&gt;0,P45,NoMetricMessage)</f>
        <v>5.596063</v>
      </c>
    </row>
    <row r="139" spans="1:2" ht="15">
      <c r="A139" s="33" t="s">
        <v>142</v>
      </c>
      <c r="B139" s="47">
        <f>_xlfn.IFERROR(AVERAGE(Vertices[PageRank]),NoMetricMessage)</f>
        <v>0.9999905357142863</v>
      </c>
    </row>
    <row r="140" spans="1:2" ht="15">
      <c r="A140" s="33" t="s">
        <v>143</v>
      </c>
      <c r="B140" s="47">
        <f>_xlfn.IFERROR(MEDIAN(Vertices[PageRank]),NoMetricMessage)</f>
        <v>0.507298</v>
      </c>
    </row>
    <row r="151" spans="1:2" ht="15">
      <c r="A151" s="33" t="s">
        <v>118</v>
      </c>
      <c r="B151" s="47">
        <f>IF(COUNT(Vertices[Clustering Coefficient])&gt;0,R2,NoMetricMessage)</f>
        <v>0</v>
      </c>
    </row>
    <row r="152" spans="1:2" ht="15">
      <c r="A152" s="33" t="s">
        <v>119</v>
      </c>
      <c r="B152" s="47">
        <f>IF(COUNT(Vertices[Clustering Coefficient])&gt;0,R45,NoMetricMessage)</f>
        <v>1</v>
      </c>
    </row>
    <row r="153" spans="1:2" ht="15">
      <c r="A153" s="33" t="s">
        <v>120</v>
      </c>
      <c r="B153" s="47">
        <f>_xlfn.IFERROR(AVERAGE(Vertices[Clustering Coefficient]),NoMetricMessage)</f>
        <v>0.4025723660676392</v>
      </c>
    </row>
    <row r="154" spans="1:2" ht="15">
      <c r="A154" s="33" t="s">
        <v>121</v>
      </c>
      <c r="B154" s="47">
        <f>_xlfn.IFERROR(MEDIAN(Vertices[Clustering Coefficient]),NoMetricMessage)</f>
        <v>0.32575757575757575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687</v>
      </c>
    </row>
    <row r="12" spans="1:11" ht="15">
      <c r="A12"/>
      <c r="B12"/>
      <c r="D12" t="s">
        <v>64</v>
      </c>
      <c r="E12">
        <v>2</v>
      </c>
      <c r="H12">
        <v>0</v>
      </c>
      <c r="J12" t="s">
        <v>179</v>
      </c>
      <c r="K12">
        <v>7</v>
      </c>
    </row>
    <row r="13" spans="1:11" ht="15">
      <c r="A13"/>
      <c r="B13"/>
      <c r="D13">
        <v>1</v>
      </c>
      <c r="E13">
        <v>3</v>
      </c>
      <c r="H13">
        <v>1</v>
      </c>
      <c r="J13" t="s">
        <v>181</v>
      </c>
      <c r="K13" t="s">
        <v>1995</v>
      </c>
    </row>
    <row r="14" spans="4:11" ht="409.5">
      <c r="D14">
        <v>2</v>
      </c>
      <c r="E14">
        <v>4</v>
      </c>
      <c r="H14">
        <v>2</v>
      </c>
      <c r="J14" t="s">
        <v>182</v>
      </c>
      <c r="K14" s="13" t="s">
        <v>1996</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78</v>
      </c>
    </row>
    <row r="4" spans="1:3" ht="15">
      <c r="A4" s="140" t="s">
        <v>220</v>
      </c>
      <c r="B4" s="139" t="s">
        <v>714</v>
      </c>
      <c r="C4" s="34">
        <v>4</v>
      </c>
    </row>
    <row r="5" spans="1:3" ht="15">
      <c r="A5" s="140" t="s">
        <v>220</v>
      </c>
      <c r="B5" s="139" t="s">
        <v>715</v>
      </c>
      <c r="C5" s="34">
        <v>16</v>
      </c>
    </row>
    <row r="6" spans="1:3" ht="15">
      <c r="A6" s="140" t="s">
        <v>220</v>
      </c>
      <c r="B6" s="139" t="s">
        <v>716</v>
      </c>
      <c r="C6" s="34">
        <v>6</v>
      </c>
    </row>
    <row r="7" spans="1:3" ht="15">
      <c r="A7" s="140" t="s">
        <v>714</v>
      </c>
      <c r="B7" s="139" t="s">
        <v>714</v>
      </c>
      <c r="C7" s="34">
        <v>40</v>
      </c>
    </row>
    <row r="8" spans="1:3" ht="15">
      <c r="A8" s="140" t="s">
        <v>715</v>
      </c>
      <c r="B8" s="139" t="s">
        <v>220</v>
      </c>
      <c r="C8" s="34">
        <v>8</v>
      </c>
    </row>
    <row r="9" spans="1:3" ht="15">
      <c r="A9" s="140" t="s">
        <v>715</v>
      </c>
      <c r="B9" s="139" t="s">
        <v>714</v>
      </c>
      <c r="C9" s="34">
        <v>4</v>
      </c>
    </row>
    <row r="10" spans="1:3" ht="15">
      <c r="A10" s="140" t="s">
        <v>715</v>
      </c>
      <c r="B10" s="139" t="s">
        <v>715</v>
      </c>
      <c r="C10" s="34">
        <v>17</v>
      </c>
    </row>
    <row r="11" spans="1:3" ht="15">
      <c r="A11" s="140" t="s">
        <v>715</v>
      </c>
      <c r="B11" s="139" t="s">
        <v>716</v>
      </c>
      <c r="C11" s="34">
        <v>2</v>
      </c>
    </row>
    <row r="12" spans="1:3" ht="15">
      <c r="A12" s="140" t="s">
        <v>716</v>
      </c>
      <c r="B12" s="139" t="s">
        <v>716</v>
      </c>
      <c r="C12" s="34">
        <v>5</v>
      </c>
    </row>
    <row r="13" spans="1:3" ht="15">
      <c r="A13" s="140" t="s">
        <v>717</v>
      </c>
      <c r="B13" s="139" t="s">
        <v>717</v>
      </c>
      <c r="C13" s="34">
        <v>13</v>
      </c>
    </row>
    <row r="14" spans="1:3" ht="15">
      <c r="A14" s="140" t="s">
        <v>718</v>
      </c>
      <c r="B14" s="139" t="s">
        <v>718</v>
      </c>
      <c r="C14"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2019-10-16T19:39:09Z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