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<sst xmlns="http://schemas.openxmlformats.org/spreadsheetml/2006/main" count="3684" uniqueCount="996">
  <si>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</si>
  <si>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</si>
  <si>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</si>
  <si>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</si>
  <si>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</si>
  <si>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</si>
  <si>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</si>
  <si>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</si>
  <si>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</si>
  <si>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</si>
  <si>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</si>
  <si>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</si>
  <si>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</si>
  <si>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</si>
  <si>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</si>
  <si>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</si>
  <si>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</si>
  <si>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</si>
  <si>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</si>
  <si>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</si>
  <si>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</si>
  <si>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</si>
  <si>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</si>
  <si>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</si>
  <si>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</si>
  <si>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</si>
  <si>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</si>
  <si>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</si>
  <si>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</si>
  <si>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</si>
  <si>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</si>
  <si>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</si>
  <si>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</si>
  <si>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</si>
  <si>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</si>
  <si>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</si>
  <si>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</si>
  <si>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</si>
  <si>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</si>
  <si>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</si>
  <si>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</si>
  <si>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</si>
  <si>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</si>
  <si>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</si>
  <si>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</si>
  <si>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</si>
  <si>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</si>
  <si>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</si>
  <si>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</si>
  <si>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</si>
  <si>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</si>
  <si>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</si>
  <si>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</si>
  <si>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</si>
  <si>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</si>
  <si>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</si>
  <si>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</si>
  <si>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</si>
  <si>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</si>
  <si>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</si>
  <si>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</si>
  <si>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</si>
  <si>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</si>
  <si>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</si>
  <si>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</si>
  <si>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</si>
  <si>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</si>
  <si>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</si>
  <si>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</si>
  <si>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</si>
  <si>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</si>
  <si>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</si>
  <si>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</si>
  <si>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</si>
  <si>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</si>
  <si>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</si>
  <si>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</si>
  <si>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</si>
  <si>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</si>
  <si>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</si>
  <si>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</si>
  <si>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</si>
  <si>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</si>
  <si>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</si>
  <si>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</si>
  <si>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</si>
  <si>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</si>
  <si>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</si>
  <si>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</si>
  <si>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</si>
  <si>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</si>
  <si>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</si>
  <si>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</si>
  <si>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</si>
  <si>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</si>
  <si>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</si>
  <si>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</si>
  <si>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</si>
  <si>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</si>
  <si>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</si>
  <si>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</si>
  <si>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</si>
  <si>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</si>
  <si>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</si>
  <si>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</si>
  <si>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</si>
  <si>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</si>
  <si>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</si>
  <si>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</si>
  <si>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</si>
  <si>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</si>
  <si>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</si>
  <si>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</si>
  <si>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</si>
  <si>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</si>
  <si>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</si>
  <si>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</si>
  <si>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</si>
  <si>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</si>
  <si>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</si>
  <si>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</si>
  <si>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</si>
  <si>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</si>
  <si>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</si>
  <si>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</si>
  <si>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</si>
  <si>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</si>
  <si>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</si>
  <si>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</si>
  <si>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</si>
  <si>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</si>
  <si>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</si>
  <si>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</si>
  <si>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</si>
  <si>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</si>
  <si>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</si>
  <si>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</si>
  <si>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</si>
  <si>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</si>
  <si>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</si>
  <si>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</si>
  <si>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</si>
  <si>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</si>
  <si>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</si>
  <si>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</si>
  <si>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</si>
  <si>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</si>
  <si>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</si>
  <si>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</si>
  <si>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</si>
  <si>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</si>
  <si>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</si>
  <si>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</si>
  <si>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</si>
  <si>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</si>
  <si>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</si>
  <si>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</si>
  <si>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</si>
  <si>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</si>
  <si>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</si>
  <si>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</si>
  <si>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</si>
  <si>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</si>
  <si>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</si>
  <si>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</si>
  <si>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</si>
  <si>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</si>
  <si>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</si>
  <si>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</si>
  <si>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</si>
  <si>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</si>
  <si>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</si>
  <si>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</si>
  <si>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</si>
  <si>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</si>
  <si>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</si>
  <si>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</si>
  <si>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</si>
  <si>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</si>
  <si>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</si>
  <si>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</si>
  <si>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</si>
  <si>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</si>
  <si>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</si>
  <si>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</si>
  <si>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</si>
  <si>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</si>
  <si>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</si>
  <si>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</si>
  <si>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</si>
  <si>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</si>
  <si>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</si>
  <si>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</si>
  <si>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</si>
  <si>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</si>
  <si>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</si>
  <si>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</si>
  <si>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</si>
  <si>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</si>
  <si>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</si>
  <si>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</si>
  <si>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</si>
  <si>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</si>
  <si>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</si>
  <si>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</si>
  <si>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</si>
  <si>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</si>
  <si>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</si>
  <si>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</si>
  <si>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</si>
  <si>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</si>
  <si>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</si>
  <si>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ninousbadeen</t>
  </si>
  <si>
    <t>hxj4wvqmnvobjce</t>
  </si>
  <si>
    <t>gqsl6jgefrbthrp</t>
  </si>
  <si>
    <t>mislubee</t>
  </si>
  <si>
    <t>twetfor1</t>
  </si>
  <si>
    <t>wshb3eqrqrsooqh</t>
  </si>
  <si>
    <t>hassan_resistan</t>
  </si>
  <si>
    <t>shnashil</t>
  </si>
  <si>
    <t>umyouss08549155</t>
  </si>
  <si>
    <t>aawadi1282</t>
  </si>
  <si>
    <t>jariyeh</t>
  </si>
  <si>
    <t>alsofagyy</t>
  </si>
  <si>
    <t>mh__hl</t>
  </si>
  <si>
    <t>maanaljizzani</t>
  </si>
  <si>
    <t>b_alsleety</t>
  </si>
  <si>
    <t>noor_d93</t>
  </si>
  <si>
    <t>karamnama2</t>
  </si>
  <si>
    <t>samialkateb2</t>
  </si>
  <si>
    <t>albertomiguelf5</t>
  </si>
  <si>
    <t>aissatimustapha</t>
  </si>
  <si>
    <t>baodonnelly</t>
  </si>
  <si>
    <t>aboodya25</t>
  </si>
  <si>
    <t>3li2hmed</t>
  </si>
  <si>
    <t>setsetcircle</t>
  </si>
  <si>
    <t>alhurranews</t>
  </si>
  <si>
    <t>abosife2010</t>
  </si>
  <si>
    <t>qais_sami101</t>
  </si>
  <si>
    <t>mustafakamilm</t>
  </si>
  <si>
    <t>ziadturkey</t>
  </si>
  <si>
    <t>Mentions</t>
  </si>
  <si>
    <t>RT @MH__HL: تغرد قناة #الحرة_تتحرى فيذهبون لإغلاق مكاتبها !؟
يغرد النائب فائق الشيخ علي #شني_هاي فيذهبون لمحاولات تهكير حسابه !؟ 
اكثر من 1…</t>
  </si>
  <si>
    <t>حين يمرض المعمم يذهب إلى الخارج للعلاج اما الفقير فعليه زيارة المراقد ليدعو له المعمم #الحرة_تتحرى</t>
  </si>
  <si>
    <t>تقرير قناة الحرة على الفساد الديني بالعراق هدد السلطة الدينية اللي يديرها تجار الدين. تشوفهم الوكلاء والمراجع وقطيع… https://t.co/CXMAZZlDpI</t>
  </si>
  <si>
    <t>RT @alhurranews: #الحرة_تتحرى.. الولايات المتحدة.. عودة الحصبة https://t.co/Y2H7alIAAQ</t>
  </si>
  <si>
    <t>وازيدها من الشعر بيت ست هايدة ..معمم لا تصير من الحرة لا تخاف .. 
ما اجمل الحرة .. حرة في الدنيا والاخرة ..… https://t.co/awmTNO1lC3</t>
  </si>
  <si>
    <t>#الحرة_تتحرى - الفساد الديني في العراق https://t.co/d4GVN9R41q</t>
  </si>
  <si>
    <t>#الحرة_تتحرى 
الانتقادات التي اثيرت حول تحقيق قناة الحرة عراق ،تجاهلت تماما محتوى التحقيق والوثائق الفاضحة لفساد جز… https://t.co/WU4oYDtnPX</t>
  </si>
  <si>
    <t>RT @umyouss08549155: #الحرة_تتحرى 
الانتقادات التي اثيرت حول تحقيق قناة الحرة عراق ،تجاهلت تماما محتوى التحقيق والوثائق الفاضحة لفساد جزء م…</t>
  </si>
  <si>
    <t>RT @karamnama2: الاعلاميون العراقيون برمتهم مطالبون بحماية فريق برنامج #الحرة_تتحرى المنتج لـ #أقانيم_الفساد_المقدس_في_العراق واعتبار هذه ا…</t>
  </si>
  <si>
    <t>برنامج ستوديو الوطن للبطل الاعلامي انور الحمداني فسر كلام جميع العراقيين وحجى الي بكلبن ب ١١ دقيقة صدقت والله بكل ك… https://t.co/HCyumyQ25X</t>
  </si>
  <si>
    <t>تغرد قناة #الحرة_تتحرى فيذهبون لإغلاق مكاتبها !؟
يغرد النائب فائق الشيخ علي #شني_هاي فيذهبون لمحاولات تهكير حسابه !… https://t.co/TMBwHOp7FL</t>
  </si>
  <si>
    <t>القضاء يعرف او سامع بهاي المادة بالقانون؟_xD83E__xDD14_
#الحرة_تتحرى وحدت الشيعة و السنة؟؟_xD83D__xDE05_
#شني_هاي https://t.co/obewBWzUx0</t>
  </si>
  <si>
    <t>RT @B_alsleety: القضاء يعرف او سامع بهاي المادة بالقانون؟_xD83E__xDD14_
#الحرة_تتحرى وحدت الشيعة و السنة؟؟_xD83D__xDE05_
#شني_هاي https://t.co/obewBWzUx0</t>
  </si>
  <si>
    <t>سيقنعونك أن الفقر ليس عيبا،ا، وأن الله يحب الفقراء أكثر، وأن النبي علية الصلاة والسلام كان فقيراً ، وأن القناعة كنز… https://t.co/4psrymErhr</t>
  </si>
  <si>
    <t>فحينها لن تسأل، لن تنتقل لمرحلة تطالب فيها بأكثر من قوت يومك لتتسائل فيها عن الظلم ، عن الانبطاح، عن الاستضعاف، فحي… https://t.co/fDqu5R98AW</t>
  </si>
  <si>
    <t>#الحرة_تتحرى وتعري قضايا الفساد المقدس في #العراق @AlbertoMiguelF5 @ziadturkey @mustafakamilm  https://t.co/w47PGtI6xT</t>
  </si>
  <si>
    <t>RT @karamnama2: #الحرة_تتحرى وتعري قضايا الفساد المقدس في #العراق @AlbertoMiguelF5 @ziadturkey @mustafakamilm  https://t.co/w47PGtI6xT</t>
  </si>
  <si>
    <t>وفقًا للقانون الأمريكي وإرادة الكونغرس التي تمولها ، يفترض أن تكون قناة #الحرة مستقلة عن التدخل المباشر في خطها الت… https://t.co/qhjX8VTDNn</t>
  </si>
  <si>
    <t>نحن في قناة #الحرة لا نقوم فقط بالتحقيق في مواضيع مثل الفساد والفضيحة في الشرق الأوسط ولكن نفس الأشياء في الولايات… https://t.co/rOkHTl2c51</t>
  </si>
  <si>
    <t>الاعلاميون العراقيون برمتهم مطالبون بحماية فريق برنامج #الحرة_تتحرى المنتج لـ #أقانيم_الفساد_المقدس_في_العراق واعتب… https://t.co/i6CtgjW3pu</t>
  </si>
  <si>
    <t>وكالة الصحافة الفرنسية@AFP تكشف هزالة الفكرة السائدة عن حرية الاعلام في العراق بتعرض مجموعة من الصحافيين العراقيين… https://t.co/ZFJaSdqSzz</t>
  </si>
  <si>
    <t>RT @alhurranews: #الحرة_تتحرى.. الولايات المتحدة.. عودة الحصبة
https://t.co/7WCZb4vA7x</t>
  </si>
  <si>
    <t>_xD83D__xDD35_     الحرة_تتحرى.. الولايات المتحدة.. عودة الحصبة    ----   _xD83D__xDCA0_ صحافة نت  العربية - middle-east  
https://t.co/aow2Zjfa4P</t>
  </si>
  <si>
    <t>#الحرة_تتحرى الفساد الحقيقي واهله
(الصافي والكربلائي والحاشية) ومن خلفهم أحفاد وأبناء واصهار السيستاني وصولا له. https://t.co/UE8uVglSIf</t>
  </si>
  <si>
    <t>#الحرة_تتحرى - الفساد الديني في العراق https://t.co/MDYZEu7ogO</t>
  </si>
  <si>
    <t>#الحرة_تتحرى.. الولايات المتحدة.. عودة الحصبة https://t.co/Y2H7alIAAQ</t>
  </si>
  <si>
    <t>#الحرة_تتحرى.. الولايات المتحدة.. عودة الحصبة
https://t.co/7WCZb4vA7x</t>
  </si>
  <si>
    <t>#الحرة_تتحرى - الفساد الديني في العراق https://t.co/gccyPsoKS1</t>
  </si>
  <si>
    <t>https://twitter.com/i/web/status/1169639274209316864</t>
  </si>
  <si>
    <t>https://twitter.com/i/web/status/1169744879351672832</t>
  </si>
  <si>
    <t>https://www.youtube.com/watch?v=Wc77KC08Hbc&amp;feature=share</t>
  </si>
  <si>
    <t>https://twitter.com/i/web/status/1168130316944519169</t>
  </si>
  <si>
    <t>https://twitter.com/i/web/status/1170111996601217024</t>
  </si>
  <si>
    <t>https://twitter.com/i/web/status/1169171154407493633</t>
  </si>
  <si>
    <t>https://twitter.com/i/web/status/1170240928914837505</t>
  </si>
  <si>
    <t>https://twitter.com/i/web/status/1170241866828304384</t>
  </si>
  <si>
    <t>https://alarab.co.uk/%D8%A7%D9%84%D8%AD%D8%B1%D8%A9-%D8%AA%D9%86%D8%A8%D8%B4-%D9%82%D8%B6%D8%A7%D9%8A%D8%A7-%D8%A7%D9%84%D9%81%D8%B3%D8%A7%D8%AF-%D8%A7%D9%84%D9%85%D9%82%D8%AF%D8%B3-%D9%88%D8%AA%D9%88%D9%8A%D8%AA%D8%B1-%D9%8A%D8%B1%D8%B5%D8%AF-%D8%A7%D9%84%D8%B9%D8%A7%D8%B5%D9%81%D8%A9-%D9%81%D9%8A-%D8%A7%D9%84%D8%B9%D8%B1%D8%A7%D9%82</t>
  </si>
  <si>
    <t>https://twitter.com/i/web/status/1169928498196226048</t>
  </si>
  <si>
    <t>https://twitter.com/i/web/status/1169948995764064256</t>
  </si>
  <si>
    <t>https://twitter.com/i/web/status/1168466214336774144</t>
  </si>
  <si>
    <t>https://twitter.com/i/web/status/1169928184508440577</t>
  </si>
  <si>
    <t>https://www.youtube.com/watch?v=E6UI3BRPUBw&amp;feature=youtu.be</t>
  </si>
  <si>
    <t>https://middle-east.sahafahn.net/news6267991.html</t>
  </si>
  <si>
    <t>https://www.youtube.com/watch?v=Wc77KC08Hbc&amp;feature=youtu.be</t>
  </si>
  <si>
    <t>https://www.youtube.com/watch?v=oUyAkXCpdNg</t>
  </si>
  <si>
    <t>twitter.com</t>
  </si>
  <si>
    <t>youtube.com</t>
  </si>
  <si>
    <t>co.uk</t>
  </si>
  <si>
    <t>sahafahn.net</t>
  </si>
  <si>
    <t>الحرة_تتحرى شني_هاي</t>
  </si>
  <si>
    <t>الحرة_تتحرى</t>
  </si>
  <si>
    <t>الحرة_تتحرى أقانيم_الفساد_المقدس_في_العراق</t>
  </si>
  <si>
    <t>الحرة_تتحرى العراق</t>
  </si>
  <si>
    <t>الحرة</t>
  </si>
  <si>
    <t>https://pbs.twimg.com/ext_tw_video_thumb/1169699977377062912/pu/img/a3MS7zlxtIjaIv95.jpg</t>
  </si>
  <si>
    <t>https://pbs.twimg.com/media/EDsfXibWwAAPDrp.jpg</t>
  </si>
  <si>
    <t>https://pbs.twimg.com/media/ED5af9ZXsAEWlXt.jpg</t>
  </si>
  <si>
    <t>http://pbs.twimg.com/profile_images/1167165684842946561/ElhgxkAO_normal.jpg</t>
  </si>
  <si>
    <t>http://pbs.twimg.com/profile_images/1167631376687992832/aMmxJrLc_normal.jpg</t>
  </si>
  <si>
    <t>http://pbs.twimg.com/profile_images/1099159241988947968/3JeuhTGO_normal.jpg</t>
  </si>
  <si>
    <t>http://pbs.twimg.com/profile_images/1144832414692327424/mnbyOvpb_normal.jpg</t>
  </si>
  <si>
    <t>http://pbs.twimg.com/profile_images/1106606196176445441/VfdiUTTG_normal.jpg</t>
  </si>
  <si>
    <t>http://pbs.twimg.com/profile_images/344513261576399147/2fc3c6fa869d1964548d6d2a3bff65fb_normal.jpeg</t>
  </si>
  <si>
    <t>http://pbs.twimg.com/profile_images/1093931629880463360/UrMulGfe_normal.jpg</t>
  </si>
  <si>
    <t>http://pbs.twimg.com/profile_images/1167717733515046912/RIav97Sm_normal.jpg</t>
  </si>
  <si>
    <t>http://pbs.twimg.com/profile_images/1115260620134387712/J6o7dfZl_normal.jpg</t>
  </si>
  <si>
    <t>http://pbs.twimg.com/profile_images/1158126096342278144/cGEkav3f_normal.jpg</t>
  </si>
  <si>
    <t>http://pbs.twimg.com/profile_images/1136349124842774528/4UQIEv4c_normal.jpg</t>
  </si>
  <si>
    <t>http://pbs.twimg.com/profile_images/1053001144744718336/nbQoW5lV_normal.jpg</t>
  </si>
  <si>
    <t>http://pbs.twimg.com/profile_images/883222354754764801/lAe04mYb_normal.jpg</t>
  </si>
  <si>
    <t>http://pbs.twimg.com/profile_images/1114283777734381569/1VFDSXZN_normal.jpg</t>
  </si>
  <si>
    <t>http://pbs.twimg.com/profile_images/483724028318740480/bWtuFnvB_normal.jpeg</t>
  </si>
  <si>
    <t>http://pbs.twimg.com/profile_images/1148301631768973312/gOjsDeFe_normal.png</t>
  </si>
  <si>
    <t>http://pbs.twimg.com/profile_images/1129971346715357185/cMxXYMnK_normal.jpg</t>
  </si>
  <si>
    <t>http://pbs.twimg.com/profile_images/1115305970832478208/_M5KhGFj_normal.jpg</t>
  </si>
  <si>
    <t>http://pbs.twimg.com/profile_images/1159790077163319298/76O-VArU_normal.jpg</t>
  </si>
  <si>
    <t>http://pbs.twimg.com/profile_images/3756173544/99954abb360a3b7da001417c7c32a12e_normal.jpeg</t>
  </si>
  <si>
    <t>http://pbs.twimg.com/profile_images/1058739839384907776/WllDCirw_normal.jpg</t>
  </si>
  <si>
    <t>http://pbs.twimg.com/profile_images/1132494720654041088/ox942um6_normal.jpg</t>
  </si>
  <si>
    <t>http://pbs.twimg.com/profile_images/664680414372626433/iLxX4ij__normal.jpg</t>
  </si>
  <si>
    <t>https://twitter.com/#!/ninousbadeen/status/1169401990985728003</t>
  </si>
  <si>
    <t>https://twitter.com/#!/hxj4wvqmnvobjce/status/1169452363725361152</t>
  </si>
  <si>
    <t>https://twitter.com/#!/gqsl6jgefrbthrp/status/1169548802119938048</t>
  </si>
  <si>
    <t>https://twitter.com/#!/mislubee/status/1169639274209316864</t>
  </si>
  <si>
    <t>https://twitter.com/#!/twetfor1/status/1169703449845477377</t>
  </si>
  <si>
    <t>https://twitter.com/#!/wshb3eqrqrsooqh/status/1169717137256124418</t>
  </si>
  <si>
    <t>https://twitter.com/#!/hassan_resistan/status/1169744879351672832</t>
  </si>
  <si>
    <t>https://twitter.com/#!/shnashil/status/1169816337708830720</t>
  </si>
  <si>
    <t>https://twitter.com/#!/umyouss08549155/status/1168130316944519169</t>
  </si>
  <si>
    <t>https://twitter.com/#!/aawadi1282/status/1169941632919228416</t>
  </si>
  <si>
    <t>https://twitter.com/#!/jariyeh/status/1169979593941508097</t>
  </si>
  <si>
    <t>https://twitter.com/#!/alsofagyy/status/1170111996601217024</t>
  </si>
  <si>
    <t>https://twitter.com/#!/mh__hl/status/1169171154407493633</t>
  </si>
  <si>
    <t>https://twitter.com/#!/maanaljizzani/status/1169462655142305792</t>
  </si>
  <si>
    <t>https://twitter.com/#!/b_alsleety/status/1169563027538161664</t>
  </si>
  <si>
    <t>https://twitter.com/#!/maanaljizzani/status/1170179871542263809</t>
  </si>
  <si>
    <t>https://twitter.com/#!/noor_d93/status/1170240928914837505</t>
  </si>
  <si>
    <t>https://twitter.com/#!/noor_d93/status/1170241866828304384</t>
  </si>
  <si>
    <t>https://twitter.com/#!/karamnama2/status/1168570112884060165</t>
  </si>
  <si>
    <t>https://twitter.com/#!/samialkateb2/status/1170401092942929920</t>
  </si>
  <si>
    <t>https://twitter.com/#!/albertomiguelf5/status/1169928498196226048</t>
  </si>
  <si>
    <t>https://twitter.com/#!/albertomiguelf5/status/1169948995764064256</t>
  </si>
  <si>
    <t>https://twitter.com/#!/karamnama2/status/1168466214336774144</t>
  </si>
  <si>
    <t>https://twitter.com/#!/karamnama2/status/1169928184508440577</t>
  </si>
  <si>
    <t>https://twitter.com/#!/aissatimustapha/status/1170435551373271041</t>
  </si>
  <si>
    <t>https://twitter.com/#!/baodonnelly/status/1170441635039260676</t>
  </si>
  <si>
    <t>https://twitter.com/#!/aboodya25/status/1170462491421347842</t>
  </si>
  <si>
    <t>https://twitter.com/#!/3li2hmed/status/1170472468269678592</t>
  </si>
  <si>
    <t>https://twitter.com/#!/setsetcircle/status/1170537929506246656</t>
  </si>
  <si>
    <t>https://twitter.com/#!/alhurranews/status/1169700130485874688</t>
  </si>
  <si>
    <t>https://twitter.com/#!/alhurranews/status/1170434276418080768</t>
  </si>
  <si>
    <t>https://twitter.com/#!/abosife2010/status/1170594382568992768</t>
  </si>
  <si>
    <t>https://twitter.com/#!/qais_sami101/status/1170983983880048641</t>
  </si>
  <si>
    <t>1169401990985728003</t>
  </si>
  <si>
    <t>1169452363725361152</t>
  </si>
  <si>
    <t>1169548802119938048</t>
  </si>
  <si>
    <t>1169639274209316864</t>
  </si>
  <si>
    <t>1169703449845477377</t>
  </si>
  <si>
    <t>1169717137256124418</t>
  </si>
  <si>
    <t>1169744879351672832</t>
  </si>
  <si>
    <t>1169816337708830720</t>
  </si>
  <si>
    <t>1168130316944519169</t>
  </si>
  <si>
    <t>1169941632919228416</t>
  </si>
  <si>
    <t>1169979593941508097</t>
  </si>
  <si>
    <t>1170111996601217024</t>
  </si>
  <si>
    <t>1169171154407493633</t>
  </si>
  <si>
    <t>1169462655142305792</t>
  </si>
  <si>
    <t>1169563027538161664</t>
  </si>
  <si>
    <t>1170179871542263809</t>
  </si>
  <si>
    <t>1170240928914837505</t>
  </si>
  <si>
    <t>1170241866828304384</t>
  </si>
  <si>
    <t>1168570112884060165</t>
  </si>
  <si>
    <t>1170401092942929920</t>
  </si>
  <si>
    <t>1169928498196226048</t>
  </si>
  <si>
    <t>1169948995764064256</t>
  </si>
  <si>
    <t>1168466214336774144</t>
  </si>
  <si>
    <t>1169928184508440577</t>
  </si>
  <si>
    <t>1170435551373271041</t>
  </si>
  <si>
    <t>1170441635039260676</t>
  </si>
  <si>
    <t>1170462491421347842</t>
  </si>
  <si>
    <t>1170472468269678592</t>
  </si>
  <si>
    <t>1170537929506246656</t>
  </si>
  <si>
    <t>1169700130485874688</t>
  </si>
  <si>
    <t>1170434276418080768</t>
  </si>
  <si>
    <t>1170594382568992768</t>
  </si>
  <si>
    <t>1170983983880048641</t>
  </si>
  <si>
    <t/>
  </si>
  <si>
    <t>778488032</t>
  </si>
  <si>
    <t>ar</t>
  </si>
  <si>
    <t>1169571347493806080</t>
  </si>
  <si>
    <t>Twitter for Android</t>
  </si>
  <si>
    <t>Twitter for iPhone</t>
  </si>
  <si>
    <t>Facebook</t>
  </si>
  <si>
    <t>Twitter Web App</t>
  </si>
  <si>
    <t>rettwet.info</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</si>
  <si>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</si>
  <si>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</si>
  <si>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</si>
  <si>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</si>
  <si>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</si>
  <si>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</si>
  <si>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</si>
  <si>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</si>
  <si>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</si>
  <si>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</si>
  <si>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</si>
  <si>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</si>
  <si>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</si>
  <si>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</si>
  <si>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</si>
  <si>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</si>
  <si>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</si>
  <si>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</si>
  <si>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</si>
  <si>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</si>
  <si>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</si>
  <si>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</si>
  <si>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</si>
  <si>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Ninous Badeen</t>
  </si>
  <si>
    <t>MEZR-aljarba</t>
  </si>
  <si>
    <t>سنبقى ويرحلون .. سنن آلهية</t>
  </si>
  <si>
    <t>العراقي</t>
  </si>
  <si>
    <t>Moe Islubee</t>
  </si>
  <si>
    <t>‏_xD83D__xDD01_❥ عيــن علــہ التغــريـدة</t>
  </si>
  <si>
    <t>قناة الحرة</t>
  </si>
  <si>
    <t>ع بالنور الشيخي</t>
  </si>
  <si>
    <t>abbass</t>
  </si>
  <si>
    <t xml:space="preserve">magazine shnashil </t>
  </si>
  <si>
    <t>um youssef</t>
  </si>
  <si>
    <t>أيمن عوادي</t>
  </si>
  <si>
    <t>Inanna Jariyeh</t>
  </si>
  <si>
    <t>karamnama</t>
  </si>
  <si>
    <t>Nolan</t>
  </si>
  <si>
    <t>Maan Jizzani</t>
  </si>
  <si>
    <t>Bader alsleety</t>
  </si>
  <si>
    <t>Noor</t>
  </si>
  <si>
    <t>#مصطفى_كامل</t>
  </si>
  <si>
    <t>Sami ALkateb</t>
  </si>
  <si>
    <t>Ziad Turkey</t>
  </si>
  <si>
    <t>Alberto Miguel Fernandez</t>
  </si>
  <si>
    <t>Mustapha Aissati مصطفى عيساتي</t>
  </si>
  <si>
    <t>غزوله</t>
  </si>
  <si>
    <t>جَليسْ | النّيلْ _xD83C__xDDF8__xD83C__xDDE9_</t>
  </si>
  <si>
    <t>عــلــي أحــمــد</t>
  </si>
  <si>
    <t>sara</t>
  </si>
  <si>
    <t>Abdulrahman Abosife</t>
  </si>
  <si>
    <t>قيس سامي</t>
  </si>
  <si>
    <t>We the people have the right to live free and practice our rights in our grandfathers land Mesopotamia.</t>
  </si>
  <si>
    <t>LAW Degree ⚖️ never give up_xD83D__xDCAA__xD83C__xDFFB_</t>
  </si>
  <si>
    <t>‏‏‏‏‏‏‏    أي اعادة تغريدة او ابداء اعجاب ...لا يعني تبنيها. ولكن لوضوح الحقيقة من  الكذب .. دمتم</t>
  </si>
  <si>
    <t>‏كاتب</t>
  </si>
  <si>
    <t>ما فاز باللذات الا الجسورا Software Developer NY. #SyracuseUniversity</t>
  </si>
  <si>
    <t>#رتويــت ‏‏_xD83D__xDD01_❥ ليــس تاييـــد منـا للتغـــريداتــ
_xD83D__xDD01_❥   
_xD83D__xDD01_❥ كل ما يطرح فقط استطلاع لمن يقرأ أخبار العالم  ومستجداته
‎#تابعونا</t>
  </si>
  <si>
    <t>آخر الأخبار من الشرق الأوسط، شمال إفريقيا، الولايات المتحدة والعالم.</t>
  </si>
  <si>
    <t>موظف</t>
  </si>
  <si>
    <t>‏دع نفاقك خارجاً وادخل فلم يزرني احد ..</t>
  </si>
  <si>
    <t>مجلة واقعية تتكلم بلسان الشاب العربي........                                        magazine a realistic speak spokesman for the Arab youth</t>
  </si>
  <si>
    <t>لا استطيع ان اخلق شخصيه مؤقته من اجل اعجاب الأخرين هذا انا ولن اتغير _xD83D__xDC4F__xD83C__xDFFB__xD83C__xDF39_</t>
  </si>
  <si>
    <t>سبحانك اللهم وبحمدك أشهد أن لا اله الا انت استغفرك واتوب اليك .</t>
  </si>
  <si>
    <t>Free spirits sometimes walk in the shadows to spark light</t>
  </si>
  <si>
    <t>journalist, writer published three books. managing editor alarab daily newspaper @alarabonline. karam@alarab.co.uk</t>
  </si>
  <si>
    <t>‏‏برشلونة قلعتي السينما كوكبي ‎‎#ناقد_سينمائي باحث في شؤون الموفيز والسيريس اهتمامي في الفن والرياضه</t>
  </si>
  <si>
    <t>Opinions expressed here are solely my own and do not express the views or opinions of my employer.</t>
  </si>
  <si>
    <t>صحفي</t>
  </si>
  <si>
    <t>proud to be Iraqian ✌قلم حر .. نعم لعراق مدني     ❤️f_xD83D__xDC99_c❤️b_xD83D__xDC99_⚽️</t>
  </si>
  <si>
    <t>*‏‏‏رئيس تحرير صحيفة ‎‎‎#وجهات_نظر
**إن الله يأمركم أن تؤدوا الأمانات إلى أهلها.</t>
  </si>
  <si>
    <t>Retired US diplomat. Havana, Miami and points east. Retweets are not endorsements. Views my own.</t>
  </si>
  <si>
    <t>الحياة كأمواج البحر..</t>
  </si>
  <si>
    <t>#wAhmy</t>
  </si>
  <si>
    <t>Some one like you _xD83D__xDC65_</t>
  </si>
  <si>
    <t>الطموح لجعل العالم أفضل</t>
  </si>
  <si>
    <t>SIFEBOOK</t>
  </si>
  <si>
    <t>تابعونا على فيسبوك .. الرابط https://www.facebook.com/t6ttftrrdsshld8732788966yfgyfsesfyfeswawzxhj56r5e5</t>
  </si>
  <si>
    <t>Skokie, IL</t>
  </si>
  <si>
    <t>Iraq</t>
  </si>
  <si>
    <t>Syracuse, NY</t>
  </si>
  <si>
    <t>Washington, DC</t>
  </si>
  <si>
    <t>Baghdad</t>
  </si>
  <si>
    <t>المملكة العربية السعودية</t>
  </si>
  <si>
    <t>London U.K</t>
  </si>
  <si>
    <t>أرض الله</t>
  </si>
  <si>
    <t>US</t>
  </si>
  <si>
    <t>Riyadh</t>
  </si>
  <si>
    <t>San Diego, CA</t>
  </si>
  <si>
    <t>مكة المكرمة</t>
  </si>
  <si>
    <t>عبدالرحمن ابوسيف</t>
  </si>
  <si>
    <t>سالونيك</t>
  </si>
  <si>
    <t>https://t.co/DpUbZ96ZCV</t>
  </si>
  <si>
    <t>https://Twitter.com</t>
  </si>
  <si>
    <t>http://www.alhurra.com</t>
  </si>
  <si>
    <t>http://sites.google.com/site/shnashil</t>
  </si>
  <si>
    <t>http://alarab.co.uk</t>
  </si>
  <si>
    <t>http://wijhatnadhar.org</t>
  </si>
  <si>
    <t>https://t.co/j3fhuiFebM</t>
  </si>
  <si>
    <t>https://www.facebook.com/t6ttftrrdsshld8732788966yfgyfsesfyfeswawzxhj56r5e5</t>
  </si>
  <si>
    <t>https://pbs.twimg.com/profile_banners/89098930/1426087131</t>
  </si>
  <si>
    <t>https://pbs.twimg.com/profile_banners/723154471/1563411129</t>
  </si>
  <si>
    <t>https://pbs.twimg.com/profile_banners/1160370661094764544/1566624549</t>
  </si>
  <si>
    <t>https://pbs.twimg.com/profile_banners/574040787/1406435388</t>
  </si>
  <si>
    <t>https://pbs.twimg.com/profile_banners/58081798/1566656800</t>
  </si>
  <si>
    <t>https://pbs.twimg.com/profile_banners/60598920/1541352971</t>
  </si>
  <si>
    <t>https://pbs.twimg.com/profile_banners/1255004198/1541794576</t>
  </si>
  <si>
    <t>https://pbs.twimg.com/profile_banners/1515428306/1371189531</t>
  </si>
  <si>
    <t>https://pbs.twimg.com/profile_banners/1084487962035998720/1548771325</t>
  </si>
  <si>
    <t>https://pbs.twimg.com/profile_banners/963506151559237632/1564039005</t>
  </si>
  <si>
    <t>https://pbs.twimg.com/profile_banners/778488032/1526891853</t>
  </si>
  <si>
    <t>https://pbs.twimg.com/profile_banners/186581761/1541229629</t>
  </si>
  <si>
    <t>https://pbs.twimg.com/profile_banners/389557624/1479204797</t>
  </si>
  <si>
    <t>https://pbs.twimg.com/profile_banners/51995217/1485599397</t>
  </si>
  <si>
    <t>https://pbs.twimg.com/profile_banners/735765747369009152/1499411595</t>
  </si>
  <si>
    <t>https://pbs.twimg.com/profile_banners/2174405053/1506628015</t>
  </si>
  <si>
    <t>https://pbs.twimg.com/profile_banners/2596926025/1404163154</t>
  </si>
  <si>
    <t>https://pbs.twimg.com/profile_banners/120418798/1567985970</t>
  </si>
  <si>
    <t>https://pbs.twimg.com/profile_banners/1148301201030692866/1562611744</t>
  </si>
  <si>
    <t>https://pbs.twimg.com/profile_banners/1129971096239988737/1558242728</t>
  </si>
  <si>
    <t>https://pbs.twimg.com/profile_banners/226611124/1566412262</t>
  </si>
  <si>
    <t>https://pbs.twimg.com/profile_banners/902262503580848128/1544534457</t>
  </si>
  <si>
    <t>https://pbs.twimg.com/profile_banners/319801657/1566922672</t>
  </si>
  <si>
    <t>en</t>
  </si>
  <si>
    <t>http://abs.twimg.com/images/themes/theme1/bg.png</t>
  </si>
  <si>
    <t>http://abs.twimg.com/images/themes/theme14/bg.gif</t>
  </si>
  <si>
    <t>http://abs.twimg.com/images/themes/theme2/bg.gif</t>
  </si>
  <si>
    <t>http://abs.twimg.com/images/themes/theme9/bg.gif</t>
  </si>
  <si>
    <t>http://abs.twimg.com/images/themes/theme19/bg.gif</t>
  </si>
  <si>
    <t>http://abs.twimg.com/images/themes/theme4/bg.gif</t>
  </si>
  <si>
    <t>http://pbs.twimg.com/profile_images/1166672141477208066/PZ9BA8pW_normal.jpg</t>
  </si>
  <si>
    <t>http://pbs.twimg.com/profile_images/1168140152226627584/paiDXRKT_normal.jpg</t>
  </si>
  <si>
    <t>http://pbs.twimg.com/profile_images/1105568508505702400/dkcpfnOZ_normal.jpg</t>
  </si>
  <si>
    <t>http://pbs.twimg.com/profile_images/1170346358202654721/kVcXIjs3_normal.jpg</t>
  </si>
  <si>
    <t>http://pbs.twimg.com/profile_images/701960881890942976/eMFAIMQu_normal.jpg</t>
  </si>
  <si>
    <t>http://pbs.twimg.com/profile_images/1169784557316517888/JLb7FZlg_normal.jpg</t>
  </si>
  <si>
    <t>Open Twitter Page for This Person</t>
  </si>
  <si>
    <t>https://twitter.com/ninousbadeen</t>
  </si>
  <si>
    <t>https://twitter.com/mh__hl</t>
  </si>
  <si>
    <t>https://twitter.com/hxj4wvqmnvobjce</t>
  </si>
  <si>
    <t>https://twitter.com/gqsl6jgefrbthrp</t>
  </si>
  <si>
    <t>https://twitter.com/mislubee</t>
  </si>
  <si>
    <t>https://twitter.com/twetfor1</t>
  </si>
  <si>
    <t>https://twitter.com/alhurranews</t>
  </si>
  <si>
    <t>https://twitter.com/wshb3eqrqrsooqh</t>
  </si>
  <si>
    <t>https://twitter.com/hassan_resistan</t>
  </si>
  <si>
    <t>https://twitter.com/shnashil</t>
  </si>
  <si>
    <t>https://twitter.com/umyouss08549155</t>
  </si>
  <si>
    <t>https://twitter.com/aawadi1282</t>
  </si>
  <si>
    <t>https://twitter.com/jariyeh</t>
  </si>
  <si>
    <t>https://twitter.com/karamnama2</t>
  </si>
  <si>
    <t>https://twitter.com/alsofagyy</t>
  </si>
  <si>
    <t>https://twitter.com/maanaljizzani</t>
  </si>
  <si>
    <t>https://twitter.com/b_alsleety</t>
  </si>
  <si>
    <t>https://twitter.com/noor_d93</t>
  </si>
  <si>
    <t>https://twitter.com/mustafakamilm</t>
  </si>
  <si>
    <t>https://twitter.com/samialkateb2</t>
  </si>
  <si>
    <t>https://twitter.com/ziadturkey</t>
  </si>
  <si>
    <t>https://twitter.com/albertomiguelf5</t>
  </si>
  <si>
    <t>https://twitter.com/aissatimustapha</t>
  </si>
  <si>
    <t>https://twitter.com/baodonnelly</t>
  </si>
  <si>
    <t>https://twitter.com/aboodya25</t>
  </si>
  <si>
    <t>https://twitter.com/3li2hmed</t>
  </si>
  <si>
    <t>https://twitter.com/setsetcircle</t>
  </si>
  <si>
    <t>https://twitter.com/abosife2010</t>
  </si>
  <si>
    <t>https://twitter.com/qais_sami101</t>
  </si>
  <si>
    <t>ninousbadeen
RT @MH__HL: تغرد قناة #الحرة_تتحرى
فيذهبون لإغلاق مكاتبها !؟ يغرد
النائب فائق الشيخ علي #شني_هاي
فيذهبون لمحاولات تهكير حسابه !؟
اكثر من 1…</t>
  </si>
  <si>
    <t>mh__hl
تغرد قناة #الحرة_تتحرى فيذهبون
لإغلاق مكاتبها !؟ يغرد النائب فائق
الشيخ علي #شني_هاي فيذهبون لمحاولات
تهكير حسابه !… https://t.co/TMBwHOp7FL</t>
  </si>
  <si>
    <t>hxj4wvqmnvobjce
RT @MH__HL: تغرد قناة #الحرة_تتحرى
فيذهبون لإغلاق مكاتبها !؟ يغرد
النائب فائق الشيخ علي #شني_هاي
فيذهبون لمحاولات تهكير حسابه !؟
اكثر من 1…</t>
  </si>
  <si>
    <t>gqsl6jgefrbthrp
حين يمرض المعمم يذهب إلى الخارج
للعلاج اما الفقير فعليه زيارة المراقد
ليدعو له المعمم #الحرة_تتحرى</t>
  </si>
  <si>
    <t>mislubee
تقرير قناة الحرة على الفساد الديني
بالعراق هدد السلطة الدينية اللي
يديرها تجار الدين. تشوفهم الوكلاء
والمراجع وقطيع… https://t.co/CXMAZZlDpI</t>
  </si>
  <si>
    <t>twetfor1
RT @alhurranews: #الحرة_تتحرى..
الولايات المتحدة.. عودة الحصبة
https://t.co/Y2H7alIAAQ</t>
  </si>
  <si>
    <t>alhurranews
#الحرة_تتحرى.. الولايات المتحدة..
عودة الحصبة https://t.co/7WCZb4vA7x</t>
  </si>
  <si>
    <t>wshb3eqrqrsooqh
RT @alhurranews: #الحرة_تتحرى..
الولايات المتحدة.. عودة الحصبة
https://t.co/Y2H7alIAAQ</t>
  </si>
  <si>
    <t>hassan_resistan
وازيدها من الشعر بيت ست هايدة ..معمم
لا تصير من الحرة لا تخاف .. ما
اجمل الحرة .. حرة في الدنيا والاخرة
..… https://t.co/awmTNO1lC3</t>
  </si>
  <si>
    <t>shnashil
#الحرة_تتحرى - الفساد الديني في
العراق https://t.co/d4GVN9R41q</t>
  </si>
  <si>
    <t>umyouss08549155
#الحرة_تتحرى الانتقادات التي اثيرت
حول تحقيق قناة الحرة عراق ،تجاهلت
تماما محتوى التحقيق والوثائق الفاضحة
لفساد جز… https://t.co/WU4oYDtnPX</t>
  </si>
  <si>
    <t>aawadi1282
RT @umyouss08549155: #الحرة_تتحرى
الانتقادات التي اثيرت حول تحقيق
قناة الحرة عراق ،تجاهلت تماما محتوى
التحقيق والوثائق الفاضحة لفساد
جزء م…</t>
  </si>
  <si>
    <t>jariyeh
RT @karamnama2: الاعلاميون العراقيون
برمتهم مطالبون بحماية فريق برنامج
#الحرة_تتحرى المنتج لـ #أقانيم_الفساد_المقدس_في_العراق
واعتبار هذه ا…</t>
  </si>
  <si>
    <t>karamnama2
وكالة الصحافة الفرنسية@AFP تكشف
هزالة الفكرة السائدة عن حرية الاعلام
في العراق بتعرض مجموعة من الصحافيين
العراقيين… https://t.co/ZFJaSdqSzz</t>
  </si>
  <si>
    <t>alsofagyy
برنامج ستوديو الوطن للبطل الاعلامي
انور الحمداني فسر كلام جميع العراقيين
وحجى الي بكلبن ب ١١ دقيقة صدقت
والله بكل ك… https://t.co/HCyumyQ25X</t>
  </si>
  <si>
    <t>maanaljizzani
RT @B_alsleety: القضاء يعرف او
سامع بهاي المادة بالقانون؟_xD83E__xDD14_ #الحرة_تتحرى
وحدت الشيعة و السنة؟؟_xD83D__xDE05_ #شني_هاي
https://t.co/obewBWzUx0</t>
  </si>
  <si>
    <t>b_alsleety
القضاء يعرف او سامع بهاي المادة
بالقانون؟_xD83E__xDD14_ #الحرة_تتحرى وحدت الشيعة
و السنة؟؟_xD83D__xDE05_ #شني_هاي https://t.co/obewBWzUx0</t>
  </si>
  <si>
    <t>noor_d93
فحينها لن تسأل، لن تنتقل لمرحلة
تطالب فيها بأكثر من قوت يومك لتتسائل
فيها عن الظلم ، عن الانبطاح، عن
الاستضعاف، فحي… https://t.co/fDqu5R98AW</t>
  </si>
  <si>
    <t xml:space="preserve">mustafakamilm
</t>
  </si>
  <si>
    <t>samialkateb2
RT @karamnama2: #الحرة_تتحرى وتعري
قضايا الفساد المقدس في #العراق
@AlbertoMiguelF5 @ziadturkey @mustafakamilm
https://t.co/w47PGtI6xT</t>
  </si>
  <si>
    <t xml:space="preserve">ziadturkey
</t>
  </si>
  <si>
    <t>albertomiguelf5
نحن في قناة #الحرة لا نقوم فقط
بالتحقيق في مواضيع مثل الفساد والفضيحة
في الشرق الأوسط ولكن نفس الأشياء
في الولايات… https://t.co/rOkHTl2c51</t>
  </si>
  <si>
    <t>aissatimustapha
RT @alhurranews: #الحرة_تتحرى..
الولايات المتحدة.. عودة الحصبة
https://t.co/7WCZb4vA7x</t>
  </si>
  <si>
    <t>baodonnelly
_xD83D__xDD35_ الحرة_تتحرى.. الولايات المتحدة..
عودة الحصبة ---- _xD83D__xDCA0_ صحافة نت العربية
- middle-east https://t.co/aow2Zjfa4P</t>
  </si>
  <si>
    <t>aboodya25
RT @alhurranews: #الحرة_تتحرى..
الولايات المتحدة.. عودة الحصبة
https://t.co/7WCZb4vA7x</t>
  </si>
  <si>
    <t>3li2hmed
#الحرة_تتحرى الفساد الحقيقي واهله
(الصافي والكربلائي والحاشية) ومن
خلفهم أحفاد وأبناء واصهار السيستاني
وصولا له. https://t.co/UE8uVglSIf</t>
  </si>
  <si>
    <t>setsetcircle
#الحرة_تتحرى - الفساد الديني في
العراق https://t.co/MDYZEu7ogO</t>
  </si>
  <si>
    <t>abosife2010
RT @alhurranews: #الحرة_تتحرى..
الولايات المتحدة.. عودة الحصبة
https://t.co/7WCZb4vA7x</t>
  </si>
  <si>
    <t>qais_sami101
#الحرة_تتحرى - الفساد الديني في
العراق https://t.co/gccyPsoKS1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</si>
  <si>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</si>
  <si>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</si>
  <si>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</si>
  <si>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</si>
  <si>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</si>
  <si>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</si>
  <si>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</si>
  <si>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</si>
  <si>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</si>
  <si>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</si>
  <si>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</si>
  <si>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</si>
  <si>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</si>
  <si>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</si>
  <si>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</si>
  <si>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</si>
  <si>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</si>
  <si>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</si>
  <si>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</si>
  <si>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</si>
  <si>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</si>
  <si>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</si>
  <si>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</si>
  <si>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</si>
  <si>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</si>
  <si>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</si>
  <si>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</si>
  <si>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</si>
  <si>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</si>
  <si>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</si>
  <si>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</si>
  <si>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</si>
  <si>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</si>
  <si>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</si>
  <si>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</si>
  <si>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</si>
  <si>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</si>
  <si>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</si>
  <si>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</si>
  <si>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</si>
  <si>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</si>
  <si>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</si>
  <si>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</si>
  <si>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</si>
  <si>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</si>
  <si>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</si>
  <si>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</si>
  <si>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</si>
  <si>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</si>
  <si>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</si>
  <si>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</si>
  <si>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</si>
  <si>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</si>
  <si>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</si>
  <si>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</si>
  <si>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</si>
  <si>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</si>
  <si>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</si>
  <si>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</si>
  <si>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</si>
  <si>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</si>
  <si>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</si>
  <si>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</si>
  <si>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</si>
  <si>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</si>
  <si>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</si>
  <si>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https://twitter.com/i/web/status/1169639274209316864 https://twitter.com/i/web/status/1169744879351672832 https://www.youtube.com/watch?v=Wc77KC08Hbc&amp;feature=share https://twitter.com/i/web/status/1170111996601217024 https://twitter.com/i/web/status/1170241866828304384 https://twitter.com/i/web/status/1170240928914837505 https://middle-east.sahafahn.net/news6267991.html https://www.youtube.com/watch?v=Wc77KC08Hbc&amp;feature=youtu.be https://www.youtube.com/watch?v=oUyAkXCpdNg</t>
  </si>
  <si>
    <t>https://alarab.co.uk/%D8%A7%D9%84%D8%AD%D8%B1%D8%A9-%D8%AA%D9%86%D8%A8%D8%B4-%D9%82%D8%B6%D8%A7%D9%8A%D8%A7-%D8%A7%D9%84%D9%81%D8%B3%D8%A7%D8%AF-%D8%A7%D9%84%D9%85%D9%82%D8%AF%D8%B3-%D9%88%D8%AA%D9%88%D9%8A%D8%AA%D8%B1-%D9%8A%D8%B1%D8%B5%D8%AF-%D8%A7%D9%84%D8%B9%D8%A7%D8%B5%D9%81%D8%A9-%D9%81%D9%8A-%D8%A7%D9%84%D8%B9%D8%B1%D8%A7%D9%82 https://twitter.com/i/web/status/1169948995764064256 https://twitter.com/i/web/status/1169928498196226048 https://twitter.com/i/web/status/1168466214336774144 https://twitter.com/i/web/status/1169928184508440577</t>
  </si>
  <si>
    <t>Top Domains in Tweet in Entire Graph</t>
  </si>
  <si>
    <t>Top Domains in Tweet in G1</t>
  </si>
  <si>
    <t>Top Domains in Tweet in G2</t>
  </si>
  <si>
    <t>Top Domains in Tweet in G3</t>
  </si>
  <si>
    <t>Top Domains in Tweet in G4</t>
  </si>
  <si>
    <t>Top Domains in Tweet in G5</t>
  </si>
  <si>
    <t>Top Domains in Tweet</t>
  </si>
  <si>
    <t>twitter.com youtube.com sahafahn.net</t>
  </si>
  <si>
    <t>twitter.com co.uk</t>
  </si>
  <si>
    <t>Top Hashtags in Tweet in Entire Graph</t>
  </si>
  <si>
    <t>شني_هاي</t>
  </si>
  <si>
    <t>العراق</t>
  </si>
  <si>
    <t>أقانيم_الفساد_المقدس_في_العراق</t>
  </si>
  <si>
    <t>Top Hashtags in Tweet in G1</t>
  </si>
  <si>
    <t>Top Hashtags in Tweet in G2</t>
  </si>
  <si>
    <t>Top Hashtags in Tweet in G3</t>
  </si>
  <si>
    <t>Top Hashtags in Tweet in G4</t>
  </si>
  <si>
    <t>Top Hashtags in Tweet in G5</t>
  </si>
  <si>
    <t>Top Hashtags in Tweet</t>
  </si>
  <si>
    <t>الحرة_تتحرى العراق الحرة أقانيم_الفساد_المقدس_في_العراق</t>
  </si>
  <si>
    <t>Top Words in Tweet in Entire Graph</t>
  </si>
  <si>
    <t>Words in Sentiment List#1: Positive</t>
  </si>
  <si>
    <t>Words in Sentiment List#2: Negative</t>
  </si>
  <si>
    <t>Words in Sentiment List#3: Angry/Violent</t>
  </si>
  <si>
    <t>Non-categorized Words</t>
  </si>
  <si>
    <t>Total Words</t>
  </si>
  <si>
    <t>#الحرة_تتحرى</t>
  </si>
  <si>
    <t>في</t>
  </si>
  <si>
    <t>الولايات</t>
  </si>
  <si>
    <t>قناة</t>
  </si>
  <si>
    <t>الفساد</t>
  </si>
  <si>
    <t>Top Words in Tweet in G1</t>
  </si>
  <si>
    <t>الديني</t>
  </si>
  <si>
    <t>من</t>
  </si>
  <si>
    <t>عن</t>
  </si>
  <si>
    <t>وأن</t>
  </si>
  <si>
    <t>المعمم</t>
  </si>
  <si>
    <t>Top Words in Tweet in G2</t>
  </si>
  <si>
    <t>المتحدة</t>
  </si>
  <si>
    <t>عودة</t>
  </si>
  <si>
    <t>الحصبة</t>
  </si>
  <si>
    <t>Top Words in Tweet in G3</t>
  </si>
  <si>
    <t>وتعري</t>
  </si>
  <si>
    <t>قضايا</t>
  </si>
  <si>
    <t>المقدس</t>
  </si>
  <si>
    <t>#العراق</t>
  </si>
  <si>
    <t>Top Words in Tweet in G4</t>
  </si>
  <si>
    <t>فيذهبون</t>
  </si>
  <si>
    <t>#شني_هاي</t>
  </si>
  <si>
    <t>تغرد</t>
  </si>
  <si>
    <t>لإغلاق</t>
  </si>
  <si>
    <t>مكاتبها</t>
  </si>
  <si>
    <t>يغرد</t>
  </si>
  <si>
    <t>النائب</t>
  </si>
  <si>
    <t>فائق</t>
  </si>
  <si>
    <t>Top Words in Tweet in G5</t>
  </si>
  <si>
    <t>الانتقادات</t>
  </si>
  <si>
    <t>التي</t>
  </si>
  <si>
    <t>اثيرت</t>
  </si>
  <si>
    <t>حول</t>
  </si>
  <si>
    <t>تحقيق</t>
  </si>
  <si>
    <t>عراق</t>
  </si>
  <si>
    <t>تجاهلت</t>
  </si>
  <si>
    <t>Top Words in Tweet</t>
  </si>
  <si>
    <t>#الحرة_تتحرى الفساد الديني في الحرة من العراق عن وأن المعمم</t>
  </si>
  <si>
    <t>#الحرة_تتحرى الولايات المتحدة عودة الحصبة alhurranews</t>
  </si>
  <si>
    <t>في #الحرة_تتحرى الفساد karamnama2 وتعري قضايا المقدس #العراق albertomiguelf5 ziadturkey</t>
  </si>
  <si>
    <t>فيذهبون #الحرة_تتحرى #شني_هاي تغرد قناة لإغلاق مكاتبها يغرد النائب فائق</t>
  </si>
  <si>
    <t>#الحرة_تتحرى الانتقادات التي اثيرت حول تحقيق قناة الحرة عراق تجاهلت</t>
  </si>
  <si>
    <t>Top Word Pairs in Tweet in Entire Graph</t>
  </si>
  <si>
    <t>الولايات,المتحدة</t>
  </si>
  <si>
    <t>المتحدة,عودة</t>
  </si>
  <si>
    <t>عودة,الحصبة</t>
  </si>
  <si>
    <t>#الحرة_تتحرى,الولايات</t>
  </si>
  <si>
    <t>alhurranews,#الحرة_تتحرى</t>
  </si>
  <si>
    <t>#الحرة_تتحرى,الفساد</t>
  </si>
  <si>
    <t>الفساد,الديني</t>
  </si>
  <si>
    <t>في,العراق</t>
  </si>
  <si>
    <t>تغرد,قناة</t>
  </si>
  <si>
    <t>قناة,#الحرة_تتحرى</t>
  </si>
  <si>
    <t>Top Word Pairs in Tweet in G1</t>
  </si>
  <si>
    <t>الديني,في</t>
  </si>
  <si>
    <t>Top Word Pairs in Tweet in G2</t>
  </si>
  <si>
    <t>Top Word Pairs in Tweet in G3</t>
  </si>
  <si>
    <t>#الحرة_تتحرى,وتعري</t>
  </si>
  <si>
    <t>وتعري,قضايا</t>
  </si>
  <si>
    <t>قضايا,الفساد</t>
  </si>
  <si>
    <t>الفساد,المقدس</t>
  </si>
  <si>
    <t>المقدس,في</t>
  </si>
  <si>
    <t>في,#العراق</t>
  </si>
  <si>
    <t>#العراق,albertomiguelf5</t>
  </si>
  <si>
    <t>albertomiguelf5,ziadturkey</t>
  </si>
  <si>
    <t>ziadturkey,mustafakamilm</t>
  </si>
  <si>
    <t>قناة,#الحرة</t>
  </si>
  <si>
    <t>Top Word Pairs in Tweet in G4</t>
  </si>
  <si>
    <t>#الحرة_تتحرى,فيذهبون</t>
  </si>
  <si>
    <t>فيذهبون,لإغلاق</t>
  </si>
  <si>
    <t>لإغلاق,مكاتبها</t>
  </si>
  <si>
    <t>مكاتبها,يغرد</t>
  </si>
  <si>
    <t>يغرد,النائب</t>
  </si>
  <si>
    <t>النائب,فائق</t>
  </si>
  <si>
    <t>فائق,الشيخ</t>
  </si>
  <si>
    <t>الشيخ,علي</t>
  </si>
  <si>
    <t>Top Word Pairs in Tweet in G5</t>
  </si>
  <si>
    <t>#الحرة_تتحرى,الانتقادات</t>
  </si>
  <si>
    <t>الانتقادات,التي</t>
  </si>
  <si>
    <t>التي,اثيرت</t>
  </si>
  <si>
    <t>اثيرت,حول</t>
  </si>
  <si>
    <t>حول,تحقيق</t>
  </si>
  <si>
    <t>تحقيق,قناة</t>
  </si>
  <si>
    <t>قناة,الحرة</t>
  </si>
  <si>
    <t>الحرة,عراق</t>
  </si>
  <si>
    <t>عراق,تجاهلت</t>
  </si>
  <si>
    <t>تجاهلت,تماما</t>
  </si>
  <si>
    <t>Top Word Pairs in Tweet</t>
  </si>
  <si>
    <t>الفساد,الديني  #الحرة_تتحرى,الفساد  الديني,في  في,العراق</t>
  </si>
  <si>
    <t>#الحرة_تتحرى,الولايات  الولايات,المتحدة  المتحدة,عودة  عودة,الحصبة  alhurranews,#الحرة_تتحرى</t>
  </si>
  <si>
    <t>#الحرة_تتحرى,وتعري  وتعري,قضايا  قضايا,الفساد  الفساد,المقدس  المقدس,في  في,#العراق  #العراق,albertomiguelf5  albertomiguelf5,ziadturkey  ziadturkey,mustafakamilm  قناة,#الحرة</t>
  </si>
  <si>
    <t>تغرد,قناة  قناة,#الحرة_تتحرى  #الحرة_تتحرى,فيذهبون  فيذهبون,لإغلاق  لإغلاق,مكاتبها  مكاتبها,يغرد  يغرد,النائب  النائب,فائق  فائق,الشيخ  الشيخ,علي</t>
  </si>
  <si>
    <t>#الحرة_تتحرى,الانتقادات  الانتقادات,التي  التي,اثيرت  اثيرت,حول  حول,تحقيق  تحقيق,قناة  قناة,الحرة  الحرة,عراق  عراق,تجاهلت  تجاهلت,تماما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</si>
  <si>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</si>
  <si>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</si>
  <si>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</si>
  <si>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</si>
  <si>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</si>
  <si>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</si>
  <si>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</si>
  <si>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</si>
  <si>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</si>
  <si>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</si>
  <si>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</si>
  <si>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</si>
  <si>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</si>
  <si>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</si>
  <si>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karamnama2 albertomiguelf5 ziadturkey mustafakamilm</t>
  </si>
  <si>
    <t>mh__hl b_alsleety</t>
  </si>
  <si>
    <t>Top Tweeters in Entire Graph</t>
  </si>
  <si>
    <t>Top Tweeters in G1</t>
  </si>
  <si>
    <t>Top Tweeters in G2</t>
  </si>
  <si>
    <t>Top Tweeters in G3</t>
  </si>
  <si>
    <t>Top Tweeters in G4</t>
  </si>
  <si>
    <t>Top Tweeters in G5</t>
  </si>
  <si>
    <t>Top Tweeters</t>
  </si>
  <si>
    <t>setsetcircle baodonnelly hassan_resistan qais_sami101 alsofagyy mislubee 3li2hmed noor_d93 shnashil gqsl6jgefrbthrp</t>
  </si>
  <si>
    <t>abosife2010 alhurranews aboodya25 aissatimustapha wshb3eqrqrsooqh twetfor1</t>
  </si>
  <si>
    <t>mustafakamilm karamnama2 samialkateb2 albertomiguelf5 ziadturkey jariyeh</t>
  </si>
  <si>
    <t>ninousbadeen mh__hl b_alsleety maanaljizzani hxj4wvqmnvobjce</t>
  </si>
  <si>
    <t>aawadi1282 umyouss08549155</t>
  </si>
  <si>
    <t>Top URLs in Tweet by Count</t>
  </si>
  <si>
    <t>https://alarab.co.uk/%D8%A7%D9%84%D8%AD%D8%B1%D8%A9-%D8%AA%D9%86%D8%A8%D8%B4-%D9%82%D8%B6%D8%A7%D9%8A%D8%A7-%D8%A7%D9%84%D9%81%D8%B3%D8%A7%D8%AF-%D8%A7%D9%84%D9%85%D9%82%D8%AF%D8%B3-%D9%88%D8%AA%D9%88%D9%8A%D8%AA%D8%B1-%D9%8A%D8%B1%D8%B5%D8%AF-%D8%A7%D9%84%D8%B9%D8%A7%D8%B5%D9%81%D8%A9-%D9%81%D9%8A-%D8%A7%D9%84%D8%B9%D8%B1%D8%A7%D9%82 https://twitter.com/i/web/status/1169928184508440577 https://twitter.com/i/web/status/1168466214336774144</t>
  </si>
  <si>
    <t>https://twitter.com/i/web/status/1170241866828304384 https://twitter.com/i/web/status/1170240928914837505</t>
  </si>
  <si>
    <t>https://twitter.com/i/web/status/1169948995764064256 https://twitter.com/i/web/status/1169928498196226048</t>
  </si>
  <si>
    <t>Top URLs in Tweet by Salience</t>
  </si>
  <si>
    <t>Top Domains in Tweet by Count</t>
  </si>
  <si>
    <t>Top Domains in Tweet by Salience</t>
  </si>
  <si>
    <t>co.uk twitter.com</t>
  </si>
  <si>
    <t>Top Hashtags in Tweet by Count</t>
  </si>
  <si>
    <t>الحرة_تتحرى العراق أقانيم_الفساد_المقدس_في_العراق</t>
  </si>
  <si>
    <t>Top Hashtags in Tweet by Salience</t>
  </si>
  <si>
    <t>العراق أقانيم_الفساد_المقدس_في_العراق الحرة_تتحرى</t>
  </si>
  <si>
    <t>Top Words in Tweet by Count</t>
  </si>
  <si>
    <t>فيذهبون mh__hl تغرد قناة #الحرة_تتحرى لإغلاق مكاتبها يغرد النائب فائق</t>
  </si>
  <si>
    <t>فيذهبون تغرد قناة #الحرة_تتحرى لإغلاق مكاتبها يغرد النائب فائق الشيخ</t>
  </si>
  <si>
    <t>المعمم حين يمرض يذهب إلى الخارج للعلاج اما الفقير فعليه</t>
  </si>
  <si>
    <t>تقرير قناة الحرة على الفساد الديني بالعراق هدد السلطة الدينية</t>
  </si>
  <si>
    <t>alhurranews #الحرة_تتحرى الولايات المتحدة عودة الحصبة</t>
  </si>
  <si>
    <t>#الحرة_تتحرى الولايات المتحدة عودة الحصبة</t>
  </si>
  <si>
    <t>من لا الحرة وازيدها الشعر بيت ست هايدة معمم تصير</t>
  </si>
  <si>
    <t>#الحرة_تتحرى الفساد الديني في العراق</t>
  </si>
  <si>
    <t>umyouss08549155 #الحرة_تتحرى الانتقادات التي اثيرت حول تحقيق قناة الحرة عراق</t>
  </si>
  <si>
    <t>karamnama2 الاعلاميون العراقيون برمتهم مطالبون بحماية فريق برنامج #الحرة_تتحرى المنتج</t>
  </si>
  <si>
    <t>#الحرة_تتحرى في وتعري قضايا الفساد المقدس #العراق albertomiguelf5 ziadturkey mustafakamilm</t>
  </si>
  <si>
    <t>برنامج ستوديو الوطن للبطل الاعلامي انور الحمداني فسر كلام جميع</t>
  </si>
  <si>
    <t>#الحرة_تتحرى #شني_هاي فيذهبون b_alsleety القضاء يعرف او سامع بهاي المادة</t>
  </si>
  <si>
    <t>القضاء يعرف او سامع بهاي المادة بالقانون #الحرة_تتحرى وحدت الشيعة</t>
  </si>
  <si>
    <t>عن وأن لن فيها فحينها تسأل تنتقل لمرحلة تطالب بأكثر</t>
  </si>
  <si>
    <t>karamnama2 #الحرة_تتحرى وتعري قضايا الفساد المقدس في #العراق albertomiguelf5 ziadturkey</t>
  </si>
  <si>
    <t>في قناة #الحرة نحن لا نقوم فقط بالتحقيق مواضيع مثل</t>
  </si>
  <si>
    <t>الولايات المتحدة عودة الحصبة صحافة نت العربية middle east</t>
  </si>
  <si>
    <t>#الحرة_تتحرى الفساد الحقيقي واهله الصافي والكربلائي والحاشية ومن خلفهم أحفاد</t>
  </si>
  <si>
    <t>Top Words in Tweet by Salience</t>
  </si>
  <si>
    <t>وتعري قضايا الفساد المقدس #العراق albertomiguelf5 ziadturkey mustafakamilm وكالة الصحافة</t>
  </si>
  <si>
    <t>فيذهبون b_alsleety القضاء يعرف او سامع بهاي المادة بالقانون وحدت</t>
  </si>
  <si>
    <t>نحن لا نقوم فقط بالتحقيق مواضيع مثل الفساد والفضيحة الشرق</t>
  </si>
  <si>
    <t>Top Word Pairs in Tweet by Count</t>
  </si>
  <si>
    <t>mh__hl,تغرد  تغرد,قناة  قناة,#الحرة_تتحرى  #الحرة_تتحرى,فيذهبون  فيذهبون,لإغلاق  لإغلاق,مكاتبها  مكاتبها,يغرد  يغرد,النائب  النائب,فائق  فائق,الشيخ</t>
  </si>
  <si>
    <t>حين,يمرض  يمرض,المعمم  المعمم,يذهب  يذهب,إلى  إلى,الخارج  الخارج,للعلاج  للعلاج,اما  اما,الفقير  الفقير,فعليه  فعليه,زيارة</t>
  </si>
  <si>
    <t>تقرير,قناة  قناة,الحرة  الحرة,على  على,الفساد  الفساد,الديني  الديني,بالعراق  بالعراق,هدد  هدد,السلطة  السلطة,الدينية  الدينية,اللي</t>
  </si>
  <si>
    <t>alhurranews,#الحرة_تتحرى  #الحرة_تتحرى,الولايات  الولايات,المتحدة  المتحدة,عودة  عودة,الحصبة</t>
  </si>
  <si>
    <t>#الحرة_تتحرى,الولايات  الولايات,المتحدة  المتحدة,عودة  عودة,الحصبة</t>
  </si>
  <si>
    <t>وازيدها,من  من,الشعر  الشعر,بيت  بيت,ست  ست,هايدة  هايدة,معمم  معمم,لا  لا,تصير  تصير,من  من,الحرة</t>
  </si>
  <si>
    <t>#الحرة_تتحرى,الفساد  الفساد,الديني  الديني,في  في,العراق</t>
  </si>
  <si>
    <t>umyouss08549155,#الحرة_تتحرى  #الحرة_تتحرى,الانتقادات  الانتقادات,التي  التي,اثيرت  اثيرت,حول  حول,تحقيق  تحقيق,قناة  قناة,الحرة  الحرة,عراق  عراق,تجاهلت</t>
  </si>
  <si>
    <t>karamnama2,الاعلاميون  الاعلاميون,العراقيون  العراقيون,برمتهم  برمتهم,مطالبون  مطالبون,بحماية  بحماية,فريق  فريق,برنامج  برنامج,#الحرة_تتحرى  #الحرة_تتحرى,المنتج  المنتج,لـ</t>
  </si>
  <si>
    <t>#الحرة_تتحرى,وتعري  وتعري,قضايا  قضايا,الفساد  الفساد,المقدس  المقدس,في  في,#العراق  #العراق,albertomiguelf5  albertomiguelf5,ziadturkey  ziadturkey,mustafakamilm  وكالة,الصحافة</t>
  </si>
  <si>
    <t>برنامج,ستوديو  ستوديو,الوطن  الوطن,للبطل  للبطل,الاعلامي  الاعلامي,انور  انور,الحمداني  الحمداني,فسر  فسر,كلام  كلام,جميع  جميع,العراقيين</t>
  </si>
  <si>
    <t>b_alsleety,القضاء  القضاء,يعرف  يعرف,او  او,سامع  سامع,بهاي  بهاي,المادة  المادة,بالقانون  بالقانون,#الحرة_تتحرى  #الحرة_تتحرى,وحدت  وحدت,الشيعة</t>
  </si>
  <si>
    <t>القضاء,يعرف  يعرف,او  او,سامع  سامع,بهاي  بهاي,المادة  المادة,بالقانون  بالقانون,#الحرة_تتحرى  #الحرة_تتحرى,وحدت  وحدت,الشيعة  الشيعة,و</t>
  </si>
  <si>
    <t>فحينها,لن  لن,تسأل  تسأل,لن  لن,تنتقل  تنتقل,لمرحلة  لمرحلة,تطالب  تطالب,فيها  فيها,بأكثر  بأكثر,من  من,قوت</t>
  </si>
  <si>
    <t>karamnama2,#الحرة_تتحرى  #الحرة_تتحرى,وتعري  وتعري,قضايا  قضايا,الفساد  الفساد,المقدس  المقدس,في  في,#العراق  #العراق,albertomiguelf5  albertomiguelf5,ziadturkey  ziadturkey,mustafakamilm</t>
  </si>
  <si>
    <t>قناة,#الحرة  نحن,في  في,قناة  #الحرة,لا  لا,نقوم  نقوم,فقط  فقط,بالتحقيق  بالتحقيق,في  في,مواضيع  مواضيع,مثل</t>
  </si>
  <si>
    <t>الحرة_تتحرى,الولايات  الولايات,المتحدة  المتحدة,عودة  عودة,الحصبة  الحصبة,صحافة  صحافة,نت  نت,العربية  العربية,middle  middle,east</t>
  </si>
  <si>
    <t>#الحرة_تتحرى,الفساد  الفساد,الحقيقي  الحقيقي,واهله  واهله,الصافي  الصافي,والكربلائي  والكربلائي,والحاشية  والحاشية,ومن  ومن,خلفهم  خلفهم,أحفاد  أحفاد,وأبناء</t>
  </si>
  <si>
    <t>Top Word Pairs in Tweet by Salience</t>
  </si>
  <si>
    <t>نحن,في  في,قناة  #الحرة,لا  لا,نقوم  نقوم,فقط  فقط,بالتحقيق  بالتحقيق,في  في,مواضيع  مواضيع,مثل  مثل,الفساد</t>
  </si>
  <si>
    <t>Word</t>
  </si>
  <si>
    <t>الشيخ</t>
  </si>
  <si>
    <t>علي</t>
  </si>
  <si>
    <t>لمحاولات</t>
  </si>
  <si>
    <t>تهكير</t>
  </si>
  <si>
    <t>حسابه</t>
  </si>
  <si>
    <t>لا</t>
  </si>
  <si>
    <t>ا</t>
  </si>
  <si>
    <t>اكثر</t>
  </si>
  <si>
    <t>1</t>
  </si>
  <si>
    <t>برنامج</t>
  </si>
  <si>
    <t>له</t>
  </si>
  <si>
    <t>#الحرة</t>
  </si>
  <si>
    <t>أن</t>
  </si>
  <si>
    <t>لن</t>
  </si>
  <si>
    <t>فيها</t>
  </si>
  <si>
    <t>القضاء</t>
  </si>
  <si>
    <t>يعرف</t>
  </si>
  <si>
    <t>او</t>
  </si>
  <si>
    <t>سامع</t>
  </si>
  <si>
    <t>بهاي</t>
  </si>
  <si>
    <t>المادة</t>
  </si>
  <si>
    <t>بالقانون</t>
  </si>
  <si>
    <t>وحدت</t>
  </si>
  <si>
    <t>الشيعة</t>
  </si>
  <si>
    <t>و</t>
  </si>
  <si>
    <t>السنة</t>
  </si>
  <si>
    <t>العراقيين</t>
  </si>
  <si>
    <t>الاعلاميون</t>
  </si>
  <si>
    <t>العراقيون</t>
  </si>
  <si>
    <t>برمتهم</t>
  </si>
  <si>
    <t>مطالبون</t>
  </si>
  <si>
    <t>بحماية</t>
  </si>
  <si>
    <t>فريق</t>
  </si>
  <si>
    <t>المنتج</t>
  </si>
  <si>
    <t>لـ</t>
  </si>
  <si>
    <t>#أقانيم_الفساد_المقدس_في_العراق</t>
  </si>
  <si>
    <t>تماما</t>
  </si>
  <si>
    <t>محتوى</t>
  </si>
  <si>
    <t>التحقيق</t>
  </si>
  <si>
    <t>والوثائق</t>
  </si>
  <si>
    <t>الفاضحة</t>
  </si>
  <si>
    <t>لفساد</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</si>
  <si>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</si>
  <si>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</si>
  <si>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</si>
  <si>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</si>
  <si>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</si>
  <si>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</si>
  <si>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</si>
  <si>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</si>
  <si>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</si>
  <si>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</si>
  <si>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</si>
  <si>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</si>
  <si>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</si>
  <si>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</si>
  <si>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</si>
  <si>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</si>
  <si>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</si>
  <si>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</si>
  <si>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</si>
  <si>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</si>
  <si>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</si>
  <si>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</si>
  <si>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</si>
  <si>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</si>
  <si>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</si>
  <si>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</si>
  <si>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</si>
  <si>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</si>
  <si>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</si>
  <si>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</si>
  <si>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</si>
  <si>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</si>
  <si>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</si>
  <si>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</si>
  <si>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</si>
  <si>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</si>
  <si>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</si>
  <si>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</si>
  <si>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</si>
  <si>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</si>
  <si>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</si>
  <si>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</si>
  <si>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</si>
  <si>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</si>
  <si>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</si>
  <si>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</si>
  <si>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</si>
  <si>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</si>
  <si>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</si>
  <si>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</si>
  <si>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</si>
  <si>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</si>
  <si>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1-Sep</t>
  </si>
  <si>
    <t>11 AM</t>
  </si>
  <si>
    <t>2-Sep</t>
  </si>
  <si>
    <t>10 AM</t>
  </si>
  <si>
    <t>5 PM</t>
  </si>
  <si>
    <t>4-Sep</t>
  </si>
  <si>
    <t>8 AM</t>
  </si>
  <si>
    <t>5-Sep</t>
  </si>
  <si>
    <t>12 AM</t>
  </si>
  <si>
    <t>3 AM</t>
  </si>
  <si>
    <t>4 AM</t>
  </si>
  <si>
    <t>9 AM</t>
  </si>
  <si>
    <t>3 PM</t>
  </si>
  <si>
    <t>7 PM</t>
  </si>
  <si>
    <t>8 PM</t>
  </si>
  <si>
    <t>9 PM</t>
  </si>
  <si>
    <t>10 PM</t>
  </si>
  <si>
    <t>6-Sep</t>
  </si>
  <si>
    <t>12 PM</t>
  </si>
  <si>
    <t>2 PM</t>
  </si>
  <si>
    <t>11 PM</t>
  </si>
  <si>
    <t>7-Sep</t>
  </si>
  <si>
    <t>7 AM</t>
  </si>
  <si>
    <t>6 PM</t>
  </si>
  <si>
    <t>8-Sep</t>
  </si>
  <si>
    <t>9-Sep</t>
  </si>
  <si>
    <t>128, 128, 128</t>
  </si>
  <si>
    <t>Red</t>
  </si>
  <si>
    <t>G1: #الحرة_تتحرى الفساد الديني في الحرة من العراق عن وأن المعمم</t>
  </si>
  <si>
    <t>G2: #الحرة_تتحرى الولايات المتحدة عودة الحصبة alhurranews</t>
  </si>
  <si>
    <t>G3: في #الحرة_تتحرى الفساد karamnama2 وتعري قضايا المقدس #العراق albertomiguelf5 ziadturkey</t>
  </si>
  <si>
    <t>G4: فيذهبون #الحرة_تتحرى #شني_هاي تغرد قناة لإغلاق مكاتبها يغرد النائب فائق</t>
  </si>
  <si>
    <t>G5: #الحرة_تتحرى الانتقادات التي اثيرت حول تحقيق قناة الحرة عراق تجاهلت</t>
  </si>
  <si>
    <t>Autofill Workbook Results</t>
  </si>
  <si>
    <t>Edge Weight▓1▓1▓0▓True▓Gray▓Red▓▓Edge Weight▓1▓1▓0▓3▓10▓False▓Edge Weight▓1▓1▓0▓35▓12▓False▓▓0▓0▓0▓True▓Black▓Black▓▓Followers▓5▓48089▓0▓162▓1000▓False▓▓0▓0▓0▓0▓0▓False▓▓0▓0▓0▓0▓0▓False▓▓0▓0▓0▓0▓0▓False</t>
  </si>
  <si>
    <t>GraphSource░GraphServerTwitterSearch▓GraphTerm░الحرة_تتحرى▓ImportDescription░The graph represents a network of 29 Twitter users whose tweets in the requested range contained "الحرة_تتحرى", or who were replied to or mentioned in those tweets.  The network was obtained from the NodeXL Graph Server on Sunday, 15 September 2019 at 20:44 UTC.
The requested start date was Sunday, 15 September 2019 at 00:01 UTC and the maximum number of days (going backward) was 14.
The maximum number of tweets collected was 5,000.
The tweets in the network were tweeted over the 4-day, 8-hour, 46-minute period from Thursday, 05 September 2019 at 00:08 UTC to Monday, 09 September 2019 at 08:55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</si>
</sst>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0"/>
                <c:pt idx="0">
                  <c:v>11 AM
1-Sep
Sep
2019</c:v>
                </c:pt>
                <c:pt idx="1">
                  <c:v>10 AM
2-Sep</c:v>
                </c:pt>
                <c:pt idx="2">
                  <c:v>5 PM</c:v>
                </c:pt>
                <c:pt idx="3">
                  <c:v>8 AM
4-Sep</c:v>
                </c:pt>
                <c:pt idx="4">
                  <c:v>12 AM
5-Sep</c:v>
                </c:pt>
                <c:pt idx="5">
                  <c:v>3 AM</c:v>
                </c:pt>
                <c:pt idx="6">
                  <c:v>4 AM</c:v>
                </c:pt>
                <c:pt idx="7">
                  <c:v>9 AM</c:v>
                </c:pt>
                <c:pt idx="8">
                  <c:v>10 AM</c:v>
                </c:pt>
                <c:pt idx="9">
                  <c:v>3 PM</c:v>
                </c:pt>
                <c:pt idx="10">
                  <c:v>7 PM</c:v>
                </c:pt>
                <c:pt idx="11">
                  <c:v>8 PM</c:v>
                </c:pt>
                <c:pt idx="12">
                  <c:v>9 PM</c:v>
                </c:pt>
                <c:pt idx="13">
                  <c:v>10 PM</c:v>
                </c:pt>
                <c:pt idx="14">
                  <c:v>3 AM
6-Sep</c:v>
                </c:pt>
                <c:pt idx="15">
                  <c:v>10 AM</c:v>
                </c:pt>
                <c:pt idx="16">
                  <c:v>11 AM</c:v>
                </c:pt>
                <c:pt idx="17">
                  <c:v>12 PM</c:v>
                </c:pt>
                <c:pt idx="18">
                  <c:v>2 PM</c:v>
                </c:pt>
                <c:pt idx="19">
                  <c:v>11 PM</c:v>
                </c:pt>
                <c:pt idx="20">
                  <c:v>3 AM
7-Sep</c:v>
                </c:pt>
                <c:pt idx="21">
                  <c:v>7 AM</c:v>
                </c:pt>
                <c:pt idx="22">
                  <c:v>6 PM</c:v>
                </c:pt>
                <c:pt idx="23">
                  <c:v>8 PM</c:v>
                </c:pt>
                <c:pt idx="24">
                  <c:v>9 PM</c:v>
                </c:pt>
                <c:pt idx="25">
                  <c:v>10 PM</c:v>
                </c:pt>
                <c:pt idx="26">
                  <c:v>11 PM</c:v>
                </c:pt>
                <c:pt idx="27">
                  <c:v>3 AM
8-Sep</c:v>
                </c:pt>
                <c:pt idx="28">
                  <c:v>7 AM</c:v>
                </c:pt>
                <c:pt idx="29">
                  <c:v>8 AM
9-Sep</c:v>
                </c:pt>
              </c:strCache>
            </c:strRef>
          </c:cat>
          <c:val>
            <c:numRef>
              <c:f>'Time Series'!$B$26:$B$66</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2</c:v>
                </c:pt>
                <c:pt idx="22">
                  <c:v>1</c:v>
                </c:pt>
                <c:pt idx="23">
                  <c:v>2</c:v>
                </c:pt>
                <c:pt idx="24">
                  <c:v>1</c:v>
                </c:pt>
                <c:pt idx="25">
                  <c:v>1</c:v>
                </c:pt>
                <c:pt idx="26">
                  <c:v>1</c:v>
                </c:pt>
                <c:pt idx="27">
                  <c:v>1</c:v>
                </c:pt>
                <c:pt idx="28">
                  <c:v>1</c:v>
                </c:pt>
                <c:pt idx="29">
                  <c:v>1</c:v>
                </c:pt>
              </c:numCache>
            </c:numRef>
          </c:val>
        </c:ser>
        <c:axId val="32933216"/>
        <c:axId val="27963489"/>
      </c:barChart>
      <c:catAx>
        <c:axId val="32933216"/>
        <c:scaling>
          <c:orientation val="minMax"/>
        </c:scaling>
        <c:axPos val="b"/>
        <c:delete val="0"/>
        <c:numFmt formatCode="General" sourceLinked="1"/>
        <c:majorTickMark val="out"/>
        <c:minorTickMark val="none"/>
        <c:tickLblPos val="nextTo"/>
        <c:crossAx val="27963489"/>
        <c:crosses val="autoZero"/>
        <c:auto val="1"/>
        <c:lblOffset val="100"/>
        <c:noMultiLvlLbl val="0"/>
      </c:catAx>
      <c:valAx>
        <c:axId val="27963489"/>
        <c:scaling>
          <c:orientation val="minMax"/>
        </c:scaling>
        <c:axPos val="l"/>
        <c:majorGridlines/>
        <c:delete val="0"/>
        <c:numFmt formatCode="General" sourceLinked="1"/>
        <c:majorTickMark val="out"/>
        <c:minorTickMark val="none"/>
        <c:tickLblPos val="nextTo"/>
        <c:crossAx val="32933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88560"/>
        <c:axId val="8897041"/>
      </c:barChart>
      <c:catAx>
        <c:axId val="9885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964506"/>
        <c:axId val="49571691"/>
      </c:barChart>
      <c:catAx>
        <c:axId val="12964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71691"/>
        <c:crosses val="autoZero"/>
        <c:auto val="1"/>
        <c:lblOffset val="100"/>
        <c:noMultiLvlLbl val="0"/>
      </c:catAx>
      <c:valAx>
        <c:axId val="4957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492036"/>
        <c:axId val="55884005"/>
      </c:barChart>
      <c:catAx>
        <c:axId val="43492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84005"/>
        <c:crosses val="autoZero"/>
        <c:auto val="1"/>
        <c:lblOffset val="100"/>
        <c:noMultiLvlLbl val="0"/>
      </c:catAx>
      <c:valAx>
        <c:axId val="5588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193998"/>
        <c:axId val="30310527"/>
      </c:barChart>
      <c:catAx>
        <c:axId val="33193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10527"/>
        <c:crosses val="autoZero"/>
        <c:auto val="1"/>
        <c:lblOffset val="100"/>
        <c:noMultiLvlLbl val="0"/>
      </c:catAx>
      <c:valAx>
        <c:axId val="30310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9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59288"/>
        <c:axId val="39233593"/>
      </c:barChart>
      <c:catAx>
        <c:axId val="43592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33593"/>
        <c:crosses val="autoZero"/>
        <c:auto val="1"/>
        <c:lblOffset val="100"/>
        <c:noMultiLvlLbl val="0"/>
      </c:catAx>
      <c:valAx>
        <c:axId val="3923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558018"/>
        <c:axId val="23804435"/>
      </c:barChart>
      <c:catAx>
        <c:axId val="17558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04435"/>
        <c:crosses val="autoZero"/>
        <c:auto val="1"/>
        <c:lblOffset val="100"/>
        <c:noMultiLvlLbl val="0"/>
      </c:catAx>
      <c:valAx>
        <c:axId val="238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913324"/>
        <c:axId val="49111053"/>
      </c:barChart>
      <c:catAx>
        <c:axId val="12913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111053"/>
        <c:crosses val="autoZero"/>
        <c:auto val="1"/>
        <c:lblOffset val="100"/>
        <c:noMultiLvlLbl val="0"/>
      </c:catAx>
      <c:valAx>
        <c:axId val="4911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346294"/>
        <c:axId val="18572327"/>
      </c:barChart>
      <c:catAx>
        <c:axId val="39346294"/>
        <c:scaling>
          <c:orientation val="minMax"/>
        </c:scaling>
        <c:axPos val="b"/>
        <c:delete val="1"/>
        <c:majorTickMark val="out"/>
        <c:minorTickMark val="none"/>
        <c:tickLblPos val="none"/>
        <c:crossAx val="18572327"/>
        <c:crosses val="autoZero"/>
        <c:auto val="1"/>
        <c:lblOffset val="100"/>
        <c:noMultiLvlLbl val="0"/>
      </c:catAx>
      <c:valAx>
        <c:axId val="18572327"/>
        <c:scaling>
          <c:orientation val="minMax"/>
        </c:scaling>
        <c:axPos val="l"/>
        <c:delete val="1"/>
        <c:majorTickMark val="out"/>
        <c:minorTickMark val="none"/>
        <c:tickLblPos val="none"/>
        <c:crossAx val="393462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s v="الحرة_تتحرى شني_هاي"/>
        <s v="الحرة_تتحرى"/>
        <m/>
        <s v="الحرة_تتحرى أقانيم_الفساد_المقدس_في_العراق"/>
        <s v="الحرة_تتحرى العراق"/>
        <s v="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9-09-05T00:08:55.000"/>
        <d v="2019-09-05T03:29:05.000"/>
        <d v="2019-09-05T09:52:18.000"/>
        <d v="2019-09-05T15:51:48.000"/>
        <d v="2019-09-05T20:06:49.000"/>
        <d v="2019-09-05T21:01:12.000"/>
        <d v="2019-09-05T22:51:26.000"/>
        <d v="2019-09-06T03:35:23.000"/>
        <d v="2019-09-01T11:55:45.000"/>
        <d v="2019-09-06T11:53:16.000"/>
        <d v="2019-09-06T14:24:07.000"/>
        <d v="2019-09-06T23:10:14.000"/>
        <d v="2019-09-04T08:51:40.000"/>
        <d v="2019-09-05T04:09:59.000"/>
        <d v="2019-09-05T10:48:49.000"/>
        <d v="2019-09-07T03:39:56.000"/>
        <d v="2019-09-07T07:42:34.000"/>
        <d v="2019-09-07T07:46:17.000"/>
        <d v="2019-09-02T17:03:20.000"/>
        <d v="2019-09-07T18:19:00.000"/>
        <d v="2019-09-06T11:01:04.000"/>
        <d v="2019-09-06T12:22:31.000"/>
        <d v="2019-09-02T10:10:29.000"/>
        <d v="2019-09-06T10:59:50.000"/>
        <d v="2019-09-07T20:35:55.000"/>
        <d v="2019-09-07T21:00:06.000"/>
        <d v="2019-09-07T22:22:58.000"/>
        <d v="2019-09-07T23:02:37.000"/>
        <d v="2019-09-08T03:22:44.000"/>
        <d v="2019-09-05T19:53:37.000"/>
        <d v="2019-09-07T20:30:51.000"/>
        <d v="2019-09-08T07:07:04.000"/>
        <d v="2019-09-09T08:55:12.000"/>
      </sharedItems>
      <fieldGroup par="66" base="22">
        <rangePr groupBy="hours" autoEnd="1" autoStart="1" startDate="2019-09-01T11:55:45.000" endDate="2019-09-09T08:55:12.000"/>
        <groupItems count="26">
          <s v="&lt;9/1/2019"/>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1T11:55:45.000" endDate="2019-09-09T08:55:12.000"/>
        <groupItems count="368">
          <s v="&lt;9/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9-09-01T11:55:45.000" endDate="2019-09-09T08:55:12.000"/>
        <groupItems count="14">
          <s v="&lt;9/1/2019"/>
          <s v="Jan"/>
          <s v="Feb"/>
          <s v="Mar"/>
          <s v="Apr"/>
          <s v="May"/>
          <s v="Jun"/>
          <s v="Jul"/>
          <s v="Aug"/>
          <s v="Sep"/>
          <s v="Oct"/>
          <s v="Nov"/>
          <s v="Dec"/>
          <s v="&gt;9/9/2019"/>
        </groupItems>
      </fieldGroup>
    </cacheField>
    <cacheField name="Years" databaseField="0">
      <sharedItems containsMixedTypes="0" count="0"/>
      <fieldGroup base="22">
        <rangePr groupBy="years" autoEnd="1" autoStart="1" startDate="2019-09-01T11:55:45.000" endDate="2019-09-09T08:55:12.000"/>
        <groupItems count="3">
          <s v="&lt;9/1/2019"/>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ninousbadeen"/>
    <s v="mh__hl"/>
    <m/>
    <m/>
    <m/>
    <m/>
    <m/>
    <m/>
    <m/>
    <m/>
    <s v="No"/>
    <n v="3"/>
    <m/>
    <m/>
    <x v="0"/>
    <d v="2019-09-05T00:08:55.000"/>
    <s v="RT @MH__HL: تغرد قناة #الحرة_تتحرى فيذهبون لإغلاق مكاتبها !؟_x000a_يغرد النائب فائق الشيخ علي #شني_هاي فيذهبون لمحاولات تهكير حسابه !؟ _x000a_اكثر من 1…"/>
    <m/>
    <m/>
    <x v="0"/>
    <m/>
    <s v="http://pbs.twimg.com/profile_images/1167165684842946561/ElhgxkAO_normal.jpg"/>
    <x v="0"/>
    <s v="https://twitter.com/#!/ninousbadeen/status/1169401990985728003"/>
    <m/>
    <m/>
    <s v="1169401990985728003"/>
    <m/>
    <b v="0"/>
    <n v="0"/>
    <s v=""/>
    <b v="0"/>
    <s v="ar"/>
    <m/>
    <s v=""/>
    <b v="0"/>
    <n v="0"/>
    <s v="1169171154407493633"/>
    <s v="Twitter for Android"/>
    <b v="0"/>
    <s v="1169171154407493633"/>
    <s v="Tweet"/>
    <n v="0"/>
    <n v="0"/>
    <m/>
    <m/>
    <m/>
    <m/>
    <m/>
    <m/>
    <m/>
    <m/>
    <n v="1"/>
    <s v="4"/>
    <s v="4"/>
    <n v="0"/>
    <n v="0"/>
    <n v="0"/>
    <n v="0"/>
    <n v="0"/>
    <n v="0"/>
    <n v="21"/>
    <n v="100"/>
    <n v="21"/>
  </r>
  <r>
    <s v="hxj4wvqmnvobjce"/>
    <s v="mh__hl"/>
    <m/>
    <m/>
    <m/>
    <m/>
    <m/>
    <m/>
    <m/>
    <m/>
    <s v="No"/>
    <n v="4"/>
    <m/>
    <m/>
    <x v="0"/>
    <d v="2019-09-05T03:29:05.000"/>
    <s v="RT @MH__HL: تغرد قناة #الحرة_تتحرى فيذهبون لإغلاق مكاتبها !؟_x000a_يغرد النائب فائق الشيخ علي #شني_هاي فيذهبون لمحاولات تهكير حسابه !؟ _x000a_اكثر من 1…"/>
    <m/>
    <m/>
    <x v="0"/>
    <m/>
    <s v="http://pbs.twimg.com/profile_images/1167631376687992832/aMmxJrLc_normal.jpg"/>
    <x v="1"/>
    <s v="https://twitter.com/#!/hxj4wvqmnvobjce/status/1169452363725361152"/>
    <m/>
    <m/>
    <s v="1169452363725361152"/>
    <m/>
    <b v="0"/>
    <n v="0"/>
    <s v=""/>
    <b v="0"/>
    <s v="ar"/>
    <m/>
    <s v=""/>
    <b v="0"/>
    <n v="0"/>
    <s v="1169171154407493633"/>
    <s v="Twitter for Android"/>
    <b v="0"/>
    <s v="1169171154407493633"/>
    <s v="Tweet"/>
    <n v="0"/>
    <n v="0"/>
    <m/>
    <m/>
    <m/>
    <m/>
    <m/>
    <m/>
    <m/>
    <m/>
    <n v="1"/>
    <s v="4"/>
    <s v="4"/>
    <n v="0"/>
    <n v="0"/>
    <n v="0"/>
    <n v="0"/>
    <n v="0"/>
    <n v="0"/>
    <n v="21"/>
    <n v="100"/>
    <n v="21"/>
  </r>
  <r>
    <s v="gqsl6jgefrbthrp"/>
    <s v="gqsl6jgefrbthrp"/>
    <m/>
    <m/>
    <m/>
    <m/>
    <m/>
    <m/>
    <m/>
    <m/>
    <s v="No"/>
    <n v="5"/>
    <m/>
    <m/>
    <x v="1"/>
    <d v="2019-09-05T09:52:18.000"/>
    <s v="حين يمرض المعمم يذهب إلى الخارج للعلاج اما الفقير فعليه زيارة المراقد ليدعو له المعمم #الحرة_تتحرى"/>
    <m/>
    <m/>
    <x v="1"/>
    <m/>
    <s v="http://pbs.twimg.com/profile_images/1099159241988947968/3JeuhTGO_normal.jpg"/>
    <x v="2"/>
    <s v="https://twitter.com/#!/gqsl6jgefrbthrp/status/1169548802119938048"/>
    <m/>
    <m/>
    <s v="1169548802119938048"/>
    <m/>
    <b v="0"/>
    <n v="0"/>
    <s v=""/>
    <b v="0"/>
    <s v="ar"/>
    <m/>
    <s v=""/>
    <b v="0"/>
    <n v="0"/>
    <s v=""/>
    <s v="Twitter for Android"/>
    <b v="0"/>
    <s v="1169548802119938048"/>
    <s v="Tweet"/>
    <n v="0"/>
    <n v="0"/>
    <m/>
    <m/>
    <m/>
    <m/>
    <m/>
    <m/>
    <m/>
    <m/>
    <n v="1"/>
    <s v="1"/>
    <s v="1"/>
    <n v="0"/>
    <n v="0"/>
    <n v="0"/>
    <n v="0"/>
    <n v="0"/>
    <n v="0"/>
    <n v="16"/>
    <n v="100"/>
    <n v="16"/>
  </r>
  <r>
    <s v="mislubee"/>
    <s v="mislubee"/>
    <m/>
    <m/>
    <m/>
    <m/>
    <m/>
    <m/>
    <m/>
    <m/>
    <s v="No"/>
    <n v="6"/>
    <m/>
    <m/>
    <x v="1"/>
    <d v="2019-09-05T15:51:48.000"/>
    <s v="تقرير قناة الحرة على الفساد الديني بالعراق هدد السلطة الدينية اللي يديرها تجار الدين. تشوفهم الوكلاء والمراجع وقطيع… https://t.co/CXMAZZlDpI"/>
    <s v="https://twitter.com/i/web/status/1169639274209316864"/>
    <s v="twitter.com"/>
    <x v="2"/>
    <m/>
    <s v="http://pbs.twimg.com/profile_images/1144832414692327424/mnbyOvpb_normal.jpg"/>
    <x v="3"/>
    <s v="https://twitter.com/#!/mislubee/status/1169639274209316864"/>
    <m/>
    <m/>
    <s v="1169639274209316864"/>
    <m/>
    <b v="0"/>
    <n v="0"/>
    <s v=""/>
    <b v="0"/>
    <s v="ar"/>
    <m/>
    <s v=""/>
    <b v="0"/>
    <n v="0"/>
    <s v=""/>
    <s v="Twitter for iPhone"/>
    <b v="1"/>
    <s v="1169639274209316864"/>
    <s v="Tweet"/>
    <n v="0"/>
    <n v="0"/>
    <m/>
    <m/>
    <m/>
    <m/>
    <m/>
    <m/>
    <m/>
    <m/>
    <n v="1"/>
    <s v="1"/>
    <s v="1"/>
    <n v="0"/>
    <n v="0"/>
    <n v="0"/>
    <n v="0"/>
    <n v="0"/>
    <n v="0"/>
    <n v="18"/>
    <n v="100"/>
    <n v="18"/>
  </r>
  <r>
    <s v="twetfor1"/>
    <s v="alhurranews"/>
    <m/>
    <m/>
    <m/>
    <m/>
    <m/>
    <m/>
    <m/>
    <m/>
    <s v="No"/>
    <n v="7"/>
    <m/>
    <m/>
    <x v="0"/>
    <d v="2019-09-05T20:06:49.000"/>
    <s v="RT @alhurranews: #الحرة_تتحرى.. الولايات المتحدة.. عودة الحصبة https://t.co/Y2H7alIAAQ"/>
    <m/>
    <m/>
    <x v="1"/>
    <s v="https://pbs.twimg.com/ext_tw_video_thumb/1169699977377062912/pu/img/a3MS7zlxtIjaIv95.jpg"/>
    <s v="https://pbs.twimg.com/ext_tw_video_thumb/1169699977377062912/pu/img/a3MS7zlxtIjaIv95.jpg"/>
    <x v="4"/>
    <s v="https://twitter.com/#!/twetfor1/status/1169703449845477377"/>
    <m/>
    <m/>
    <s v="1169703449845477377"/>
    <m/>
    <b v="0"/>
    <n v="0"/>
    <s v=""/>
    <b v="0"/>
    <s v="ar"/>
    <m/>
    <s v=""/>
    <b v="0"/>
    <n v="0"/>
    <s v="1169700130485874688"/>
    <s v="Twitter for Android"/>
    <b v="0"/>
    <s v="1169700130485874688"/>
    <s v="Tweet"/>
    <n v="0"/>
    <n v="0"/>
    <m/>
    <m/>
    <m/>
    <m/>
    <m/>
    <m/>
    <m/>
    <m/>
    <n v="1"/>
    <s v="2"/>
    <s v="2"/>
    <n v="0"/>
    <n v="0"/>
    <n v="0"/>
    <n v="0"/>
    <n v="0"/>
    <n v="0"/>
    <n v="7"/>
    <n v="100"/>
    <n v="7"/>
  </r>
  <r>
    <s v="wshb3eqrqrsooqh"/>
    <s v="alhurranews"/>
    <m/>
    <m/>
    <m/>
    <m/>
    <m/>
    <m/>
    <m/>
    <m/>
    <s v="No"/>
    <n v="8"/>
    <m/>
    <m/>
    <x v="0"/>
    <d v="2019-09-05T21:01:12.000"/>
    <s v="RT @alhurranews: #الحرة_تتحرى.. الولايات المتحدة.. عودة الحصبة https://t.co/Y2H7alIAAQ"/>
    <m/>
    <m/>
    <x v="1"/>
    <s v="https://pbs.twimg.com/ext_tw_video_thumb/1169699977377062912/pu/img/a3MS7zlxtIjaIv95.jpg"/>
    <s v="https://pbs.twimg.com/ext_tw_video_thumb/1169699977377062912/pu/img/a3MS7zlxtIjaIv95.jpg"/>
    <x v="5"/>
    <s v="https://twitter.com/#!/wshb3eqrqrsooqh/status/1169717137256124418"/>
    <m/>
    <m/>
    <s v="1169717137256124418"/>
    <m/>
    <b v="0"/>
    <n v="0"/>
    <s v=""/>
    <b v="0"/>
    <s v="ar"/>
    <m/>
    <s v=""/>
    <b v="0"/>
    <n v="0"/>
    <s v="1169700130485874688"/>
    <s v="Twitter for Android"/>
    <b v="0"/>
    <s v="1169700130485874688"/>
    <s v="Tweet"/>
    <n v="0"/>
    <n v="0"/>
    <m/>
    <m/>
    <m/>
    <m/>
    <m/>
    <m/>
    <m/>
    <m/>
    <n v="1"/>
    <s v="2"/>
    <s v="2"/>
    <n v="0"/>
    <n v="0"/>
    <n v="0"/>
    <n v="0"/>
    <n v="0"/>
    <n v="0"/>
    <n v="7"/>
    <n v="100"/>
    <n v="7"/>
  </r>
  <r>
    <s v="hassan_resistan"/>
    <s v="hassan_resistan"/>
    <m/>
    <m/>
    <m/>
    <m/>
    <m/>
    <m/>
    <m/>
    <m/>
    <s v="No"/>
    <n v="9"/>
    <m/>
    <m/>
    <x v="1"/>
    <d v="2019-09-05T22:51:26.000"/>
    <s v="وازيدها من الشعر بيت ست هايدة ..معمم لا تصير من الحرة لا تخاف .. _x000a_ما اجمل الحرة .. حرة في الدنيا والاخرة ..… https://t.co/awmTNO1lC3"/>
    <s v="https://twitter.com/i/web/status/1169744879351672832"/>
    <s v="twitter.com"/>
    <x v="2"/>
    <m/>
    <s v="http://pbs.twimg.com/profile_images/1106606196176445441/VfdiUTTG_normal.jpg"/>
    <x v="6"/>
    <s v="https://twitter.com/#!/hassan_resistan/status/1169744879351672832"/>
    <m/>
    <m/>
    <s v="1169744879351672832"/>
    <m/>
    <b v="0"/>
    <n v="0"/>
    <s v=""/>
    <b v="1"/>
    <s v="ar"/>
    <m/>
    <s v="1169571347493806080"/>
    <b v="0"/>
    <n v="0"/>
    <s v=""/>
    <s v="Twitter for iPhone"/>
    <b v="1"/>
    <s v="1169744879351672832"/>
    <s v="Tweet"/>
    <n v="0"/>
    <n v="0"/>
    <m/>
    <m/>
    <m/>
    <m/>
    <m/>
    <m/>
    <m/>
    <m/>
    <n v="1"/>
    <s v="1"/>
    <s v="1"/>
    <n v="0"/>
    <n v="0"/>
    <n v="0"/>
    <n v="0"/>
    <n v="0"/>
    <n v="0"/>
    <n v="20"/>
    <n v="100"/>
    <n v="20"/>
  </r>
  <r>
    <s v="shnashil"/>
    <s v="shnashil"/>
    <m/>
    <m/>
    <m/>
    <m/>
    <m/>
    <m/>
    <m/>
    <m/>
    <s v="No"/>
    <n v="10"/>
    <m/>
    <m/>
    <x v="1"/>
    <d v="2019-09-06T03:35:23.000"/>
    <s v="#الحرة_تتحرى - الفساد الديني في العراق https://t.co/d4GVN9R41q"/>
    <s v="https://www.youtube.com/watch?v=Wc77KC08Hbc&amp;feature=share"/>
    <s v="youtube.com"/>
    <x v="1"/>
    <m/>
    <s v="http://pbs.twimg.com/profile_images/344513261576399147/2fc3c6fa869d1964548d6d2a3bff65fb_normal.jpeg"/>
    <x v="7"/>
    <s v="https://twitter.com/#!/shnashil/status/1169816337708830720"/>
    <m/>
    <m/>
    <s v="1169816337708830720"/>
    <m/>
    <b v="0"/>
    <n v="0"/>
    <s v=""/>
    <b v="0"/>
    <s v="ar"/>
    <m/>
    <s v=""/>
    <b v="0"/>
    <n v="0"/>
    <s v=""/>
    <s v="Facebook"/>
    <b v="0"/>
    <s v="1169816337708830720"/>
    <s v="Tweet"/>
    <n v="0"/>
    <n v="0"/>
    <m/>
    <m/>
    <m/>
    <m/>
    <m/>
    <m/>
    <m/>
    <m/>
    <n v="1"/>
    <s v="1"/>
    <s v="1"/>
    <n v="0"/>
    <n v="0"/>
    <n v="0"/>
    <n v="0"/>
    <n v="0"/>
    <n v="0"/>
    <n v="5"/>
    <n v="100"/>
    <n v="5"/>
  </r>
  <r>
    <s v="umyouss08549155"/>
    <s v="umyouss08549155"/>
    <m/>
    <m/>
    <m/>
    <m/>
    <m/>
    <m/>
    <m/>
    <m/>
    <s v="No"/>
    <n v="11"/>
    <m/>
    <m/>
    <x v="1"/>
    <d v="2019-09-01T11:55:45.000"/>
    <s v="#الحرة_تتحرى _x000a_الانتقادات التي اثيرت حول تحقيق قناة الحرة عراق ،تجاهلت تماما محتوى التحقيق والوثائق الفاضحة لفساد جز… https://t.co/WU4oYDtnPX"/>
    <s v="https://twitter.com/i/web/status/1168130316944519169"/>
    <s v="twitter.com"/>
    <x v="1"/>
    <m/>
    <s v="http://pbs.twimg.com/profile_images/1093931629880463360/UrMulGfe_normal.jpg"/>
    <x v="8"/>
    <s v="https://twitter.com/#!/umyouss08549155/status/1168130316944519169"/>
    <m/>
    <m/>
    <s v="1168130316944519169"/>
    <m/>
    <b v="0"/>
    <n v="17"/>
    <s v=""/>
    <b v="0"/>
    <s v="ar"/>
    <m/>
    <s v=""/>
    <b v="0"/>
    <n v="7"/>
    <s v=""/>
    <s v="Twitter for iPhone"/>
    <b v="1"/>
    <s v="1168130316944519169"/>
    <s v="Retweet"/>
    <n v="0"/>
    <n v="0"/>
    <m/>
    <m/>
    <m/>
    <m/>
    <m/>
    <m/>
    <m/>
    <m/>
    <n v="1"/>
    <s v="5"/>
    <s v="5"/>
    <n v="0"/>
    <n v="0"/>
    <n v="0"/>
    <n v="0"/>
    <n v="0"/>
    <n v="0"/>
    <n v="17"/>
    <n v="100"/>
    <n v="17"/>
  </r>
  <r>
    <s v="aawadi1282"/>
    <s v="umyouss08549155"/>
    <m/>
    <m/>
    <m/>
    <m/>
    <m/>
    <m/>
    <m/>
    <m/>
    <s v="No"/>
    <n v="12"/>
    <m/>
    <m/>
    <x v="0"/>
    <d v="2019-09-06T11:53:16.000"/>
    <s v="RT @umyouss08549155: #الحرة_تتحرى _x000a_الانتقادات التي اثيرت حول تحقيق قناة الحرة عراق ،تجاهلت تماما محتوى التحقيق والوثائق الفاضحة لفساد جزء م…"/>
    <m/>
    <m/>
    <x v="1"/>
    <m/>
    <s v="http://pbs.twimg.com/profile_images/1167717733515046912/RIav97Sm_normal.jpg"/>
    <x v="9"/>
    <s v="https://twitter.com/#!/aawadi1282/status/1169941632919228416"/>
    <m/>
    <m/>
    <s v="1169941632919228416"/>
    <m/>
    <b v="0"/>
    <n v="0"/>
    <s v=""/>
    <b v="0"/>
    <s v="ar"/>
    <m/>
    <s v=""/>
    <b v="0"/>
    <n v="0"/>
    <s v="1168130316944519169"/>
    <s v="Twitter for Android"/>
    <b v="0"/>
    <s v="1168130316944519169"/>
    <s v="Tweet"/>
    <n v="0"/>
    <n v="0"/>
    <m/>
    <m/>
    <m/>
    <m/>
    <m/>
    <m/>
    <m/>
    <m/>
    <n v="1"/>
    <s v="5"/>
    <s v="5"/>
    <n v="0"/>
    <n v="0"/>
    <n v="0"/>
    <n v="0"/>
    <n v="0"/>
    <n v="0"/>
    <n v="20"/>
    <n v="100"/>
    <n v="20"/>
  </r>
  <r>
    <s v="jariyeh"/>
    <s v="karamnama2"/>
    <m/>
    <m/>
    <m/>
    <m/>
    <m/>
    <m/>
    <m/>
    <m/>
    <s v="No"/>
    <n v="13"/>
    <m/>
    <m/>
    <x v="0"/>
    <d v="2019-09-06T14:24:07.000"/>
    <s v="RT @karamnama2: الاعلاميون العراقيون برمتهم مطالبون بحماية فريق برنامج #الحرة_تتحرى المنتج لـ #أقانيم_الفساد_المقدس_في_العراق واعتبار هذه ا…"/>
    <m/>
    <m/>
    <x v="3"/>
    <m/>
    <s v="http://pbs.twimg.com/profile_images/1115260620134387712/J6o7dfZl_normal.jpg"/>
    <x v="10"/>
    <s v="https://twitter.com/#!/jariyeh/status/1169979593941508097"/>
    <m/>
    <m/>
    <s v="1169979593941508097"/>
    <m/>
    <b v="0"/>
    <n v="0"/>
    <s v=""/>
    <b v="0"/>
    <s v="ar"/>
    <m/>
    <s v=""/>
    <b v="0"/>
    <n v="0"/>
    <s v="1168466214336774144"/>
    <s v="Twitter for iPhone"/>
    <b v="0"/>
    <s v="1168466214336774144"/>
    <s v="Tweet"/>
    <n v="0"/>
    <n v="0"/>
    <m/>
    <m/>
    <m/>
    <m/>
    <m/>
    <m/>
    <m/>
    <m/>
    <n v="1"/>
    <s v="3"/>
    <s v="3"/>
    <n v="0"/>
    <n v="0"/>
    <n v="0"/>
    <n v="0"/>
    <n v="0"/>
    <n v="0"/>
    <n v="16"/>
    <n v="100"/>
    <n v="16"/>
  </r>
  <r>
    <s v="alsofagyy"/>
    <s v="alsofagyy"/>
    <m/>
    <m/>
    <m/>
    <m/>
    <m/>
    <m/>
    <m/>
    <m/>
    <s v="No"/>
    <n v="14"/>
    <m/>
    <m/>
    <x v="1"/>
    <d v="2019-09-06T23:10:14.000"/>
    <s v="برنامج ستوديو الوطن للبطل الاعلامي انور الحمداني فسر كلام جميع العراقيين وحجى الي بكلبن ب ١١ دقيقة صدقت والله بكل ك… https://t.co/HCyumyQ25X"/>
    <s v="https://twitter.com/i/web/status/1170111996601217024"/>
    <s v="twitter.com"/>
    <x v="2"/>
    <m/>
    <s v="http://pbs.twimg.com/profile_images/1158126096342278144/cGEkav3f_normal.jpg"/>
    <x v="11"/>
    <s v="https://twitter.com/#!/alsofagyy/status/1170111996601217024"/>
    <m/>
    <m/>
    <s v="1170111996601217024"/>
    <m/>
    <b v="0"/>
    <n v="0"/>
    <s v=""/>
    <b v="0"/>
    <s v="ar"/>
    <m/>
    <s v=""/>
    <b v="0"/>
    <n v="0"/>
    <s v=""/>
    <s v="Twitter for Android"/>
    <b v="1"/>
    <s v="1170111996601217024"/>
    <s v="Tweet"/>
    <n v="0"/>
    <n v="0"/>
    <m/>
    <m/>
    <m/>
    <m/>
    <m/>
    <m/>
    <m/>
    <m/>
    <n v="1"/>
    <s v="1"/>
    <s v="1"/>
    <n v="0"/>
    <n v="0"/>
    <n v="0"/>
    <n v="0"/>
    <n v="0"/>
    <n v="0"/>
    <n v="21"/>
    <n v="100"/>
    <n v="21"/>
  </r>
  <r>
    <s v="mh__hl"/>
    <s v="mh__hl"/>
    <m/>
    <m/>
    <m/>
    <m/>
    <m/>
    <m/>
    <m/>
    <m/>
    <s v="No"/>
    <n v="15"/>
    <m/>
    <m/>
    <x v="1"/>
    <d v="2019-09-04T08:51:40.000"/>
    <s v="تغرد قناة #الحرة_تتحرى فيذهبون لإغلاق مكاتبها !؟_x000a_يغرد النائب فائق الشيخ علي #شني_هاي فيذهبون لمحاولات تهكير حسابه !… https://t.co/TMBwHOp7FL"/>
    <s v="https://twitter.com/i/web/status/1169171154407493633"/>
    <s v="twitter.com"/>
    <x v="0"/>
    <m/>
    <s v="http://pbs.twimg.com/profile_images/1136349124842774528/4UQIEv4c_normal.jpg"/>
    <x v="12"/>
    <s v="https://twitter.com/#!/mh__hl/status/1169171154407493633"/>
    <m/>
    <m/>
    <s v="1169171154407493633"/>
    <m/>
    <b v="0"/>
    <n v="278"/>
    <s v=""/>
    <b v="0"/>
    <s v="ar"/>
    <m/>
    <s v=""/>
    <b v="0"/>
    <n v="18"/>
    <s v=""/>
    <s v="Twitter for iPhone"/>
    <b v="1"/>
    <s v="1169171154407493633"/>
    <s v="Retweet"/>
    <n v="0"/>
    <n v="0"/>
    <m/>
    <m/>
    <m/>
    <m/>
    <m/>
    <m/>
    <m/>
    <m/>
    <n v="1"/>
    <s v="4"/>
    <s v="4"/>
    <n v="0"/>
    <n v="0"/>
    <n v="0"/>
    <n v="0"/>
    <n v="0"/>
    <n v="0"/>
    <n v="16"/>
    <n v="100"/>
    <n v="16"/>
  </r>
  <r>
    <s v="maanaljizzani"/>
    <s v="mh__hl"/>
    <m/>
    <m/>
    <m/>
    <m/>
    <m/>
    <m/>
    <m/>
    <m/>
    <s v="No"/>
    <n v="16"/>
    <m/>
    <m/>
    <x v="0"/>
    <d v="2019-09-05T04:09:59.000"/>
    <s v="RT @MH__HL: تغرد قناة #الحرة_تتحرى فيذهبون لإغلاق مكاتبها !؟_x000a_يغرد النائب فائق الشيخ علي #شني_هاي فيذهبون لمحاولات تهكير حسابه !؟ _x000a_اكثر من 1…"/>
    <m/>
    <m/>
    <x v="0"/>
    <m/>
    <s v="http://pbs.twimg.com/profile_images/1053001144744718336/nbQoW5lV_normal.jpg"/>
    <x v="13"/>
    <s v="https://twitter.com/#!/maanaljizzani/status/1169462655142305792"/>
    <m/>
    <m/>
    <s v="1169462655142305792"/>
    <m/>
    <b v="0"/>
    <n v="0"/>
    <s v=""/>
    <b v="0"/>
    <s v="ar"/>
    <m/>
    <s v=""/>
    <b v="0"/>
    <n v="0"/>
    <s v="1169171154407493633"/>
    <s v="Twitter for iPhone"/>
    <b v="0"/>
    <s v="1169171154407493633"/>
    <s v="Tweet"/>
    <n v="0"/>
    <n v="0"/>
    <m/>
    <m/>
    <m/>
    <m/>
    <m/>
    <m/>
    <m/>
    <m/>
    <n v="1"/>
    <s v="4"/>
    <s v="4"/>
    <n v="0"/>
    <n v="0"/>
    <n v="0"/>
    <n v="0"/>
    <n v="0"/>
    <n v="0"/>
    <n v="21"/>
    <n v="100"/>
    <n v="21"/>
  </r>
  <r>
    <s v="b_alsleety"/>
    <s v="b_alsleety"/>
    <m/>
    <m/>
    <m/>
    <m/>
    <m/>
    <m/>
    <m/>
    <m/>
    <s v="No"/>
    <n v="17"/>
    <m/>
    <m/>
    <x v="1"/>
    <d v="2019-09-05T10:48:49.000"/>
    <s v="القضاء يعرف او سامع بهاي المادة بالقانون؟🤔_x000a_#الحرة_تتحرى وحدت الشيعة و السنة؟؟😅_x000a_#شني_هاي https://t.co/obewBWzUx0"/>
    <m/>
    <m/>
    <x v="0"/>
    <s v="https://pbs.twimg.com/media/EDsfXibWwAAPDrp.jpg"/>
    <s v="https://pbs.twimg.com/media/EDsfXibWwAAPDrp.jpg"/>
    <x v="14"/>
    <s v="https://twitter.com/#!/b_alsleety/status/1169563027538161664"/>
    <m/>
    <m/>
    <s v="1169563027538161664"/>
    <m/>
    <b v="0"/>
    <n v="0"/>
    <s v=""/>
    <b v="0"/>
    <s v="ar"/>
    <m/>
    <s v=""/>
    <b v="0"/>
    <n v="0"/>
    <s v=""/>
    <s v="Twitter for iPhone"/>
    <b v="0"/>
    <s v="1169563027538161664"/>
    <s v="Tweet"/>
    <n v="0"/>
    <n v="0"/>
    <m/>
    <m/>
    <m/>
    <m/>
    <m/>
    <m/>
    <m/>
    <m/>
    <n v="1"/>
    <s v="4"/>
    <s v="4"/>
    <n v="0"/>
    <n v="0"/>
    <n v="0"/>
    <n v="0"/>
    <n v="0"/>
    <n v="0"/>
    <n v="13"/>
    <n v="100"/>
    <n v="13"/>
  </r>
  <r>
    <s v="maanaljizzani"/>
    <s v="b_alsleety"/>
    <m/>
    <m/>
    <m/>
    <m/>
    <m/>
    <m/>
    <m/>
    <m/>
    <s v="No"/>
    <n v="18"/>
    <m/>
    <m/>
    <x v="0"/>
    <d v="2019-09-07T03:39:56.000"/>
    <s v="RT @B_alsleety: القضاء يعرف او سامع بهاي المادة بالقانون؟🤔_x000a_#الحرة_تتحرى وحدت الشيعة و السنة؟؟😅_x000a_#شني_هاي https://t.co/obewBWzUx0"/>
    <m/>
    <m/>
    <x v="0"/>
    <s v="https://pbs.twimg.com/media/EDsfXibWwAAPDrp.jpg"/>
    <s v="https://pbs.twimg.com/media/EDsfXibWwAAPDrp.jpg"/>
    <x v="15"/>
    <s v="https://twitter.com/#!/maanaljizzani/status/1170179871542263809"/>
    <m/>
    <m/>
    <s v="1170179871542263809"/>
    <m/>
    <b v="0"/>
    <n v="0"/>
    <s v=""/>
    <b v="0"/>
    <s v="ar"/>
    <m/>
    <s v=""/>
    <b v="0"/>
    <n v="0"/>
    <s v="1169563027538161664"/>
    <s v="Twitter for iPhone"/>
    <b v="0"/>
    <s v="1169563027538161664"/>
    <s v="Tweet"/>
    <n v="0"/>
    <n v="0"/>
    <m/>
    <m/>
    <m/>
    <m/>
    <m/>
    <m/>
    <m/>
    <m/>
    <n v="1"/>
    <s v="4"/>
    <s v="4"/>
    <n v="0"/>
    <n v="0"/>
    <n v="0"/>
    <n v="0"/>
    <n v="0"/>
    <n v="0"/>
    <n v="15"/>
    <n v="100"/>
    <n v="15"/>
  </r>
  <r>
    <s v="noor_d93"/>
    <s v="noor_d93"/>
    <m/>
    <m/>
    <m/>
    <m/>
    <m/>
    <m/>
    <m/>
    <m/>
    <s v="No"/>
    <n v="19"/>
    <m/>
    <m/>
    <x v="1"/>
    <d v="2019-09-07T07:42:34.000"/>
    <s v="سيقنعونك أن الفقر ليس عيبا،ا، وأن الله يحب الفقراء أكثر، وأن النبي علية الصلاة والسلام كان فقيراً ، وأن القناعة كنز… https://t.co/4psrymErhr"/>
    <s v="https://twitter.com/i/web/status/1170240928914837505"/>
    <s v="twitter.com"/>
    <x v="2"/>
    <m/>
    <s v="http://pbs.twimg.com/profile_images/883222354754764801/lAe04mYb_normal.jpg"/>
    <x v="16"/>
    <s v="https://twitter.com/#!/noor_d93/status/1170240928914837505"/>
    <m/>
    <m/>
    <s v="1170240928914837505"/>
    <m/>
    <b v="0"/>
    <n v="0"/>
    <s v=""/>
    <b v="0"/>
    <s v="ar"/>
    <m/>
    <s v=""/>
    <b v="0"/>
    <n v="0"/>
    <s v=""/>
    <s v="Twitter for iPhone"/>
    <b v="1"/>
    <s v="1170240928914837505"/>
    <s v="Tweet"/>
    <n v="0"/>
    <n v="0"/>
    <m/>
    <m/>
    <m/>
    <m/>
    <m/>
    <m/>
    <m/>
    <m/>
    <n v="2"/>
    <s v="1"/>
    <s v="1"/>
    <n v="0"/>
    <n v="0"/>
    <n v="0"/>
    <n v="0"/>
    <n v="0"/>
    <n v="0"/>
    <n v="21"/>
    <n v="100"/>
    <n v="21"/>
  </r>
  <r>
    <s v="noor_d93"/>
    <s v="noor_d93"/>
    <m/>
    <m/>
    <m/>
    <m/>
    <m/>
    <m/>
    <m/>
    <m/>
    <s v="No"/>
    <n v="20"/>
    <m/>
    <m/>
    <x v="1"/>
    <d v="2019-09-07T07:46:17.000"/>
    <s v="فحينها لن تسأل، لن تنتقل لمرحلة تطالب فيها بأكثر من قوت يومك لتتسائل فيها عن الظلم ، عن الانبطاح، عن الاستضعاف، فحي… https://t.co/fDqu5R98AW"/>
    <s v="https://twitter.com/i/web/status/1170241866828304384"/>
    <s v="twitter.com"/>
    <x v="2"/>
    <m/>
    <s v="http://pbs.twimg.com/profile_images/883222354754764801/lAe04mYb_normal.jpg"/>
    <x v="17"/>
    <s v="https://twitter.com/#!/noor_d93/status/1170241866828304384"/>
    <m/>
    <m/>
    <s v="1170241866828304384"/>
    <m/>
    <b v="0"/>
    <n v="0"/>
    <s v=""/>
    <b v="0"/>
    <s v="ar"/>
    <m/>
    <s v=""/>
    <b v="0"/>
    <n v="0"/>
    <s v=""/>
    <s v="Twitter for iPhone"/>
    <b v="1"/>
    <s v="1170241866828304384"/>
    <s v="Tweet"/>
    <n v="0"/>
    <n v="0"/>
    <m/>
    <m/>
    <m/>
    <m/>
    <m/>
    <m/>
    <m/>
    <m/>
    <n v="2"/>
    <s v="1"/>
    <s v="1"/>
    <n v="0"/>
    <n v="0"/>
    <n v="0"/>
    <n v="0"/>
    <n v="0"/>
    <n v="0"/>
    <n v="21"/>
    <n v="100"/>
    <n v="21"/>
  </r>
  <r>
    <s v="karamnama2"/>
    <s v="mustafakamilm"/>
    <m/>
    <m/>
    <m/>
    <m/>
    <m/>
    <m/>
    <m/>
    <m/>
    <s v="No"/>
    <n v="21"/>
    <m/>
    <m/>
    <x v="0"/>
    <d v="2019-09-02T17:03:20.000"/>
    <s v="#الحرة_تتحرى وتعري قضايا الفساد المقدس في #العراق @AlbertoMiguelF5 @ziadturkey @mustafakamilm  https://t.co/w47PGtI6xT"/>
    <s v="https://alarab.co.uk/%D8%A7%D9%84%D8%AD%D8%B1%D8%A9-%D8%AA%D9%86%D8%A8%D8%B4-%D9%82%D8%B6%D8%A7%D9%8A%D8%A7-%D8%A7%D9%84%D9%81%D8%B3%D8%A7%D8%AF-%D8%A7%D9%84%D9%85%D9%82%D8%AF%D8%B3-%D9%88%D8%AA%D9%88%D9%8A%D8%AA%D8%B1-%D9%8A%D8%B1%D8%B5%D8%AF-%D8%A7%D9%84%D8%B9%D8%A7%D8%B5%D9%81%D8%A9-%D9%81%D9%8A-%D8%A7%D9%84%D8%B9%D8%B1%D8%A7%D9%82"/>
    <s v="co.uk"/>
    <x v="4"/>
    <m/>
    <s v="http://pbs.twimg.com/profile_images/1114283777734381569/1VFDSXZN_normal.jpg"/>
    <x v="18"/>
    <s v="https://twitter.com/#!/karamnama2/status/1168570112884060165"/>
    <m/>
    <m/>
    <s v="1168570112884060165"/>
    <s v="1168466214336774144"/>
    <b v="0"/>
    <n v="17"/>
    <s v="778488032"/>
    <b v="0"/>
    <s v="ar"/>
    <m/>
    <s v=""/>
    <b v="0"/>
    <n v="7"/>
    <s v=""/>
    <s v="Twitter Web App"/>
    <b v="0"/>
    <s v="1168466214336774144"/>
    <s v="Retweet"/>
    <n v="0"/>
    <n v="0"/>
    <m/>
    <m/>
    <m/>
    <m/>
    <m/>
    <m/>
    <m/>
    <m/>
    <n v="1"/>
    <s v="3"/>
    <s v="3"/>
    <m/>
    <m/>
    <m/>
    <m/>
    <m/>
    <m/>
    <m/>
    <m/>
    <m/>
  </r>
  <r>
    <s v="samialkateb2"/>
    <s v="mustafakamilm"/>
    <m/>
    <m/>
    <m/>
    <m/>
    <m/>
    <m/>
    <m/>
    <m/>
    <s v="No"/>
    <n v="22"/>
    <m/>
    <m/>
    <x v="0"/>
    <d v="2019-09-07T18:19:00.000"/>
    <s v="RT @karamnama2: #الحرة_تتحرى وتعري قضايا الفساد المقدس في #العراق @AlbertoMiguelF5 @ziadturkey @mustafakamilm  https://t.co/w47PGtI6xT"/>
    <s v="https://alarab.co.uk/%D8%A7%D9%84%D8%AD%D8%B1%D8%A9-%D8%AA%D9%86%D8%A8%D8%B4-%D9%82%D8%B6%D8%A7%D9%8A%D8%A7-%D8%A7%D9%84%D9%81%D8%B3%D8%A7%D8%AF-%D8%A7%D9%84%D9%85%D9%82%D8%AF%D8%B3-%D9%88%D8%AA%D9%88%D9%8A%D8%AA%D8%B1-%D9%8A%D8%B1%D8%B5%D8%AF-%D8%A7%D9%84%D8%B9%D8%A7%D8%B5%D9%81%D8%A9-%D9%81%D9%8A-%D8%A7%D9%84%D8%B9%D8%B1%D8%A7%D9%82"/>
    <s v="co.uk"/>
    <x v="4"/>
    <m/>
    <s v="http://pbs.twimg.com/profile_images/483724028318740480/bWtuFnvB_normal.jpeg"/>
    <x v="19"/>
    <s v="https://twitter.com/#!/samialkateb2/status/1170401092942929920"/>
    <m/>
    <m/>
    <s v="1170401092942929920"/>
    <m/>
    <b v="0"/>
    <n v="0"/>
    <s v=""/>
    <b v="0"/>
    <s v="ar"/>
    <m/>
    <s v=""/>
    <b v="0"/>
    <n v="0"/>
    <s v="1168570112884060165"/>
    <s v="Twitter for iPhone"/>
    <b v="0"/>
    <s v="1168570112884060165"/>
    <s v="Tweet"/>
    <n v="0"/>
    <n v="0"/>
    <m/>
    <m/>
    <m/>
    <m/>
    <m/>
    <m/>
    <m/>
    <m/>
    <n v="1"/>
    <s v="3"/>
    <s v="3"/>
    <m/>
    <m/>
    <m/>
    <m/>
    <m/>
    <m/>
    <m/>
    <m/>
    <m/>
  </r>
  <r>
    <s v="albertomiguelf5"/>
    <s v="albertomiguelf5"/>
    <m/>
    <m/>
    <m/>
    <m/>
    <m/>
    <m/>
    <m/>
    <m/>
    <s v="No"/>
    <n v="26"/>
    <m/>
    <m/>
    <x v="1"/>
    <d v="2019-09-06T11:01:04.000"/>
    <s v="وفقًا للقانون الأمريكي وإرادة الكونغرس التي تمولها ، يفترض أن تكون قناة #الحرة مستقلة عن التدخل المباشر في خطها الت… https://t.co/qhjX8VTDNn"/>
    <s v="https://twitter.com/i/web/status/1169928498196226048"/>
    <s v="twitter.com"/>
    <x v="5"/>
    <m/>
    <s v="http://pbs.twimg.com/profile_images/1148301631768973312/gOjsDeFe_normal.png"/>
    <x v="20"/>
    <s v="https://twitter.com/#!/albertomiguelf5/status/1169928498196226048"/>
    <m/>
    <m/>
    <s v="1169928498196226048"/>
    <m/>
    <b v="0"/>
    <n v="0"/>
    <s v=""/>
    <b v="0"/>
    <s v="ar"/>
    <m/>
    <s v=""/>
    <b v="0"/>
    <n v="0"/>
    <s v=""/>
    <s v="Twitter Web App"/>
    <b v="1"/>
    <s v="1169928498196226048"/>
    <s v="Tweet"/>
    <n v="0"/>
    <n v="0"/>
    <m/>
    <m/>
    <m/>
    <m/>
    <m/>
    <m/>
    <m/>
    <m/>
    <n v="2"/>
    <s v="3"/>
    <s v="3"/>
    <n v="0"/>
    <n v="0"/>
    <n v="0"/>
    <n v="0"/>
    <n v="0"/>
    <n v="0"/>
    <n v="20"/>
    <n v="100"/>
    <n v="20"/>
  </r>
  <r>
    <s v="albertomiguelf5"/>
    <s v="albertomiguelf5"/>
    <m/>
    <m/>
    <m/>
    <m/>
    <m/>
    <m/>
    <m/>
    <m/>
    <s v="No"/>
    <n v="27"/>
    <m/>
    <m/>
    <x v="1"/>
    <d v="2019-09-06T12:22:31.000"/>
    <s v="نحن في قناة #الحرة لا نقوم فقط بالتحقيق في مواضيع مثل الفساد والفضيحة في الشرق الأوسط ولكن نفس الأشياء في الولايات… https://t.co/rOkHTl2c51"/>
    <s v="https://twitter.com/i/web/status/1169948995764064256"/>
    <s v="twitter.com"/>
    <x v="5"/>
    <m/>
    <s v="http://pbs.twimg.com/profile_images/1148301631768973312/gOjsDeFe_normal.png"/>
    <x v="21"/>
    <s v="https://twitter.com/#!/albertomiguelf5/status/1169948995764064256"/>
    <m/>
    <m/>
    <s v="1169948995764064256"/>
    <m/>
    <b v="0"/>
    <n v="0"/>
    <s v=""/>
    <b v="0"/>
    <s v="ar"/>
    <m/>
    <s v=""/>
    <b v="0"/>
    <n v="0"/>
    <s v=""/>
    <s v="Twitter Web App"/>
    <b v="1"/>
    <s v="1169948995764064256"/>
    <s v="Tweet"/>
    <n v="0"/>
    <n v="0"/>
    <m/>
    <m/>
    <m/>
    <m/>
    <m/>
    <m/>
    <m/>
    <m/>
    <n v="2"/>
    <s v="3"/>
    <s v="3"/>
    <n v="0"/>
    <n v="0"/>
    <n v="0"/>
    <n v="0"/>
    <n v="0"/>
    <n v="0"/>
    <n v="21"/>
    <n v="100"/>
    <n v="21"/>
  </r>
  <r>
    <s v="karamnama2"/>
    <s v="karamnama2"/>
    <m/>
    <m/>
    <m/>
    <m/>
    <m/>
    <m/>
    <m/>
    <m/>
    <s v="No"/>
    <n v="29"/>
    <m/>
    <m/>
    <x v="1"/>
    <d v="2019-09-02T10:10:29.000"/>
    <s v="الاعلاميون العراقيون برمتهم مطالبون بحماية فريق برنامج #الحرة_تتحرى المنتج لـ #أقانيم_الفساد_المقدس_في_العراق واعتب… https://t.co/i6CtgjW3pu"/>
    <s v="https://twitter.com/i/web/status/1168466214336774144"/>
    <s v="twitter.com"/>
    <x v="3"/>
    <m/>
    <s v="http://pbs.twimg.com/profile_images/1114283777734381569/1VFDSXZN_normal.jpg"/>
    <x v="22"/>
    <s v="https://twitter.com/#!/karamnama2/status/1168466214336774144"/>
    <m/>
    <m/>
    <s v="1168466214336774144"/>
    <m/>
    <b v="0"/>
    <n v="63"/>
    <s v=""/>
    <b v="0"/>
    <s v="ar"/>
    <m/>
    <s v=""/>
    <b v="0"/>
    <n v="18"/>
    <s v=""/>
    <s v="Twitter Web App"/>
    <b v="1"/>
    <s v="1168466214336774144"/>
    <s v="Retweet"/>
    <n v="0"/>
    <n v="0"/>
    <m/>
    <m/>
    <m/>
    <m/>
    <m/>
    <m/>
    <m/>
    <m/>
    <n v="2"/>
    <s v="3"/>
    <s v="3"/>
    <n v="0"/>
    <n v="0"/>
    <n v="0"/>
    <n v="0"/>
    <n v="0"/>
    <n v="0"/>
    <n v="12"/>
    <n v="100"/>
    <n v="12"/>
  </r>
  <r>
    <s v="karamnama2"/>
    <s v="karamnama2"/>
    <m/>
    <m/>
    <m/>
    <m/>
    <m/>
    <m/>
    <m/>
    <m/>
    <s v="No"/>
    <n v="30"/>
    <m/>
    <m/>
    <x v="1"/>
    <d v="2019-09-06T10:59:50.000"/>
    <s v="وكالة الصحافة الفرنسية@AFP تكشف هزالة الفكرة السائدة عن حرية الاعلام في العراق بتعرض مجموعة من الصحافيين العراقيين… https://t.co/ZFJaSdqSzz"/>
    <s v="https://twitter.com/i/web/status/1169928184508440577"/>
    <s v="twitter.com"/>
    <x v="2"/>
    <m/>
    <s v="http://pbs.twimg.com/profile_images/1114283777734381569/1VFDSXZN_normal.jpg"/>
    <x v="23"/>
    <s v="https://twitter.com/#!/karamnama2/status/1169928184508440577"/>
    <m/>
    <m/>
    <s v="1169928184508440577"/>
    <m/>
    <b v="0"/>
    <n v="0"/>
    <s v=""/>
    <b v="0"/>
    <s v="ar"/>
    <m/>
    <s v=""/>
    <b v="0"/>
    <n v="0"/>
    <s v=""/>
    <s v="Twitter Web App"/>
    <b v="1"/>
    <s v="1169928184508440577"/>
    <s v="Tweet"/>
    <n v="0"/>
    <n v="0"/>
    <m/>
    <m/>
    <m/>
    <m/>
    <m/>
    <m/>
    <m/>
    <m/>
    <n v="2"/>
    <s v="3"/>
    <s v="3"/>
    <n v="0"/>
    <n v="0"/>
    <n v="0"/>
    <n v="0"/>
    <n v="0"/>
    <n v="0"/>
    <n v="18"/>
    <n v="100"/>
    <n v="18"/>
  </r>
  <r>
    <s v="aissatimustapha"/>
    <s v="alhurranews"/>
    <m/>
    <m/>
    <m/>
    <m/>
    <m/>
    <m/>
    <m/>
    <m/>
    <s v="No"/>
    <n v="32"/>
    <m/>
    <m/>
    <x v="0"/>
    <d v="2019-09-07T20:35:55.000"/>
    <s v="RT @alhurranews: #الحرة_تتحرى.. الولايات المتحدة.. عودة الحصبة_x000a__x000a_https://t.co/7WCZb4vA7x"/>
    <s v="https://www.youtube.com/watch?v=E6UI3BRPUBw&amp;feature=youtu.be"/>
    <s v="youtube.com"/>
    <x v="1"/>
    <m/>
    <s v="http://pbs.twimg.com/profile_images/1129971346715357185/cMxXYMnK_normal.jpg"/>
    <x v="24"/>
    <s v="https://twitter.com/#!/aissatimustapha/status/1170435551373271041"/>
    <m/>
    <m/>
    <s v="1170435551373271041"/>
    <m/>
    <b v="0"/>
    <n v="0"/>
    <s v=""/>
    <b v="0"/>
    <s v="ar"/>
    <m/>
    <s v=""/>
    <b v="0"/>
    <n v="0"/>
    <s v="1170434276418080768"/>
    <s v="Twitter for Android"/>
    <b v="0"/>
    <s v="1170434276418080768"/>
    <s v="Tweet"/>
    <n v="0"/>
    <n v="0"/>
    <m/>
    <m/>
    <m/>
    <m/>
    <m/>
    <m/>
    <m/>
    <m/>
    <n v="1"/>
    <s v="2"/>
    <s v="2"/>
    <n v="0"/>
    <n v="0"/>
    <n v="0"/>
    <n v="0"/>
    <n v="0"/>
    <n v="0"/>
    <n v="7"/>
    <n v="100"/>
    <n v="7"/>
  </r>
  <r>
    <s v="baodonnelly"/>
    <s v="baodonnelly"/>
    <m/>
    <m/>
    <m/>
    <m/>
    <m/>
    <m/>
    <m/>
    <m/>
    <s v="No"/>
    <n v="33"/>
    <m/>
    <m/>
    <x v="1"/>
    <d v="2019-09-07T21:00:06.000"/>
    <s v="🔵     الحرة_تتحرى.. الولايات المتحدة.. عودة الحصبة    ----   💠 صحافة نت  العربية - middle-east  _x000a_https://t.co/aow2Zjfa4P"/>
    <s v="https://middle-east.sahafahn.net/news6267991.html"/>
    <s v="sahafahn.net"/>
    <x v="2"/>
    <m/>
    <s v="http://pbs.twimg.com/profile_images/1115305970832478208/_M5KhGFj_normal.jpg"/>
    <x v="25"/>
    <s v="https://twitter.com/#!/baodonnelly/status/1170441635039260676"/>
    <m/>
    <m/>
    <s v="1170441635039260676"/>
    <m/>
    <b v="0"/>
    <n v="0"/>
    <s v=""/>
    <b v="0"/>
    <s v="ar"/>
    <m/>
    <s v=""/>
    <b v="0"/>
    <n v="0"/>
    <s v=""/>
    <s v="rettwet.info"/>
    <b v="0"/>
    <s v="1170441635039260676"/>
    <s v="Tweet"/>
    <n v="0"/>
    <n v="0"/>
    <m/>
    <m/>
    <m/>
    <m/>
    <m/>
    <m/>
    <m/>
    <m/>
    <n v="1"/>
    <s v="1"/>
    <s v="1"/>
    <n v="0"/>
    <n v="0"/>
    <n v="0"/>
    <n v="0"/>
    <n v="0"/>
    <n v="0"/>
    <n v="10"/>
    <n v="100"/>
    <n v="10"/>
  </r>
  <r>
    <s v="aboodya25"/>
    <s v="alhurranews"/>
    <m/>
    <m/>
    <m/>
    <m/>
    <m/>
    <m/>
    <m/>
    <m/>
    <s v="No"/>
    <n v="34"/>
    <m/>
    <m/>
    <x v="0"/>
    <d v="2019-09-07T22:22:58.000"/>
    <s v="RT @alhurranews: #الحرة_تتحرى.. الولايات المتحدة.. عودة الحصبة_x000a__x000a_https://t.co/7WCZb4vA7x"/>
    <s v="https://www.youtube.com/watch?v=E6UI3BRPUBw&amp;feature=youtu.be"/>
    <s v="youtube.com"/>
    <x v="1"/>
    <m/>
    <s v="http://pbs.twimg.com/profile_images/1159790077163319298/76O-VArU_normal.jpg"/>
    <x v="26"/>
    <s v="https://twitter.com/#!/aboodya25/status/1170462491421347842"/>
    <m/>
    <m/>
    <s v="1170462491421347842"/>
    <m/>
    <b v="0"/>
    <n v="0"/>
    <s v=""/>
    <b v="0"/>
    <s v="ar"/>
    <m/>
    <s v=""/>
    <b v="0"/>
    <n v="0"/>
    <s v="1170434276418080768"/>
    <s v="Twitter for Android"/>
    <b v="0"/>
    <s v="1170434276418080768"/>
    <s v="Tweet"/>
    <n v="0"/>
    <n v="0"/>
    <m/>
    <m/>
    <m/>
    <m/>
    <m/>
    <m/>
    <m/>
    <m/>
    <n v="1"/>
    <s v="2"/>
    <s v="2"/>
    <n v="0"/>
    <n v="0"/>
    <n v="0"/>
    <n v="0"/>
    <n v="0"/>
    <n v="0"/>
    <n v="7"/>
    <n v="100"/>
    <n v="7"/>
  </r>
  <r>
    <s v="3li2hmed"/>
    <s v="3li2hmed"/>
    <m/>
    <m/>
    <m/>
    <m/>
    <m/>
    <m/>
    <m/>
    <m/>
    <s v="No"/>
    <n v="35"/>
    <m/>
    <m/>
    <x v="1"/>
    <d v="2019-09-07T23:02:37.000"/>
    <s v="#الحرة_تتحرى الفساد الحقيقي واهله_x000a_(الصافي والكربلائي والحاشية) ومن خلفهم أحفاد وأبناء واصهار السيستاني وصولا له. https://t.co/UE8uVglSIf"/>
    <m/>
    <m/>
    <x v="1"/>
    <s v="https://pbs.twimg.com/media/ED5af9ZXsAEWlXt.jpg"/>
    <s v="https://pbs.twimg.com/media/ED5af9ZXsAEWlXt.jpg"/>
    <x v="27"/>
    <s v="https://twitter.com/#!/3li2hmed/status/1170472468269678592"/>
    <m/>
    <m/>
    <s v="1170472468269678592"/>
    <m/>
    <b v="0"/>
    <n v="0"/>
    <s v=""/>
    <b v="0"/>
    <s v="ar"/>
    <m/>
    <s v=""/>
    <b v="0"/>
    <n v="0"/>
    <s v=""/>
    <s v="Twitter for Android"/>
    <b v="0"/>
    <s v="1170472468269678592"/>
    <s v="Tweet"/>
    <n v="0"/>
    <n v="0"/>
    <m/>
    <m/>
    <m/>
    <m/>
    <m/>
    <m/>
    <m/>
    <m/>
    <n v="1"/>
    <s v="1"/>
    <s v="1"/>
    <n v="0"/>
    <n v="0"/>
    <n v="0"/>
    <n v="0"/>
    <n v="0"/>
    <n v="0"/>
    <n v="15"/>
    <n v="100"/>
    <n v="15"/>
  </r>
  <r>
    <s v="setsetcircle"/>
    <s v="setsetcircle"/>
    <m/>
    <m/>
    <m/>
    <m/>
    <m/>
    <m/>
    <m/>
    <m/>
    <s v="No"/>
    <n v="36"/>
    <m/>
    <m/>
    <x v="1"/>
    <d v="2019-09-08T03:22:44.000"/>
    <s v="#الحرة_تتحرى - الفساد الديني في العراق https://t.co/MDYZEu7ogO"/>
    <s v="https://www.youtube.com/watch?v=Wc77KC08Hbc&amp;feature=youtu.be"/>
    <s v="youtube.com"/>
    <x v="1"/>
    <m/>
    <s v="http://pbs.twimg.com/profile_images/3756173544/99954abb360a3b7da001417c7c32a12e_normal.jpeg"/>
    <x v="28"/>
    <s v="https://twitter.com/#!/setsetcircle/status/1170537929506246656"/>
    <m/>
    <m/>
    <s v="1170537929506246656"/>
    <m/>
    <b v="0"/>
    <n v="0"/>
    <s v=""/>
    <b v="0"/>
    <s v="ar"/>
    <m/>
    <s v=""/>
    <b v="0"/>
    <n v="0"/>
    <s v=""/>
    <s v="Twitter Web Client"/>
    <b v="0"/>
    <s v="1170537929506246656"/>
    <s v="Tweet"/>
    <n v="0"/>
    <n v="0"/>
    <m/>
    <m/>
    <m/>
    <m/>
    <m/>
    <m/>
    <m/>
    <m/>
    <n v="1"/>
    <s v="1"/>
    <s v="1"/>
    <n v="0"/>
    <n v="0"/>
    <n v="0"/>
    <n v="0"/>
    <n v="0"/>
    <n v="0"/>
    <n v="5"/>
    <n v="100"/>
    <n v="5"/>
  </r>
  <r>
    <s v="alhurranews"/>
    <s v="alhurranews"/>
    <m/>
    <m/>
    <m/>
    <m/>
    <m/>
    <m/>
    <m/>
    <m/>
    <s v="No"/>
    <n v="37"/>
    <m/>
    <m/>
    <x v="1"/>
    <d v="2019-09-05T19:53:37.000"/>
    <s v="#الحرة_تتحرى.. الولايات المتحدة.. عودة الحصبة https://t.co/Y2H7alIAAQ"/>
    <m/>
    <m/>
    <x v="1"/>
    <s v="https://pbs.twimg.com/ext_tw_video_thumb/1169699977377062912/pu/img/a3MS7zlxtIjaIv95.jpg"/>
    <s v="https://pbs.twimg.com/ext_tw_video_thumb/1169699977377062912/pu/img/a3MS7zlxtIjaIv95.jpg"/>
    <x v="29"/>
    <s v="https://twitter.com/#!/alhurranews/status/1169700130485874688"/>
    <m/>
    <m/>
    <s v="1169700130485874688"/>
    <m/>
    <b v="0"/>
    <n v="8"/>
    <s v=""/>
    <b v="0"/>
    <s v="ar"/>
    <m/>
    <s v=""/>
    <b v="0"/>
    <n v="2"/>
    <s v=""/>
    <s v="Twitter Web App"/>
    <b v="0"/>
    <s v="1169700130485874688"/>
    <s v="Retweet"/>
    <n v="0"/>
    <n v="0"/>
    <m/>
    <m/>
    <m/>
    <m/>
    <m/>
    <m/>
    <m/>
    <m/>
    <n v="2"/>
    <s v="2"/>
    <s v="2"/>
    <n v="0"/>
    <n v="0"/>
    <n v="0"/>
    <n v="0"/>
    <n v="0"/>
    <n v="0"/>
    <n v="5"/>
    <n v="100"/>
    <n v="5"/>
  </r>
  <r>
    <s v="alhurranews"/>
    <s v="alhurranews"/>
    <m/>
    <m/>
    <m/>
    <m/>
    <m/>
    <m/>
    <m/>
    <m/>
    <s v="No"/>
    <n v="38"/>
    <m/>
    <m/>
    <x v="1"/>
    <d v="2019-09-07T20:30:51.000"/>
    <s v="#الحرة_تتحرى.. الولايات المتحدة.. عودة الحصبة_x000a__x000a_https://t.co/7WCZb4vA7x"/>
    <s v="https://www.youtube.com/watch?v=E6UI3BRPUBw&amp;feature=youtu.be"/>
    <s v="youtube.com"/>
    <x v="1"/>
    <m/>
    <s v="http://pbs.twimg.com/profile_images/1058739839384907776/WllDCirw_normal.jpg"/>
    <x v="30"/>
    <s v="https://twitter.com/#!/alhurranews/status/1170434276418080768"/>
    <m/>
    <m/>
    <s v="1170434276418080768"/>
    <m/>
    <b v="0"/>
    <n v="0"/>
    <s v=""/>
    <b v="0"/>
    <s v="ar"/>
    <m/>
    <s v=""/>
    <b v="0"/>
    <n v="0"/>
    <s v=""/>
    <s v="Twitter Web App"/>
    <b v="0"/>
    <s v="1170434276418080768"/>
    <s v="Tweet"/>
    <n v="0"/>
    <n v="0"/>
    <m/>
    <m/>
    <m/>
    <m/>
    <m/>
    <m/>
    <m/>
    <m/>
    <n v="2"/>
    <s v="2"/>
    <s v="2"/>
    <n v="0"/>
    <n v="0"/>
    <n v="0"/>
    <n v="0"/>
    <n v="0"/>
    <n v="0"/>
    <n v="5"/>
    <n v="100"/>
    <n v="5"/>
  </r>
  <r>
    <s v="abosife2010"/>
    <s v="alhurranews"/>
    <m/>
    <m/>
    <m/>
    <m/>
    <m/>
    <m/>
    <m/>
    <m/>
    <s v="No"/>
    <n v="39"/>
    <m/>
    <m/>
    <x v="0"/>
    <d v="2019-09-08T07:07:04.000"/>
    <s v="RT @alhurranews: #الحرة_تتحرى.. الولايات المتحدة.. عودة الحصبة_x000a__x000a_https://t.co/7WCZb4vA7x"/>
    <s v="https://www.youtube.com/watch?v=E6UI3BRPUBw&amp;feature=youtu.be"/>
    <s v="youtube.com"/>
    <x v="1"/>
    <m/>
    <s v="http://pbs.twimg.com/profile_images/1132494720654041088/ox942um6_normal.jpg"/>
    <x v="31"/>
    <s v="https://twitter.com/#!/abosife2010/status/1170594382568992768"/>
    <m/>
    <m/>
    <s v="1170594382568992768"/>
    <m/>
    <b v="0"/>
    <n v="0"/>
    <s v=""/>
    <b v="0"/>
    <s v="ar"/>
    <m/>
    <s v=""/>
    <b v="0"/>
    <n v="0"/>
    <s v="1170434276418080768"/>
    <s v="Twitter Web App"/>
    <b v="0"/>
    <s v="1170434276418080768"/>
    <s v="Tweet"/>
    <n v="0"/>
    <n v="0"/>
    <m/>
    <m/>
    <m/>
    <m/>
    <m/>
    <m/>
    <m/>
    <m/>
    <n v="1"/>
    <s v="2"/>
    <s v="2"/>
    <n v="0"/>
    <n v="0"/>
    <n v="0"/>
    <n v="0"/>
    <n v="0"/>
    <n v="0"/>
    <n v="7"/>
    <n v="100"/>
    <n v="7"/>
  </r>
  <r>
    <s v="qais_sami101"/>
    <s v="qais_sami101"/>
    <m/>
    <m/>
    <m/>
    <m/>
    <m/>
    <m/>
    <m/>
    <m/>
    <s v="No"/>
    <n v="40"/>
    <m/>
    <m/>
    <x v="1"/>
    <d v="2019-09-09T08:55:12.000"/>
    <s v="#الحرة_تتحرى - الفساد الديني في العراق https://t.co/gccyPsoKS1"/>
    <s v="https://www.youtube.com/watch?v=oUyAkXCpdNg"/>
    <s v="youtube.com"/>
    <x v="1"/>
    <m/>
    <s v="http://pbs.twimg.com/profile_images/664680414372626433/iLxX4ij__normal.jpg"/>
    <x v="32"/>
    <s v="https://twitter.com/#!/qais_sami101/status/1170983983880048641"/>
    <m/>
    <m/>
    <s v="1170983983880048641"/>
    <m/>
    <b v="0"/>
    <n v="0"/>
    <s v=""/>
    <b v="0"/>
    <s v="ar"/>
    <m/>
    <s v=""/>
    <b v="0"/>
    <n v="0"/>
    <s v=""/>
    <s v="Facebook"/>
    <b v="0"/>
    <s v="1170983983880048641"/>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1">
    <i>
      <x v="1"/>
    </i>
    <i r="1">
      <x v="9"/>
    </i>
    <i r="2">
      <x v="245"/>
    </i>
    <i r="3">
      <x v="12"/>
    </i>
    <i r="2">
      <x v="246"/>
    </i>
    <i r="3">
      <x v="11"/>
    </i>
    <i r="3">
      <x v="18"/>
    </i>
    <i r="2">
      <x v="248"/>
    </i>
    <i r="3">
      <x v="9"/>
    </i>
    <i r="2">
      <x v="249"/>
    </i>
    <i r="3">
      <x v="1"/>
    </i>
    <i r="3">
      <x v="4"/>
    </i>
    <i r="3">
      <x v="5"/>
    </i>
    <i r="3">
      <x v="10"/>
    </i>
    <i r="3">
      <x v="11"/>
    </i>
    <i r="3">
      <x v="16"/>
    </i>
    <i r="3">
      <x v="20"/>
    </i>
    <i r="3">
      <x v="21"/>
    </i>
    <i r="3">
      <x v="22"/>
    </i>
    <i r="3">
      <x v="23"/>
    </i>
    <i r="2">
      <x v="250"/>
    </i>
    <i r="3">
      <x v="4"/>
    </i>
    <i r="3">
      <x v="11"/>
    </i>
    <i r="3">
      <x v="12"/>
    </i>
    <i r="3">
      <x v="13"/>
    </i>
    <i r="3">
      <x v="15"/>
    </i>
    <i r="3">
      <x v="24"/>
    </i>
    <i r="2">
      <x v="251"/>
    </i>
    <i r="3">
      <x v="4"/>
    </i>
    <i r="3">
      <x v="8"/>
    </i>
    <i r="3">
      <x v="19"/>
    </i>
    <i r="3">
      <x v="21"/>
    </i>
    <i r="3">
      <x v="22"/>
    </i>
    <i r="3">
      <x v="23"/>
    </i>
    <i r="3">
      <x v="24"/>
    </i>
    <i r="2">
      <x v="252"/>
    </i>
    <i r="3">
      <x v="4"/>
    </i>
    <i r="3">
      <x v="8"/>
    </i>
    <i r="2">
      <x v="253"/>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
        <i x="5" s="1"/>
        <i x="1" s="1"/>
        <i x="3" s="1"/>
        <i x="4"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 totalsRowShown="0" headerRowDxfId="416" dataDxfId="415">
  <autoFilter ref="A2:BL40"/>
  <tableColumns count="64">
    <tableColumn id="1" name="Vertex 1" dataDxfId="414"/>
    <tableColumn id="2" name="Vertex 2" dataDxfId="413"/>
    <tableColumn id="3" name="Color" dataDxfId="412"/>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72"/>
    <tableColumn id="7" name="ID" dataDxfId="404"/>
    <tableColumn id="9" name="Dynamic Filter" dataDxfId="403"/>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Twitter Page for Tweet" dataDxfId="392"/>
    <tableColumn id="25" name="Latitude" dataDxfId="391"/>
    <tableColumn id="26" name="Longitude" dataDxfId="390"/>
    <tableColumn id="27" name="Imported ID" dataDxfId="389"/>
    <tableColumn id="28" name="In-Reply-To Tweet ID" dataDxfId="388"/>
    <tableColumn id="29" name="Favorited" dataDxfId="387"/>
    <tableColumn id="30" name="Favorite Count" dataDxfId="386"/>
    <tableColumn id="31" name="In-Reply-To User ID" dataDxfId="385"/>
    <tableColumn id="32" name="Is Quote Status" dataDxfId="384"/>
    <tableColumn id="33" name="Language" dataDxfId="383"/>
    <tableColumn id="34" name="Possibly Sensitive" dataDxfId="382"/>
    <tableColumn id="35" name="Quoted Status ID" dataDxfId="381"/>
    <tableColumn id="36" name="Retweeted" dataDxfId="380"/>
    <tableColumn id="37" name="Retweet Count" dataDxfId="379"/>
    <tableColumn id="38" name="Retweet ID" dataDxfId="378"/>
    <tableColumn id="39" name="Source" dataDxfId="377"/>
    <tableColumn id="40" name="Truncated" dataDxfId="376"/>
    <tableColumn id="41" name="Unified Twitter ID" dataDxfId="375"/>
    <tableColumn id="42" name="Imported Tweet Type" dataDxfId="374"/>
    <tableColumn id="43" name="Added By Extended Analysis" dataDxfId="373"/>
    <tableColumn id="44" name="Corrected By Extended Analysis" dataDxfId="372"/>
    <tableColumn id="45" name="Place Bounding Box" dataDxfId="371"/>
    <tableColumn id="46" name="Place Country" dataDxfId="370"/>
    <tableColumn id="47" name="Place Country Code" dataDxfId="369"/>
    <tableColumn id="48" name="Place Full Name" dataDxfId="368"/>
    <tableColumn id="49" name="Place ID" dataDxfId="367"/>
    <tableColumn id="50" name="Place Name" dataDxfId="366"/>
    <tableColumn id="51" name="Place Type" dataDxfId="365"/>
    <tableColumn id="52" name="Place URL" dataDxfId="364"/>
    <tableColumn id="53" name="Edge Weight"/>
    <tableColumn id="54" name="Vertex 1 Group" dataDxfId="28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1" dataDxfId="270">
  <autoFilter ref="A1:L11"/>
  <tableColumns count="12">
    <tableColumn id="1" name="Top URLs in Tweet in Entire Graph" dataDxfId="269"/>
    <tableColumn id="2" name="Entire Graph Count" dataDxfId="268"/>
    <tableColumn id="3" name="Top URLs in Tweet in G1" dataDxfId="267"/>
    <tableColumn id="4" name="G1 Count" dataDxfId="266"/>
    <tableColumn id="5" name="Top URLs in Tweet in G2" dataDxfId="265"/>
    <tableColumn id="6" name="G2 Count" dataDxfId="264"/>
    <tableColumn id="7" name="Top URLs in Tweet in G3" dataDxfId="263"/>
    <tableColumn id="8" name="G3 Count" dataDxfId="262"/>
    <tableColumn id="9" name="Top URLs in Tweet in G4" dataDxfId="261"/>
    <tableColumn id="10" name="G4 Count" dataDxfId="260"/>
    <tableColumn id="11" name="Top URLs in Tweet in G5" dataDxfId="259"/>
    <tableColumn id="12" name="G5 Count" dataDxfId="2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8" totalsRowShown="0" headerRowDxfId="256" dataDxfId="255">
  <autoFilter ref="A14:L18"/>
  <tableColumns count="12">
    <tableColumn id="1" name="Top Domains in Tweet in Entire Graph" dataDxfId="254"/>
    <tableColumn id="2" name="Entire Graph Count" dataDxfId="253"/>
    <tableColumn id="3" name="Top Domains in Tweet in G1" dataDxfId="252"/>
    <tableColumn id="4" name="G1 Count" dataDxfId="251"/>
    <tableColumn id="5" name="Top Domains in Tweet in G2" dataDxfId="250"/>
    <tableColumn id="6" name="G2 Count" dataDxfId="249"/>
    <tableColumn id="7" name="Top Domains in Tweet in G3" dataDxfId="248"/>
    <tableColumn id="8" name="G3 Count" dataDxfId="247"/>
    <tableColumn id="9" name="Top Domains in Tweet in G4" dataDxfId="246"/>
    <tableColumn id="10" name="G4 Count" dataDxfId="245"/>
    <tableColumn id="11" name="Top Domains in Tweet in G5" dataDxfId="244"/>
    <tableColumn id="12" name="G5 Count" dataDxfId="2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L26" totalsRowShown="0" headerRowDxfId="241" dataDxfId="240">
  <autoFilter ref="A21:L26"/>
  <tableColumns count="12">
    <tableColumn id="1" name="Top Hashtags in Tweet in Entire Graph" dataDxfId="239"/>
    <tableColumn id="2" name="Entire Graph Count" dataDxfId="238"/>
    <tableColumn id="3" name="Top Hashtags in Tweet in G1" dataDxfId="237"/>
    <tableColumn id="4" name="G1 Count" dataDxfId="236"/>
    <tableColumn id="5" name="Top Hashtags in Tweet in G2" dataDxfId="235"/>
    <tableColumn id="6" name="G2 Count" dataDxfId="234"/>
    <tableColumn id="7" name="Top Hashtags in Tweet in G3" dataDxfId="233"/>
    <tableColumn id="8" name="G3 Count" dataDxfId="232"/>
    <tableColumn id="9" name="Top Hashtags in Tweet in G4" dataDxfId="231"/>
    <tableColumn id="10" name="G4 Count" dataDxfId="230"/>
    <tableColumn id="11" name="Top Hashtags in Tweet in G5" dataDxfId="229"/>
    <tableColumn id="12" name="G5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L39" totalsRowShown="0" headerRowDxfId="226" dataDxfId="225">
  <autoFilter ref="A29:L39"/>
  <tableColumns count="12">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 id="11" name="Top Words in Tweet in G5" dataDxfId="214"/>
    <tableColumn id="12" name="G5 Count" dataDxfId="2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L52" totalsRowShown="0" headerRowDxfId="211" dataDxfId="210">
  <autoFilter ref="A42:L52"/>
  <tableColumns count="12">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L56" totalsRowShown="0" headerRowDxfId="196" dataDxfId="195">
  <autoFilter ref="A55:L56"/>
  <tableColumns count="12">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4"/>
    <tableColumn id="11" name="Top Replied-To in G5" dataDxfId="173"/>
    <tableColumn id="12" name="G5 Count" dataDxfId="17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8:L66" totalsRowShown="0" headerRowDxfId="193" dataDxfId="192">
  <autoFilter ref="A58:L66"/>
  <tableColumns count="12">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6"/>
    <tableColumn id="9" name="Top Mentioned in G4" dataDxfId="175"/>
    <tableColumn id="10" name="G4 Count" dataDxfId="171"/>
    <tableColumn id="11" name="Top Mentioned in G5" dataDxfId="170"/>
    <tableColumn id="12" name="G5 Count" dataDxfId="16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9:L79" totalsRowShown="0" headerRowDxfId="166" dataDxfId="165">
  <autoFilter ref="A69:L79"/>
  <tableColumns count="12">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 id="7" name="Top Tweeters in G3" dataDxfId="158"/>
    <tableColumn id="8" name="G3 Count" dataDxfId="157"/>
    <tableColumn id="9" name="Top Tweeters in G4" dataDxfId="156"/>
    <tableColumn id="10" name="G4 Count" dataDxfId="155"/>
    <tableColumn id="11" name="Top Tweeters in G5" dataDxfId="154"/>
    <tableColumn id="12" name="G5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9" totalsRowShown="0" headerRowDxfId="141" dataDxfId="140">
  <autoFilter ref="A1:G17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1" totalsRowShown="0" headerRowDxfId="363" dataDxfId="362">
  <autoFilter ref="A2:BS31"/>
  <tableColumns count="71">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44"/>
    <tableColumn id="28" name="Dynamic Filter" dataDxfId="343"/>
    <tableColumn id="17" name="Add Your Own Columns Here" dataDxfId="342"/>
    <tableColumn id="30" name="Name" dataDxfId="341"/>
    <tableColumn id="31" name="Followed" dataDxfId="340"/>
    <tableColumn id="32" name="Followers" dataDxfId="339"/>
    <tableColumn id="33" name="Tweets" dataDxfId="338"/>
    <tableColumn id="34" name="Favorites" dataDxfId="337"/>
    <tableColumn id="35" name="Time Zone UTC Offset (Seconds)" dataDxfId="336"/>
    <tableColumn id="36" name="Description" dataDxfId="335"/>
    <tableColumn id="37" name="Location" dataDxfId="334"/>
    <tableColumn id="38" name="Web" dataDxfId="333"/>
    <tableColumn id="39" name="Time Zone" dataDxfId="332"/>
    <tableColumn id="40" name="Joined Twitter Date (UTC)" dataDxfId="331"/>
    <tableColumn id="41" name="Profile Banner Url" dataDxfId="330"/>
    <tableColumn id="42" name="Default Profile" dataDxfId="329"/>
    <tableColumn id="43" name="Default Profile Image" dataDxfId="328"/>
    <tableColumn id="44" name="Geo Enabled" dataDxfId="327"/>
    <tableColumn id="45" name="Language" dataDxfId="326"/>
    <tableColumn id="46" name="Listed Count" dataDxfId="325"/>
    <tableColumn id="47" name="Profile Background Image Url" dataDxfId="324"/>
    <tableColumn id="48" name="Verified" dataDxfId="323"/>
    <tableColumn id="49" name="Custom Menu Item Text" dataDxfId="322"/>
    <tableColumn id="50" name="Custom Menu Item Action" dataDxfId="321"/>
    <tableColumn id="51" name="Tweeted Search Term?" dataDxfId="28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1" totalsRowShown="0" headerRowDxfId="132" dataDxfId="131">
  <autoFilter ref="A1:L15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0">
  <autoFilter ref="A2:AO7"/>
  <tableColumns count="41">
    <tableColumn id="1" name="Group" dataDxfId="295"/>
    <tableColumn id="2" name="Vertex Color" dataDxfId="294"/>
    <tableColumn id="3" name="Vertex Shape" dataDxfId="292"/>
    <tableColumn id="22" name="Visibility" dataDxfId="293"/>
    <tableColumn id="4" name="Collapsed?"/>
    <tableColumn id="18" name="Label" dataDxfId="319"/>
    <tableColumn id="20" name="Collapsed X"/>
    <tableColumn id="21" name="Collapsed Y"/>
    <tableColumn id="6" name="ID" dataDxfId="318"/>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57"/>
    <tableColumn id="23" name="Top URLs in Tweet" dataDxfId="242"/>
    <tableColumn id="26" name="Top Domains in Tweet" dataDxfId="227"/>
    <tableColumn id="27" name="Top Hashtags in Tweet" dataDxfId="212"/>
    <tableColumn id="28" name="Top Words in Tweet" dataDxfId="197"/>
    <tableColumn id="29" name="Top Word Pairs in Tweet" dataDxfId="168"/>
    <tableColumn id="30" name="Top Replied-To in Tweet" dataDxfId="16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7" dataDxfId="316">
  <autoFilter ref="A1:C30"/>
  <tableColumns count="3">
    <tableColumn id="1" name="Group" dataDxfId="291"/>
    <tableColumn id="2" name="Vertex" dataDxfId="290"/>
    <tableColumn id="3" name="Vertex ID" dataDxfId="28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5"/>
    <tableColumn id="2" name="Degree Frequency" dataDxfId="314">
      <calculatedColumnFormula>COUNTIF(Vertices[Degree], "&gt;= " &amp; D2) - COUNTIF(Vertices[Degree], "&gt;=" &amp; D3)</calculatedColumnFormula>
    </tableColumn>
    <tableColumn id="3" name="In-Degree Bin" dataDxfId="313"/>
    <tableColumn id="4" name="In-Degree Frequency" dataDxfId="312">
      <calculatedColumnFormula>COUNTIF(Vertices[In-Degree], "&gt;= " &amp; F2) - COUNTIF(Vertices[In-Degree], "&gt;=" &amp; F3)</calculatedColumnFormula>
    </tableColumn>
    <tableColumn id="5" name="Out-Degree Bin" dataDxfId="311"/>
    <tableColumn id="6" name="Out-Degree Frequency" dataDxfId="310">
      <calculatedColumnFormula>COUNTIF(Vertices[Out-Degree], "&gt;= " &amp; H2) - COUNTIF(Vertices[Out-Degree], "&gt;=" &amp; H3)</calculatedColumnFormula>
    </tableColumn>
    <tableColumn id="7" name="Betweenness Centrality Bin" dataDxfId="309"/>
    <tableColumn id="8" name="Betweenness Centrality Frequency" dataDxfId="308">
      <calculatedColumnFormula>COUNTIF(Vertices[Betweenness Centrality], "&gt;= " &amp; J2) - COUNTIF(Vertices[Betweenness Centrality], "&gt;=" &amp; J3)</calculatedColumnFormula>
    </tableColumn>
    <tableColumn id="9" name="Closeness Centrality Bin" dataDxfId="307"/>
    <tableColumn id="10" name="Closeness Centrality Frequency" dataDxfId="306">
      <calculatedColumnFormula>COUNTIF(Vertices[Closeness Centrality], "&gt;= " &amp; L2) - COUNTIF(Vertices[Closeness Centrality], "&gt;=" &amp; L3)</calculatedColumnFormula>
    </tableColumn>
    <tableColumn id="11" name="Eigenvector Centrality Bin" dataDxfId="305"/>
    <tableColumn id="12" name="Eigenvector Centrality Frequency" dataDxfId="304">
      <calculatedColumnFormula>COUNTIF(Vertices[Eigenvector Centrality], "&gt;= " &amp; N2) - COUNTIF(Vertices[Eigenvector Centrality], "&gt;=" &amp; N3)</calculatedColumnFormula>
    </tableColumn>
    <tableColumn id="18" name="PageRank Bin" dataDxfId="303"/>
    <tableColumn id="17" name="PageRank Frequency" dataDxfId="302">
      <calculatedColumnFormula>COUNTIF(Vertices[Eigenvector Centrality], "&gt;= " &amp; P2) - COUNTIF(Vertices[Eigenvector Centrality], "&gt;=" &amp; P3)</calculatedColumnFormula>
    </tableColumn>
    <tableColumn id="13" name="Clustering Coefficient Bin" dataDxfId="301"/>
    <tableColumn id="14" name="Clustering Coefficient Frequency" dataDxfId="300">
      <calculatedColumnFormula>COUNTIF(Vertices[Clustering Coefficient], "&gt;= " &amp; R2) - COUNTIF(Vertices[Clustering Coefficient], "&gt;=" &amp; R3)</calculatedColumnFormula>
    </tableColumn>
    <tableColumn id="15" name="Dynamic Filter Bin" dataDxfId="299"/>
    <tableColumn id="16" name="Dynamic Filter Frequency" dataDxfId="2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39274209316864" TargetMode="External" /><Relationship Id="rId2" Type="http://schemas.openxmlformats.org/officeDocument/2006/relationships/hyperlink" Target="https://twitter.com/i/web/status/1169744879351672832" TargetMode="External" /><Relationship Id="rId3" Type="http://schemas.openxmlformats.org/officeDocument/2006/relationships/hyperlink" Target="https://www.youtube.com/watch?v=Wc77KC08Hbc&amp;feature=share" TargetMode="External" /><Relationship Id="rId4" Type="http://schemas.openxmlformats.org/officeDocument/2006/relationships/hyperlink" Target="https://twitter.com/i/web/status/1168130316944519169" TargetMode="External" /><Relationship Id="rId5" Type="http://schemas.openxmlformats.org/officeDocument/2006/relationships/hyperlink" Target="https://twitter.com/i/web/status/1170111996601217024" TargetMode="External" /><Relationship Id="rId6" Type="http://schemas.openxmlformats.org/officeDocument/2006/relationships/hyperlink" Target="https://twitter.com/i/web/status/1169171154407493633" TargetMode="External" /><Relationship Id="rId7" Type="http://schemas.openxmlformats.org/officeDocument/2006/relationships/hyperlink" Target="https://twitter.com/i/web/status/1170240928914837505" TargetMode="External" /><Relationship Id="rId8" Type="http://schemas.openxmlformats.org/officeDocument/2006/relationships/hyperlink" Target="https://twitter.com/i/web/status/1170241866828304384" TargetMode="External" /><Relationship Id="rId9"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0"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1"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2"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3"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4" Type="http://schemas.openxmlformats.org/officeDocument/2006/relationships/hyperlink" Target="https://twitter.com/i/web/status/1169928498196226048" TargetMode="External" /><Relationship Id="rId15" Type="http://schemas.openxmlformats.org/officeDocument/2006/relationships/hyperlink" Target="https://twitter.com/i/web/status/1169948995764064256" TargetMode="External" /><Relationship Id="rId16"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7" Type="http://schemas.openxmlformats.org/officeDocument/2006/relationships/hyperlink" Target="https://twitter.com/i/web/status/1168466214336774144" TargetMode="External" /><Relationship Id="rId18" Type="http://schemas.openxmlformats.org/officeDocument/2006/relationships/hyperlink" Target="https://twitter.com/i/web/status/1169928184508440577" TargetMode="External" /><Relationship Id="rId19"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20" Type="http://schemas.openxmlformats.org/officeDocument/2006/relationships/hyperlink" Target="https://www.youtube.com/watch?v=E6UI3BRPUBw&amp;feature=youtu.be" TargetMode="External" /><Relationship Id="rId21" Type="http://schemas.openxmlformats.org/officeDocument/2006/relationships/hyperlink" Target="https://middle-east.sahafahn.net/news6267991.html" TargetMode="External" /><Relationship Id="rId22" Type="http://schemas.openxmlformats.org/officeDocument/2006/relationships/hyperlink" Target="https://www.youtube.com/watch?v=E6UI3BRPUBw&amp;feature=youtu.be" TargetMode="External" /><Relationship Id="rId23" Type="http://schemas.openxmlformats.org/officeDocument/2006/relationships/hyperlink" Target="https://www.youtube.com/watch?v=Wc77KC08Hbc&amp;feature=youtu.be" TargetMode="External" /><Relationship Id="rId24" Type="http://schemas.openxmlformats.org/officeDocument/2006/relationships/hyperlink" Target="https://www.youtube.com/watch?v=E6UI3BRPUBw&amp;feature=youtu.be" TargetMode="External" /><Relationship Id="rId25" Type="http://schemas.openxmlformats.org/officeDocument/2006/relationships/hyperlink" Target="https://www.youtube.com/watch?v=E6UI3BRPUBw&amp;feature=youtu.be" TargetMode="External" /><Relationship Id="rId26" Type="http://schemas.openxmlformats.org/officeDocument/2006/relationships/hyperlink" Target="https://www.youtube.com/watch?v=oUyAkXCpdNg" TargetMode="External" /><Relationship Id="rId27" Type="http://schemas.openxmlformats.org/officeDocument/2006/relationships/hyperlink" Target="https://pbs.twimg.com/ext_tw_video_thumb/1169699977377062912/pu/img/a3MS7zlxtIjaIv95.jpg" TargetMode="External" /><Relationship Id="rId28" Type="http://schemas.openxmlformats.org/officeDocument/2006/relationships/hyperlink" Target="https://pbs.twimg.com/ext_tw_video_thumb/1169699977377062912/pu/img/a3MS7zlxtIjaIv95.jpg" TargetMode="External" /><Relationship Id="rId29" Type="http://schemas.openxmlformats.org/officeDocument/2006/relationships/hyperlink" Target="https://pbs.twimg.com/media/EDsfXibWwAAPDrp.jpg" TargetMode="External" /><Relationship Id="rId30" Type="http://schemas.openxmlformats.org/officeDocument/2006/relationships/hyperlink" Target="https://pbs.twimg.com/media/EDsfXibWwAAPDrp.jpg" TargetMode="External" /><Relationship Id="rId31" Type="http://schemas.openxmlformats.org/officeDocument/2006/relationships/hyperlink" Target="https://pbs.twimg.com/media/ED5af9ZXsAEWlXt.jpg" TargetMode="External" /><Relationship Id="rId32" Type="http://schemas.openxmlformats.org/officeDocument/2006/relationships/hyperlink" Target="https://pbs.twimg.com/ext_tw_video_thumb/1169699977377062912/pu/img/a3MS7zlxtIjaIv95.jpg" TargetMode="External" /><Relationship Id="rId33" Type="http://schemas.openxmlformats.org/officeDocument/2006/relationships/hyperlink" Target="http://pbs.twimg.com/profile_images/1167165684842946561/ElhgxkAO_normal.jpg" TargetMode="External" /><Relationship Id="rId34" Type="http://schemas.openxmlformats.org/officeDocument/2006/relationships/hyperlink" Target="http://pbs.twimg.com/profile_images/1167631376687992832/aMmxJrLc_normal.jpg" TargetMode="External" /><Relationship Id="rId35" Type="http://schemas.openxmlformats.org/officeDocument/2006/relationships/hyperlink" Target="http://pbs.twimg.com/profile_images/1099159241988947968/3JeuhTGO_normal.jpg" TargetMode="External" /><Relationship Id="rId36" Type="http://schemas.openxmlformats.org/officeDocument/2006/relationships/hyperlink" Target="http://pbs.twimg.com/profile_images/1144832414692327424/mnbyOvpb_normal.jpg" TargetMode="External" /><Relationship Id="rId37" Type="http://schemas.openxmlformats.org/officeDocument/2006/relationships/hyperlink" Target="https://pbs.twimg.com/ext_tw_video_thumb/1169699977377062912/pu/img/a3MS7zlxtIjaIv95.jpg" TargetMode="External" /><Relationship Id="rId38" Type="http://schemas.openxmlformats.org/officeDocument/2006/relationships/hyperlink" Target="https://pbs.twimg.com/ext_tw_video_thumb/1169699977377062912/pu/img/a3MS7zlxtIjaIv95.jpg" TargetMode="External" /><Relationship Id="rId39" Type="http://schemas.openxmlformats.org/officeDocument/2006/relationships/hyperlink" Target="http://pbs.twimg.com/profile_images/1106606196176445441/VfdiUTTG_normal.jpg" TargetMode="External" /><Relationship Id="rId40" Type="http://schemas.openxmlformats.org/officeDocument/2006/relationships/hyperlink" Target="http://pbs.twimg.com/profile_images/344513261576399147/2fc3c6fa869d1964548d6d2a3bff65fb_normal.jpeg" TargetMode="External" /><Relationship Id="rId41" Type="http://schemas.openxmlformats.org/officeDocument/2006/relationships/hyperlink" Target="http://pbs.twimg.com/profile_images/1093931629880463360/UrMulGfe_normal.jpg" TargetMode="External" /><Relationship Id="rId42" Type="http://schemas.openxmlformats.org/officeDocument/2006/relationships/hyperlink" Target="http://pbs.twimg.com/profile_images/1167717733515046912/RIav97Sm_normal.jpg" TargetMode="External" /><Relationship Id="rId43" Type="http://schemas.openxmlformats.org/officeDocument/2006/relationships/hyperlink" Target="http://pbs.twimg.com/profile_images/1115260620134387712/J6o7dfZl_normal.jpg" TargetMode="External" /><Relationship Id="rId44" Type="http://schemas.openxmlformats.org/officeDocument/2006/relationships/hyperlink" Target="http://pbs.twimg.com/profile_images/1158126096342278144/cGEkav3f_normal.jpg" TargetMode="External" /><Relationship Id="rId45" Type="http://schemas.openxmlformats.org/officeDocument/2006/relationships/hyperlink" Target="http://pbs.twimg.com/profile_images/1136349124842774528/4UQIEv4c_normal.jpg" TargetMode="External" /><Relationship Id="rId46" Type="http://schemas.openxmlformats.org/officeDocument/2006/relationships/hyperlink" Target="http://pbs.twimg.com/profile_images/1053001144744718336/nbQoW5lV_normal.jpg" TargetMode="External" /><Relationship Id="rId47" Type="http://schemas.openxmlformats.org/officeDocument/2006/relationships/hyperlink" Target="https://pbs.twimg.com/media/EDsfXibWwAAPDrp.jpg" TargetMode="External" /><Relationship Id="rId48" Type="http://schemas.openxmlformats.org/officeDocument/2006/relationships/hyperlink" Target="https://pbs.twimg.com/media/EDsfXibWwAAPDrp.jpg" TargetMode="External" /><Relationship Id="rId49" Type="http://schemas.openxmlformats.org/officeDocument/2006/relationships/hyperlink" Target="http://pbs.twimg.com/profile_images/883222354754764801/lAe04mYb_normal.jpg" TargetMode="External" /><Relationship Id="rId50" Type="http://schemas.openxmlformats.org/officeDocument/2006/relationships/hyperlink" Target="http://pbs.twimg.com/profile_images/883222354754764801/lAe04mYb_normal.jpg" TargetMode="External" /><Relationship Id="rId51" Type="http://schemas.openxmlformats.org/officeDocument/2006/relationships/hyperlink" Target="http://pbs.twimg.com/profile_images/1114283777734381569/1VFDSXZN_normal.jpg" TargetMode="External" /><Relationship Id="rId52" Type="http://schemas.openxmlformats.org/officeDocument/2006/relationships/hyperlink" Target="http://pbs.twimg.com/profile_images/483724028318740480/bWtuFnvB_normal.jpeg" TargetMode="External" /><Relationship Id="rId53" Type="http://schemas.openxmlformats.org/officeDocument/2006/relationships/hyperlink" Target="http://pbs.twimg.com/profile_images/1114283777734381569/1VFDSXZN_normal.jpg" TargetMode="External" /><Relationship Id="rId54" Type="http://schemas.openxmlformats.org/officeDocument/2006/relationships/hyperlink" Target="http://pbs.twimg.com/profile_images/483724028318740480/bWtuFnvB_normal.jpeg" TargetMode="External" /><Relationship Id="rId55" Type="http://schemas.openxmlformats.org/officeDocument/2006/relationships/hyperlink" Target="http://pbs.twimg.com/profile_images/1114283777734381569/1VFDSXZN_normal.jpg" TargetMode="External" /><Relationship Id="rId56" Type="http://schemas.openxmlformats.org/officeDocument/2006/relationships/hyperlink" Target="http://pbs.twimg.com/profile_images/1148301631768973312/gOjsDeFe_normal.png" TargetMode="External" /><Relationship Id="rId57" Type="http://schemas.openxmlformats.org/officeDocument/2006/relationships/hyperlink" Target="http://pbs.twimg.com/profile_images/1148301631768973312/gOjsDeFe_normal.png" TargetMode="External" /><Relationship Id="rId58" Type="http://schemas.openxmlformats.org/officeDocument/2006/relationships/hyperlink" Target="http://pbs.twimg.com/profile_images/483724028318740480/bWtuFnvB_normal.jpeg" TargetMode="External" /><Relationship Id="rId59" Type="http://schemas.openxmlformats.org/officeDocument/2006/relationships/hyperlink" Target="http://pbs.twimg.com/profile_images/1114283777734381569/1VFDSXZN_normal.jpg" TargetMode="External" /><Relationship Id="rId60" Type="http://schemas.openxmlformats.org/officeDocument/2006/relationships/hyperlink" Target="http://pbs.twimg.com/profile_images/1114283777734381569/1VFDSXZN_normal.jpg" TargetMode="External" /><Relationship Id="rId61" Type="http://schemas.openxmlformats.org/officeDocument/2006/relationships/hyperlink" Target="http://pbs.twimg.com/profile_images/483724028318740480/bWtuFnvB_normal.jpeg" TargetMode="External" /><Relationship Id="rId62" Type="http://schemas.openxmlformats.org/officeDocument/2006/relationships/hyperlink" Target="http://pbs.twimg.com/profile_images/1129971346715357185/cMxXYMnK_normal.jpg" TargetMode="External" /><Relationship Id="rId63" Type="http://schemas.openxmlformats.org/officeDocument/2006/relationships/hyperlink" Target="http://pbs.twimg.com/profile_images/1115305970832478208/_M5KhGFj_normal.jpg" TargetMode="External" /><Relationship Id="rId64" Type="http://schemas.openxmlformats.org/officeDocument/2006/relationships/hyperlink" Target="http://pbs.twimg.com/profile_images/1159790077163319298/76O-VArU_normal.jpg" TargetMode="External" /><Relationship Id="rId65" Type="http://schemas.openxmlformats.org/officeDocument/2006/relationships/hyperlink" Target="https://pbs.twimg.com/media/ED5af9ZXsAEWlXt.jpg" TargetMode="External" /><Relationship Id="rId66" Type="http://schemas.openxmlformats.org/officeDocument/2006/relationships/hyperlink" Target="http://pbs.twimg.com/profile_images/3756173544/99954abb360a3b7da001417c7c32a12e_normal.jpeg" TargetMode="External" /><Relationship Id="rId67" Type="http://schemas.openxmlformats.org/officeDocument/2006/relationships/hyperlink" Target="https://pbs.twimg.com/ext_tw_video_thumb/1169699977377062912/pu/img/a3MS7zlxtIjaIv95.jpg" TargetMode="External" /><Relationship Id="rId68" Type="http://schemas.openxmlformats.org/officeDocument/2006/relationships/hyperlink" Target="http://pbs.twimg.com/profile_images/1058739839384907776/WllDCirw_normal.jpg" TargetMode="External" /><Relationship Id="rId69" Type="http://schemas.openxmlformats.org/officeDocument/2006/relationships/hyperlink" Target="http://pbs.twimg.com/profile_images/1132494720654041088/ox942um6_normal.jpg" TargetMode="External" /><Relationship Id="rId70" Type="http://schemas.openxmlformats.org/officeDocument/2006/relationships/hyperlink" Target="http://pbs.twimg.com/profile_images/664680414372626433/iLxX4ij__normal.jpg" TargetMode="External" /><Relationship Id="rId71" Type="http://schemas.openxmlformats.org/officeDocument/2006/relationships/hyperlink" Target="https://twitter.com/#!/ninousbadeen/status/1169401990985728003" TargetMode="External" /><Relationship Id="rId72" Type="http://schemas.openxmlformats.org/officeDocument/2006/relationships/hyperlink" Target="https://twitter.com/#!/hxj4wvqmnvobjce/status/1169452363725361152" TargetMode="External" /><Relationship Id="rId73" Type="http://schemas.openxmlformats.org/officeDocument/2006/relationships/hyperlink" Target="https://twitter.com/#!/gqsl6jgefrbthrp/status/1169548802119938048" TargetMode="External" /><Relationship Id="rId74" Type="http://schemas.openxmlformats.org/officeDocument/2006/relationships/hyperlink" Target="https://twitter.com/#!/mislubee/status/1169639274209316864" TargetMode="External" /><Relationship Id="rId75" Type="http://schemas.openxmlformats.org/officeDocument/2006/relationships/hyperlink" Target="https://twitter.com/#!/twetfor1/status/1169703449845477377" TargetMode="External" /><Relationship Id="rId76" Type="http://schemas.openxmlformats.org/officeDocument/2006/relationships/hyperlink" Target="https://twitter.com/#!/wshb3eqrqrsooqh/status/1169717137256124418" TargetMode="External" /><Relationship Id="rId77" Type="http://schemas.openxmlformats.org/officeDocument/2006/relationships/hyperlink" Target="https://twitter.com/#!/hassan_resistan/status/1169744879351672832" TargetMode="External" /><Relationship Id="rId78" Type="http://schemas.openxmlformats.org/officeDocument/2006/relationships/hyperlink" Target="https://twitter.com/#!/shnashil/status/1169816337708830720" TargetMode="External" /><Relationship Id="rId79" Type="http://schemas.openxmlformats.org/officeDocument/2006/relationships/hyperlink" Target="https://twitter.com/#!/umyouss08549155/status/1168130316944519169" TargetMode="External" /><Relationship Id="rId80" Type="http://schemas.openxmlformats.org/officeDocument/2006/relationships/hyperlink" Target="https://twitter.com/#!/aawadi1282/status/1169941632919228416" TargetMode="External" /><Relationship Id="rId81" Type="http://schemas.openxmlformats.org/officeDocument/2006/relationships/hyperlink" Target="https://twitter.com/#!/jariyeh/status/1169979593941508097" TargetMode="External" /><Relationship Id="rId82" Type="http://schemas.openxmlformats.org/officeDocument/2006/relationships/hyperlink" Target="https://twitter.com/#!/alsofagyy/status/1170111996601217024" TargetMode="External" /><Relationship Id="rId83" Type="http://schemas.openxmlformats.org/officeDocument/2006/relationships/hyperlink" Target="https://twitter.com/#!/mh__hl/status/1169171154407493633" TargetMode="External" /><Relationship Id="rId84" Type="http://schemas.openxmlformats.org/officeDocument/2006/relationships/hyperlink" Target="https://twitter.com/#!/maanaljizzani/status/1169462655142305792" TargetMode="External" /><Relationship Id="rId85" Type="http://schemas.openxmlformats.org/officeDocument/2006/relationships/hyperlink" Target="https://twitter.com/#!/b_alsleety/status/1169563027538161664" TargetMode="External" /><Relationship Id="rId86" Type="http://schemas.openxmlformats.org/officeDocument/2006/relationships/hyperlink" Target="https://twitter.com/#!/maanaljizzani/status/1170179871542263809" TargetMode="External" /><Relationship Id="rId87" Type="http://schemas.openxmlformats.org/officeDocument/2006/relationships/hyperlink" Target="https://twitter.com/#!/noor_d93/status/1170240928914837505" TargetMode="External" /><Relationship Id="rId88" Type="http://schemas.openxmlformats.org/officeDocument/2006/relationships/hyperlink" Target="https://twitter.com/#!/noor_d93/status/1170241866828304384" TargetMode="External" /><Relationship Id="rId89" Type="http://schemas.openxmlformats.org/officeDocument/2006/relationships/hyperlink" Target="https://twitter.com/#!/karamnama2/status/1168570112884060165" TargetMode="External" /><Relationship Id="rId90" Type="http://schemas.openxmlformats.org/officeDocument/2006/relationships/hyperlink" Target="https://twitter.com/#!/samialkateb2/status/1170401092942929920" TargetMode="External" /><Relationship Id="rId91" Type="http://schemas.openxmlformats.org/officeDocument/2006/relationships/hyperlink" Target="https://twitter.com/#!/karamnama2/status/1168570112884060165" TargetMode="External" /><Relationship Id="rId92" Type="http://schemas.openxmlformats.org/officeDocument/2006/relationships/hyperlink" Target="https://twitter.com/#!/samialkateb2/status/1170401092942929920" TargetMode="External" /><Relationship Id="rId93" Type="http://schemas.openxmlformats.org/officeDocument/2006/relationships/hyperlink" Target="https://twitter.com/#!/karamnama2/status/1168570112884060165" TargetMode="External" /><Relationship Id="rId94" Type="http://schemas.openxmlformats.org/officeDocument/2006/relationships/hyperlink" Target="https://twitter.com/#!/albertomiguelf5/status/1169928498196226048" TargetMode="External" /><Relationship Id="rId95" Type="http://schemas.openxmlformats.org/officeDocument/2006/relationships/hyperlink" Target="https://twitter.com/#!/albertomiguelf5/status/1169948995764064256" TargetMode="External" /><Relationship Id="rId96" Type="http://schemas.openxmlformats.org/officeDocument/2006/relationships/hyperlink" Target="https://twitter.com/#!/samialkateb2/status/1170401092942929920" TargetMode="External" /><Relationship Id="rId97" Type="http://schemas.openxmlformats.org/officeDocument/2006/relationships/hyperlink" Target="https://twitter.com/#!/karamnama2/status/1168466214336774144" TargetMode="External" /><Relationship Id="rId98" Type="http://schemas.openxmlformats.org/officeDocument/2006/relationships/hyperlink" Target="https://twitter.com/#!/karamnama2/status/1169928184508440577" TargetMode="External" /><Relationship Id="rId99" Type="http://schemas.openxmlformats.org/officeDocument/2006/relationships/hyperlink" Target="https://twitter.com/#!/samialkateb2/status/1170401092942929920" TargetMode="External" /><Relationship Id="rId100" Type="http://schemas.openxmlformats.org/officeDocument/2006/relationships/hyperlink" Target="https://twitter.com/#!/aissatimustapha/status/1170435551373271041" TargetMode="External" /><Relationship Id="rId101" Type="http://schemas.openxmlformats.org/officeDocument/2006/relationships/hyperlink" Target="https://twitter.com/#!/baodonnelly/status/1170441635039260676" TargetMode="External" /><Relationship Id="rId102" Type="http://schemas.openxmlformats.org/officeDocument/2006/relationships/hyperlink" Target="https://twitter.com/#!/aboodya25/status/1170462491421347842" TargetMode="External" /><Relationship Id="rId103" Type="http://schemas.openxmlformats.org/officeDocument/2006/relationships/hyperlink" Target="https://twitter.com/#!/3li2hmed/status/1170472468269678592" TargetMode="External" /><Relationship Id="rId104" Type="http://schemas.openxmlformats.org/officeDocument/2006/relationships/hyperlink" Target="https://twitter.com/#!/setsetcircle/status/1170537929506246656" TargetMode="External" /><Relationship Id="rId105" Type="http://schemas.openxmlformats.org/officeDocument/2006/relationships/hyperlink" Target="https://twitter.com/#!/alhurranews/status/1169700130485874688" TargetMode="External" /><Relationship Id="rId106" Type="http://schemas.openxmlformats.org/officeDocument/2006/relationships/hyperlink" Target="https://twitter.com/#!/alhurranews/status/1170434276418080768" TargetMode="External" /><Relationship Id="rId107" Type="http://schemas.openxmlformats.org/officeDocument/2006/relationships/hyperlink" Target="https://twitter.com/#!/abosife2010/status/1170594382568992768" TargetMode="External" /><Relationship Id="rId108" Type="http://schemas.openxmlformats.org/officeDocument/2006/relationships/hyperlink" Target="https://twitter.com/#!/qais_sami101/status/1170983983880048641" TargetMode="External" /><Relationship Id="rId109" Type="http://schemas.openxmlformats.org/officeDocument/2006/relationships/comments" Target="../comments1.xml" /><Relationship Id="rId110" Type="http://schemas.openxmlformats.org/officeDocument/2006/relationships/vmlDrawing" Target="../drawings/vmlDrawing1.vml" /><Relationship Id="rId111" Type="http://schemas.openxmlformats.org/officeDocument/2006/relationships/table" Target="../tables/table1.xml" /><Relationship Id="rId1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39274209316864" TargetMode="External" /><Relationship Id="rId2" Type="http://schemas.openxmlformats.org/officeDocument/2006/relationships/hyperlink" Target="https://twitter.com/i/web/status/1169744879351672832" TargetMode="External" /><Relationship Id="rId3" Type="http://schemas.openxmlformats.org/officeDocument/2006/relationships/hyperlink" Target="https://www.youtube.com/watch?v=Wc77KC08Hbc&amp;feature=share" TargetMode="External" /><Relationship Id="rId4" Type="http://schemas.openxmlformats.org/officeDocument/2006/relationships/hyperlink" Target="https://twitter.com/i/web/status/1168130316944519169" TargetMode="External" /><Relationship Id="rId5" Type="http://schemas.openxmlformats.org/officeDocument/2006/relationships/hyperlink" Target="https://twitter.com/i/web/status/1170111996601217024" TargetMode="External" /><Relationship Id="rId6" Type="http://schemas.openxmlformats.org/officeDocument/2006/relationships/hyperlink" Target="https://twitter.com/i/web/status/1169171154407493633" TargetMode="External" /><Relationship Id="rId7" Type="http://schemas.openxmlformats.org/officeDocument/2006/relationships/hyperlink" Target="https://twitter.com/i/web/status/1170240928914837505" TargetMode="External" /><Relationship Id="rId8" Type="http://schemas.openxmlformats.org/officeDocument/2006/relationships/hyperlink" Target="https://twitter.com/i/web/status/1170241866828304384" TargetMode="External" /><Relationship Id="rId9"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0"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1" Type="http://schemas.openxmlformats.org/officeDocument/2006/relationships/hyperlink" Target="https://twitter.com/i/web/status/1169928498196226048" TargetMode="External" /><Relationship Id="rId12" Type="http://schemas.openxmlformats.org/officeDocument/2006/relationships/hyperlink" Target="https://twitter.com/i/web/status/1169948995764064256" TargetMode="External" /><Relationship Id="rId13" Type="http://schemas.openxmlformats.org/officeDocument/2006/relationships/hyperlink" Target="https://twitter.com/i/web/status/1168466214336774144" TargetMode="External" /><Relationship Id="rId14" Type="http://schemas.openxmlformats.org/officeDocument/2006/relationships/hyperlink" Target="https://twitter.com/i/web/status/1169928184508440577" TargetMode="External" /><Relationship Id="rId15" Type="http://schemas.openxmlformats.org/officeDocument/2006/relationships/hyperlink" Target="https://www.youtube.com/watch?v=E6UI3BRPUBw&amp;feature=youtu.be" TargetMode="External" /><Relationship Id="rId16" Type="http://schemas.openxmlformats.org/officeDocument/2006/relationships/hyperlink" Target="https://middle-east.sahafahn.net/news6267991.html" TargetMode="External" /><Relationship Id="rId17" Type="http://schemas.openxmlformats.org/officeDocument/2006/relationships/hyperlink" Target="https://www.youtube.com/watch?v=E6UI3BRPUBw&amp;feature=youtu.be" TargetMode="External" /><Relationship Id="rId18" Type="http://schemas.openxmlformats.org/officeDocument/2006/relationships/hyperlink" Target="https://www.youtube.com/watch?v=Wc77KC08Hbc&amp;feature=youtu.be" TargetMode="External" /><Relationship Id="rId19" Type="http://schemas.openxmlformats.org/officeDocument/2006/relationships/hyperlink" Target="https://www.youtube.com/watch?v=E6UI3BRPUBw&amp;feature=youtu.be" TargetMode="External" /><Relationship Id="rId20" Type="http://schemas.openxmlformats.org/officeDocument/2006/relationships/hyperlink" Target="https://www.youtube.com/watch?v=E6UI3BRPUBw&amp;feature=youtu.be" TargetMode="External" /><Relationship Id="rId21" Type="http://schemas.openxmlformats.org/officeDocument/2006/relationships/hyperlink" Target="https://www.youtube.com/watch?v=oUyAkXCpdNg" TargetMode="External" /><Relationship Id="rId22" Type="http://schemas.openxmlformats.org/officeDocument/2006/relationships/hyperlink" Target="https://pbs.twimg.com/ext_tw_video_thumb/1169699977377062912/pu/img/a3MS7zlxtIjaIv95.jpg" TargetMode="External" /><Relationship Id="rId23" Type="http://schemas.openxmlformats.org/officeDocument/2006/relationships/hyperlink" Target="https://pbs.twimg.com/ext_tw_video_thumb/1169699977377062912/pu/img/a3MS7zlxtIjaIv95.jpg" TargetMode="External" /><Relationship Id="rId24" Type="http://schemas.openxmlformats.org/officeDocument/2006/relationships/hyperlink" Target="https://pbs.twimg.com/media/EDsfXibWwAAPDrp.jpg" TargetMode="External" /><Relationship Id="rId25" Type="http://schemas.openxmlformats.org/officeDocument/2006/relationships/hyperlink" Target="https://pbs.twimg.com/media/EDsfXibWwAAPDrp.jpg" TargetMode="External" /><Relationship Id="rId26" Type="http://schemas.openxmlformats.org/officeDocument/2006/relationships/hyperlink" Target="https://pbs.twimg.com/media/ED5af9ZXsAEWlXt.jpg" TargetMode="External" /><Relationship Id="rId27" Type="http://schemas.openxmlformats.org/officeDocument/2006/relationships/hyperlink" Target="https://pbs.twimg.com/ext_tw_video_thumb/1169699977377062912/pu/img/a3MS7zlxtIjaIv95.jpg" TargetMode="External" /><Relationship Id="rId28" Type="http://schemas.openxmlformats.org/officeDocument/2006/relationships/hyperlink" Target="http://pbs.twimg.com/profile_images/1167165684842946561/ElhgxkAO_normal.jpg" TargetMode="External" /><Relationship Id="rId29" Type="http://schemas.openxmlformats.org/officeDocument/2006/relationships/hyperlink" Target="http://pbs.twimg.com/profile_images/1167631376687992832/aMmxJrLc_normal.jpg" TargetMode="External" /><Relationship Id="rId30" Type="http://schemas.openxmlformats.org/officeDocument/2006/relationships/hyperlink" Target="http://pbs.twimg.com/profile_images/1099159241988947968/3JeuhTGO_normal.jpg" TargetMode="External" /><Relationship Id="rId31" Type="http://schemas.openxmlformats.org/officeDocument/2006/relationships/hyperlink" Target="http://pbs.twimg.com/profile_images/1144832414692327424/mnbyOvpb_normal.jpg" TargetMode="External" /><Relationship Id="rId32" Type="http://schemas.openxmlformats.org/officeDocument/2006/relationships/hyperlink" Target="https://pbs.twimg.com/ext_tw_video_thumb/1169699977377062912/pu/img/a3MS7zlxtIjaIv95.jpg" TargetMode="External" /><Relationship Id="rId33" Type="http://schemas.openxmlformats.org/officeDocument/2006/relationships/hyperlink" Target="https://pbs.twimg.com/ext_tw_video_thumb/1169699977377062912/pu/img/a3MS7zlxtIjaIv95.jpg" TargetMode="External" /><Relationship Id="rId34" Type="http://schemas.openxmlformats.org/officeDocument/2006/relationships/hyperlink" Target="http://pbs.twimg.com/profile_images/1106606196176445441/VfdiUTTG_normal.jpg" TargetMode="External" /><Relationship Id="rId35" Type="http://schemas.openxmlformats.org/officeDocument/2006/relationships/hyperlink" Target="http://pbs.twimg.com/profile_images/344513261576399147/2fc3c6fa869d1964548d6d2a3bff65fb_normal.jpeg" TargetMode="External" /><Relationship Id="rId36" Type="http://schemas.openxmlformats.org/officeDocument/2006/relationships/hyperlink" Target="http://pbs.twimg.com/profile_images/1093931629880463360/UrMulGfe_normal.jpg" TargetMode="External" /><Relationship Id="rId37" Type="http://schemas.openxmlformats.org/officeDocument/2006/relationships/hyperlink" Target="http://pbs.twimg.com/profile_images/1167717733515046912/RIav97Sm_normal.jpg" TargetMode="External" /><Relationship Id="rId38" Type="http://schemas.openxmlformats.org/officeDocument/2006/relationships/hyperlink" Target="http://pbs.twimg.com/profile_images/1115260620134387712/J6o7dfZl_normal.jpg" TargetMode="External" /><Relationship Id="rId39" Type="http://schemas.openxmlformats.org/officeDocument/2006/relationships/hyperlink" Target="http://pbs.twimg.com/profile_images/1158126096342278144/cGEkav3f_normal.jpg" TargetMode="External" /><Relationship Id="rId40" Type="http://schemas.openxmlformats.org/officeDocument/2006/relationships/hyperlink" Target="http://pbs.twimg.com/profile_images/1136349124842774528/4UQIEv4c_normal.jpg" TargetMode="External" /><Relationship Id="rId41" Type="http://schemas.openxmlformats.org/officeDocument/2006/relationships/hyperlink" Target="http://pbs.twimg.com/profile_images/1053001144744718336/nbQoW5lV_normal.jpg" TargetMode="External" /><Relationship Id="rId42" Type="http://schemas.openxmlformats.org/officeDocument/2006/relationships/hyperlink" Target="https://pbs.twimg.com/media/EDsfXibWwAAPDrp.jpg" TargetMode="External" /><Relationship Id="rId43" Type="http://schemas.openxmlformats.org/officeDocument/2006/relationships/hyperlink" Target="https://pbs.twimg.com/media/EDsfXibWwAAPDrp.jpg" TargetMode="External" /><Relationship Id="rId44" Type="http://schemas.openxmlformats.org/officeDocument/2006/relationships/hyperlink" Target="http://pbs.twimg.com/profile_images/883222354754764801/lAe04mYb_normal.jpg" TargetMode="External" /><Relationship Id="rId45" Type="http://schemas.openxmlformats.org/officeDocument/2006/relationships/hyperlink" Target="http://pbs.twimg.com/profile_images/883222354754764801/lAe04mYb_normal.jpg" TargetMode="External" /><Relationship Id="rId46" Type="http://schemas.openxmlformats.org/officeDocument/2006/relationships/hyperlink" Target="http://pbs.twimg.com/profile_images/1114283777734381569/1VFDSXZN_normal.jpg" TargetMode="External" /><Relationship Id="rId47" Type="http://schemas.openxmlformats.org/officeDocument/2006/relationships/hyperlink" Target="http://pbs.twimg.com/profile_images/483724028318740480/bWtuFnvB_normal.jpeg" TargetMode="External" /><Relationship Id="rId48" Type="http://schemas.openxmlformats.org/officeDocument/2006/relationships/hyperlink" Target="http://pbs.twimg.com/profile_images/1148301631768973312/gOjsDeFe_normal.png" TargetMode="External" /><Relationship Id="rId49" Type="http://schemas.openxmlformats.org/officeDocument/2006/relationships/hyperlink" Target="http://pbs.twimg.com/profile_images/1148301631768973312/gOjsDeFe_normal.png" TargetMode="External" /><Relationship Id="rId50" Type="http://schemas.openxmlformats.org/officeDocument/2006/relationships/hyperlink" Target="http://pbs.twimg.com/profile_images/1114283777734381569/1VFDSXZN_normal.jpg" TargetMode="External" /><Relationship Id="rId51" Type="http://schemas.openxmlformats.org/officeDocument/2006/relationships/hyperlink" Target="http://pbs.twimg.com/profile_images/1114283777734381569/1VFDSXZN_normal.jpg" TargetMode="External" /><Relationship Id="rId52" Type="http://schemas.openxmlformats.org/officeDocument/2006/relationships/hyperlink" Target="http://pbs.twimg.com/profile_images/1129971346715357185/cMxXYMnK_normal.jpg" TargetMode="External" /><Relationship Id="rId53" Type="http://schemas.openxmlformats.org/officeDocument/2006/relationships/hyperlink" Target="http://pbs.twimg.com/profile_images/1115305970832478208/_M5KhGFj_normal.jpg" TargetMode="External" /><Relationship Id="rId54" Type="http://schemas.openxmlformats.org/officeDocument/2006/relationships/hyperlink" Target="http://pbs.twimg.com/profile_images/1159790077163319298/76O-VArU_normal.jpg" TargetMode="External" /><Relationship Id="rId55" Type="http://schemas.openxmlformats.org/officeDocument/2006/relationships/hyperlink" Target="https://pbs.twimg.com/media/ED5af9ZXsAEWlXt.jpg" TargetMode="External" /><Relationship Id="rId56" Type="http://schemas.openxmlformats.org/officeDocument/2006/relationships/hyperlink" Target="http://pbs.twimg.com/profile_images/3756173544/99954abb360a3b7da001417c7c32a12e_normal.jpeg" TargetMode="External" /><Relationship Id="rId57" Type="http://schemas.openxmlformats.org/officeDocument/2006/relationships/hyperlink" Target="https://pbs.twimg.com/ext_tw_video_thumb/1169699977377062912/pu/img/a3MS7zlxtIjaIv95.jpg" TargetMode="External" /><Relationship Id="rId58" Type="http://schemas.openxmlformats.org/officeDocument/2006/relationships/hyperlink" Target="http://pbs.twimg.com/profile_images/1058739839384907776/WllDCirw_normal.jpg" TargetMode="External" /><Relationship Id="rId59" Type="http://schemas.openxmlformats.org/officeDocument/2006/relationships/hyperlink" Target="http://pbs.twimg.com/profile_images/1132494720654041088/ox942um6_normal.jpg" TargetMode="External" /><Relationship Id="rId60" Type="http://schemas.openxmlformats.org/officeDocument/2006/relationships/hyperlink" Target="http://pbs.twimg.com/profile_images/664680414372626433/iLxX4ij__normal.jpg" TargetMode="External" /><Relationship Id="rId61" Type="http://schemas.openxmlformats.org/officeDocument/2006/relationships/hyperlink" Target="https://twitter.com/#!/ninousbadeen/status/1169401990985728003" TargetMode="External" /><Relationship Id="rId62" Type="http://schemas.openxmlformats.org/officeDocument/2006/relationships/hyperlink" Target="https://twitter.com/#!/hxj4wvqmnvobjce/status/1169452363725361152" TargetMode="External" /><Relationship Id="rId63" Type="http://schemas.openxmlformats.org/officeDocument/2006/relationships/hyperlink" Target="https://twitter.com/#!/gqsl6jgefrbthrp/status/1169548802119938048" TargetMode="External" /><Relationship Id="rId64" Type="http://schemas.openxmlformats.org/officeDocument/2006/relationships/hyperlink" Target="https://twitter.com/#!/mislubee/status/1169639274209316864" TargetMode="External" /><Relationship Id="rId65" Type="http://schemas.openxmlformats.org/officeDocument/2006/relationships/hyperlink" Target="https://twitter.com/#!/twetfor1/status/1169703449845477377" TargetMode="External" /><Relationship Id="rId66" Type="http://schemas.openxmlformats.org/officeDocument/2006/relationships/hyperlink" Target="https://twitter.com/#!/wshb3eqrqrsooqh/status/1169717137256124418" TargetMode="External" /><Relationship Id="rId67" Type="http://schemas.openxmlformats.org/officeDocument/2006/relationships/hyperlink" Target="https://twitter.com/#!/hassan_resistan/status/1169744879351672832" TargetMode="External" /><Relationship Id="rId68" Type="http://schemas.openxmlformats.org/officeDocument/2006/relationships/hyperlink" Target="https://twitter.com/#!/shnashil/status/1169816337708830720" TargetMode="External" /><Relationship Id="rId69" Type="http://schemas.openxmlformats.org/officeDocument/2006/relationships/hyperlink" Target="https://twitter.com/#!/umyouss08549155/status/1168130316944519169" TargetMode="External" /><Relationship Id="rId70" Type="http://schemas.openxmlformats.org/officeDocument/2006/relationships/hyperlink" Target="https://twitter.com/#!/aawadi1282/status/1169941632919228416" TargetMode="External" /><Relationship Id="rId71" Type="http://schemas.openxmlformats.org/officeDocument/2006/relationships/hyperlink" Target="https://twitter.com/#!/jariyeh/status/1169979593941508097" TargetMode="External" /><Relationship Id="rId72" Type="http://schemas.openxmlformats.org/officeDocument/2006/relationships/hyperlink" Target="https://twitter.com/#!/alsofagyy/status/1170111996601217024" TargetMode="External" /><Relationship Id="rId73" Type="http://schemas.openxmlformats.org/officeDocument/2006/relationships/hyperlink" Target="https://twitter.com/#!/mh__hl/status/1169171154407493633" TargetMode="External" /><Relationship Id="rId74" Type="http://schemas.openxmlformats.org/officeDocument/2006/relationships/hyperlink" Target="https://twitter.com/#!/maanaljizzani/status/1169462655142305792" TargetMode="External" /><Relationship Id="rId75" Type="http://schemas.openxmlformats.org/officeDocument/2006/relationships/hyperlink" Target="https://twitter.com/#!/b_alsleety/status/1169563027538161664" TargetMode="External" /><Relationship Id="rId76" Type="http://schemas.openxmlformats.org/officeDocument/2006/relationships/hyperlink" Target="https://twitter.com/#!/maanaljizzani/status/1170179871542263809" TargetMode="External" /><Relationship Id="rId77" Type="http://schemas.openxmlformats.org/officeDocument/2006/relationships/hyperlink" Target="https://twitter.com/#!/noor_d93/status/1170240928914837505" TargetMode="External" /><Relationship Id="rId78" Type="http://schemas.openxmlformats.org/officeDocument/2006/relationships/hyperlink" Target="https://twitter.com/#!/noor_d93/status/1170241866828304384" TargetMode="External" /><Relationship Id="rId79" Type="http://schemas.openxmlformats.org/officeDocument/2006/relationships/hyperlink" Target="https://twitter.com/#!/karamnama2/status/1168570112884060165" TargetMode="External" /><Relationship Id="rId80" Type="http://schemas.openxmlformats.org/officeDocument/2006/relationships/hyperlink" Target="https://twitter.com/#!/samialkateb2/status/1170401092942929920" TargetMode="External" /><Relationship Id="rId81" Type="http://schemas.openxmlformats.org/officeDocument/2006/relationships/hyperlink" Target="https://twitter.com/#!/albertomiguelf5/status/1169928498196226048" TargetMode="External" /><Relationship Id="rId82" Type="http://schemas.openxmlformats.org/officeDocument/2006/relationships/hyperlink" Target="https://twitter.com/#!/albertomiguelf5/status/1169948995764064256" TargetMode="External" /><Relationship Id="rId83" Type="http://schemas.openxmlformats.org/officeDocument/2006/relationships/hyperlink" Target="https://twitter.com/#!/karamnama2/status/1168466214336774144" TargetMode="External" /><Relationship Id="rId84" Type="http://schemas.openxmlformats.org/officeDocument/2006/relationships/hyperlink" Target="https://twitter.com/#!/karamnama2/status/1169928184508440577" TargetMode="External" /><Relationship Id="rId85" Type="http://schemas.openxmlformats.org/officeDocument/2006/relationships/hyperlink" Target="https://twitter.com/#!/aissatimustapha/status/1170435551373271041" TargetMode="External" /><Relationship Id="rId86" Type="http://schemas.openxmlformats.org/officeDocument/2006/relationships/hyperlink" Target="https://twitter.com/#!/baodonnelly/status/1170441635039260676" TargetMode="External" /><Relationship Id="rId87" Type="http://schemas.openxmlformats.org/officeDocument/2006/relationships/hyperlink" Target="https://twitter.com/#!/aboodya25/status/1170462491421347842" TargetMode="External" /><Relationship Id="rId88" Type="http://schemas.openxmlformats.org/officeDocument/2006/relationships/hyperlink" Target="https://twitter.com/#!/3li2hmed/status/1170472468269678592" TargetMode="External" /><Relationship Id="rId89" Type="http://schemas.openxmlformats.org/officeDocument/2006/relationships/hyperlink" Target="https://twitter.com/#!/setsetcircle/status/1170537929506246656" TargetMode="External" /><Relationship Id="rId90" Type="http://schemas.openxmlformats.org/officeDocument/2006/relationships/hyperlink" Target="https://twitter.com/#!/alhurranews/status/1169700130485874688" TargetMode="External" /><Relationship Id="rId91" Type="http://schemas.openxmlformats.org/officeDocument/2006/relationships/hyperlink" Target="https://twitter.com/#!/alhurranews/status/1170434276418080768" TargetMode="External" /><Relationship Id="rId92" Type="http://schemas.openxmlformats.org/officeDocument/2006/relationships/hyperlink" Target="https://twitter.com/#!/abosife2010/status/1170594382568992768" TargetMode="External" /><Relationship Id="rId93" Type="http://schemas.openxmlformats.org/officeDocument/2006/relationships/hyperlink" Target="https://twitter.com/#!/qais_sami101/status/1170983983880048641" TargetMode="External" /><Relationship Id="rId94" Type="http://schemas.openxmlformats.org/officeDocument/2006/relationships/comments" Target="../comments13.xml" /><Relationship Id="rId95" Type="http://schemas.openxmlformats.org/officeDocument/2006/relationships/vmlDrawing" Target="../drawings/vmlDrawing6.vml" /><Relationship Id="rId96" Type="http://schemas.openxmlformats.org/officeDocument/2006/relationships/table" Target="../tables/table23.xml" /><Relationship Id="rId9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pUbZ96ZCV" TargetMode="External" /><Relationship Id="rId2" Type="http://schemas.openxmlformats.org/officeDocument/2006/relationships/hyperlink" Target="https://twitter.com/" TargetMode="External" /><Relationship Id="rId3" Type="http://schemas.openxmlformats.org/officeDocument/2006/relationships/hyperlink" Target="http://www.alhurra.com/" TargetMode="External" /><Relationship Id="rId4" Type="http://schemas.openxmlformats.org/officeDocument/2006/relationships/hyperlink" Target="http://sites.google.com/site/shnashil" TargetMode="External" /><Relationship Id="rId5" Type="http://schemas.openxmlformats.org/officeDocument/2006/relationships/hyperlink" Target="http://alarab.co.uk/" TargetMode="External" /><Relationship Id="rId6" Type="http://schemas.openxmlformats.org/officeDocument/2006/relationships/hyperlink" Target="http://wijhatnadhar.org/" TargetMode="External" /><Relationship Id="rId7" Type="http://schemas.openxmlformats.org/officeDocument/2006/relationships/hyperlink" Target="https://t.co/j3fhuiFebM" TargetMode="External" /><Relationship Id="rId8" Type="http://schemas.openxmlformats.org/officeDocument/2006/relationships/hyperlink" Target="https://www.facebook.com/t6ttftrrdsshld8732788966yfgyfsesfyfeswawzxhj56r5e5" TargetMode="External" /><Relationship Id="rId9" Type="http://schemas.openxmlformats.org/officeDocument/2006/relationships/hyperlink" Target="https://pbs.twimg.com/profile_banners/89098930/1426087131" TargetMode="External" /><Relationship Id="rId10" Type="http://schemas.openxmlformats.org/officeDocument/2006/relationships/hyperlink" Target="https://pbs.twimg.com/profile_banners/723154471/1563411129" TargetMode="External" /><Relationship Id="rId11" Type="http://schemas.openxmlformats.org/officeDocument/2006/relationships/hyperlink" Target="https://pbs.twimg.com/profile_banners/1160370661094764544/1566624549" TargetMode="External" /><Relationship Id="rId12" Type="http://schemas.openxmlformats.org/officeDocument/2006/relationships/hyperlink" Target="https://pbs.twimg.com/profile_banners/574040787/1406435388" TargetMode="External" /><Relationship Id="rId13" Type="http://schemas.openxmlformats.org/officeDocument/2006/relationships/hyperlink" Target="https://pbs.twimg.com/profile_banners/58081798/1566656800" TargetMode="External" /><Relationship Id="rId14" Type="http://schemas.openxmlformats.org/officeDocument/2006/relationships/hyperlink" Target="https://pbs.twimg.com/profile_banners/60598920/1541352971" TargetMode="External" /><Relationship Id="rId15" Type="http://schemas.openxmlformats.org/officeDocument/2006/relationships/hyperlink" Target="https://pbs.twimg.com/profile_banners/1255004198/1541794576" TargetMode="External" /><Relationship Id="rId16" Type="http://schemas.openxmlformats.org/officeDocument/2006/relationships/hyperlink" Target="https://pbs.twimg.com/profile_banners/1515428306/1371189531" TargetMode="External" /><Relationship Id="rId17" Type="http://schemas.openxmlformats.org/officeDocument/2006/relationships/hyperlink" Target="https://pbs.twimg.com/profile_banners/1084487962035998720/1548771325" TargetMode="External" /><Relationship Id="rId18" Type="http://schemas.openxmlformats.org/officeDocument/2006/relationships/hyperlink" Target="https://pbs.twimg.com/profile_banners/963506151559237632/1564039005" TargetMode="External" /><Relationship Id="rId19" Type="http://schemas.openxmlformats.org/officeDocument/2006/relationships/hyperlink" Target="https://pbs.twimg.com/profile_banners/778488032/1526891853" TargetMode="External" /><Relationship Id="rId20" Type="http://schemas.openxmlformats.org/officeDocument/2006/relationships/hyperlink" Target="https://pbs.twimg.com/profile_banners/186581761/1541229629" TargetMode="External" /><Relationship Id="rId21" Type="http://schemas.openxmlformats.org/officeDocument/2006/relationships/hyperlink" Target="https://pbs.twimg.com/profile_banners/389557624/1479204797" TargetMode="External" /><Relationship Id="rId22" Type="http://schemas.openxmlformats.org/officeDocument/2006/relationships/hyperlink" Target="https://pbs.twimg.com/profile_banners/51995217/1485599397" TargetMode="External" /><Relationship Id="rId23" Type="http://schemas.openxmlformats.org/officeDocument/2006/relationships/hyperlink" Target="https://pbs.twimg.com/profile_banners/735765747369009152/1499411595" TargetMode="External" /><Relationship Id="rId24" Type="http://schemas.openxmlformats.org/officeDocument/2006/relationships/hyperlink" Target="https://pbs.twimg.com/profile_banners/2174405053/1506628015" TargetMode="External" /><Relationship Id="rId25" Type="http://schemas.openxmlformats.org/officeDocument/2006/relationships/hyperlink" Target="https://pbs.twimg.com/profile_banners/2596926025/1404163154" TargetMode="External" /><Relationship Id="rId26" Type="http://schemas.openxmlformats.org/officeDocument/2006/relationships/hyperlink" Target="https://pbs.twimg.com/profile_banners/120418798/1567985970" TargetMode="External" /><Relationship Id="rId27" Type="http://schemas.openxmlformats.org/officeDocument/2006/relationships/hyperlink" Target="https://pbs.twimg.com/profile_banners/1148301201030692866/1562611744" TargetMode="External" /><Relationship Id="rId28" Type="http://schemas.openxmlformats.org/officeDocument/2006/relationships/hyperlink" Target="https://pbs.twimg.com/profile_banners/1129971096239988737/1558242728" TargetMode="External" /><Relationship Id="rId29" Type="http://schemas.openxmlformats.org/officeDocument/2006/relationships/hyperlink" Target="https://pbs.twimg.com/profile_banners/226611124/1566412262" TargetMode="External" /><Relationship Id="rId30" Type="http://schemas.openxmlformats.org/officeDocument/2006/relationships/hyperlink" Target="https://pbs.twimg.com/profile_banners/902262503580848128/1544534457" TargetMode="External" /><Relationship Id="rId31" Type="http://schemas.openxmlformats.org/officeDocument/2006/relationships/hyperlink" Target="https://pbs.twimg.com/profile_banners/319801657/1566922672"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2/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9/bg.gif" TargetMode="External" /><Relationship Id="rId50" Type="http://schemas.openxmlformats.org/officeDocument/2006/relationships/hyperlink" Target="http://abs.twimg.com/images/themes/theme4/bg.gif" TargetMode="External" /><Relationship Id="rId51" Type="http://schemas.openxmlformats.org/officeDocument/2006/relationships/hyperlink" Target="http://pbs.twimg.com/profile_images/1167165684842946561/ElhgxkAO_normal.jpg" TargetMode="External" /><Relationship Id="rId52" Type="http://schemas.openxmlformats.org/officeDocument/2006/relationships/hyperlink" Target="http://pbs.twimg.com/profile_images/1136349124842774528/4UQIEv4c_normal.jpg" TargetMode="External" /><Relationship Id="rId53" Type="http://schemas.openxmlformats.org/officeDocument/2006/relationships/hyperlink" Target="http://pbs.twimg.com/profile_images/1167631376687992832/aMmxJrLc_normal.jpg" TargetMode="External" /><Relationship Id="rId54" Type="http://schemas.openxmlformats.org/officeDocument/2006/relationships/hyperlink" Target="http://pbs.twimg.com/profile_images/1099159241988947968/3JeuhTGO_normal.jpg" TargetMode="External" /><Relationship Id="rId55" Type="http://schemas.openxmlformats.org/officeDocument/2006/relationships/hyperlink" Target="http://pbs.twimg.com/profile_images/1144832414692327424/mnbyOvpb_normal.jpg" TargetMode="External" /><Relationship Id="rId56" Type="http://schemas.openxmlformats.org/officeDocument/2006/relationships/hyperlink" Target="http://pbs.twimg.com/profile_images/1166672141477208066/PZ9BA8pW_normal.jpg" TargetMode="External" /><Relationship Id="rId57" Type="http://schemas.openxmlformats.org/officeDocument/2006/relationships/hyperlink" Target="http://pbs.twimg.com/profile_images/1058739839384907776/WllDCirw_normal.jpg" TargetMode="External" /><Relationship Id="rId58" Type="http://schemas.openxmlformats.org/officeDocument/2006/relationships/hyperlink" Target="http://pbs.twimg.com/profile_images/1168140152226627584/paiDXRKT_normal.jpg" TargetMode="External" /><Relationship Id="rId59" Type="http://schemas.openxmlformats.org/officeDocument/2006/relationships/hyperlink" Target="http://pbs.twimg.com/profile_images/1106606196176445441/VfdiUTTG_normal.jpg" TargetMode="External" /><Relationship Id="rId60" Type="http://schemas.openxmlformats.org/officeDocument/2006/relationships/hyperlink" Target="http://pbs.twimg.com/profile_images/344513261576399147/2fc3c6fa869d1964548d6d2a3bff65fb_normal.jpeg" TargetMode="External" /><Relationship Id="rId61" Type="http://schemas.openxmlformats.org/officeDocument/2006/relationships/hyperlink" Target="http://pbs.twimg.com/profile_images/1093931629880463360/UrMulGfe_normal.jpg" TargetMode="External" /><Relationship Id="rId62" Type="http://schemas.openxmlformats.org/officeDocument/2006/relationships/hyperlink" Target="http://pbs.twimg.com/profile_images/1167717733515046912/RIav97Sm_normal.jpg" TargetMode="External" /><Relationship Id="rId63" Type="http://schemas.openxmlformats.org/officeDocument/2006/relationships/hyperlink" Target="http://pbs.twimg.com/profile_images/1115260620134387712/J6o7dfZl_normal.jpg" TargetMode="External" /><Relationship Id="rId64" Type="http://schemas.openxmlformats.org/officeDocument/2006/relationships/hyperlink" Target="http://pbs.twimg.com/profile_images/1114283777734381569/1VFDSXZN_normal.jpg" TargetMode="External" /><Relationship Id="rId65" Type="http://schemas.openxmlformats.org/officeDocument/2006/relationships/hyperlink" Target="http://pbs.twimg.com/profile_images/1158126096342278144/cGEkav3f_normal.jpg" TargetMode="External" /><Relationship Id="rId66" Type="http://schemas.openxmlformats.org/officeDocument/2006/relationships/hyperlink" Target="http://pbs.twimg.com/profile_images/1053001144744718336/nbQoW5lV_normal.jpg" TargetMode="External" /><Relationship Id="rId67" Type="http://schemas.openxmlformats.org/officeDocument/2006/relationships/hyperlink" Target="http://pbs.twimg.com/profile_images/1105568508505702400/dkcpfnOZ_normal.jpg" TargetMode="External" /><Relationship Id="rId68" Type="http://schemas.openxmlformats.org/officeDocument/2006/relationships/hyperlink" Target="http://pbs.twimg.com/profile_images/883222354754764801/lAe04mYb_normal.jpg" TargetMode="External" /><Relationship Id="rId69" Type="http://schemas.openxmlformats.org/officeDocument/2006/relationships/hyperlink" Target="http://pbs.twimg.com/profile_images/1170346358202654721/kVcXIjs3_normal.jpg" TargetMode="External" /><Relationship Id="rId70" Type="http://schemas.openxmlformats.org/officeDocument/2006/relationships/hyperlink" Target="http://pbs.twimg.com/profile_images/483724028318740480/bWtuFnvB_normal.jpeg" TargetMode="External" /><Relationship Id="rId71" Type="http://schemas.openxmlformats.org/officeDocument/2006/relationships/hyperlink" Target="http://pbs.twimg.com/profile_images/701960881890942976/eMFAIMQu_normal.jpg" TargetMode="External" /><Relationship Id="rId72" Type="http://schemas.openxmlformats.org/officeDocument/2006/relationships/hyperlink" Target="http://pbs.twimg.com/profile_images/1148301631768973312/gOjsDeFe_normal.png" TargetMode="External" /><Relationship Id="rId73" Type="http://schemas.openxmlformats.org/officeDocument/2006/relationships/hyperlink" Target="http://pbs.twimg.com/profile_images/1129971346715357185/cMxXYMnK_normal.jpg" TargetMode="External" /><Relationship Id="rId74" Type="http://schemas.openxmlformats.org/officeDocument/2006/relationships/hyperlink" Target="http://pbs.twimg.com/profile_images/1115305970832478208/_M5KhGFj_normal.jpg" TargetMode="External" /><Relationship Id="rId75" Type="http://schemas.openxmlformats.org/officeDocument/2006/relationships/hyperlink" Target="http://pbs.twimg.com/profile_images/1159790077163319298/76O-VArU_normal.jpg" TargetMode="External" /><Relationship Id="rId76" Type="http://schemas.openxmlformats.org/officeDocument/2006/relationships/hyperlink" Target="http://pbs.twimg.com/profile_images/1169784557316517888/JLb7FZlg_normal.jpg" TargetMode="External" /><Relationship Id="rId77" Type="http://schemas.openxmlformats.org/officeDocument/2006/relationships/hyperlink" Target="http://pbs.twimg.com/profile_images/3756173544/99954abb360a3b7da001417c7c32a12e_normal.jpeg" TargetMode="External" /><Relationship Id="rId78" Type="http://schemas.openxmlformats.org/officeDocument/2006/relationships/hyperlink" Target="http://pbs.twimg.com/profile_images/1132494720654041088/ox942um6_normal.jpg" TargetMode="External" /><Relationship Id="rId79" Type="http://schemas.openxmlformats.org/officeDocument/2006/relationships/hyperlink" Target="http://pbs.twimg.com/profile_images/664680414372626433/iLxX4ij__normal.jpg" TargetMode="External" /><Relationship Id="rId80" Type="http://schemas.openxmlformats.org/officeDocument/2006/relationships/hyperlink" Target="https://twitter.com/ninousbadeen" TargetMode="External" /><Relationship Id="rId81" Type="http://schemas.openxmlformats.org/officeDocument/2006/relationships/hyperlink" Target="https://twitter.com/mh__hl" TargetMode="External" /><Relationship Id="rId82" Type="http://schemas.openxmlformats.org/officeDocument/2006/relationships/hyperlink" Target="https://twitter.com/hxj4wvqmnvobjce" TargetMode="External" /><Relationship Id="rId83" Type="http://schemas.openxmlformats.org/officeDocument/2006/relationships/hyperlink" Target="https://twitter.com/gqsl6jgefrbthrp" TargetMode="External" /><Relationship Id="rId84" Type="http://schemas.openxmlformats.org/officeDocument/2006/relationships/hyperlink" Target="https://twitter.com/mislubee" TargetMode="External" /><Relationship Id="rId85" Type="http://schemas.openxmlformats.org/officeDocument/2006/relationships/hyperlink" Target="https://twitter.com/twetfor1" TargetMode="External" /><Relationship Id="rId86" Type="http://schemas.openxmlformats.org/officeDocument/2006/relationships/hyperlink" Target="https://twitter.com/alhurranews" TargetMode="External" /><Relationship Id="rId87" Type="http://schemas.openxmlformats.org/officeDocument/2006/relationships/hyperlink" Target="https://twitter.com/wshb3eqrqrsooqh" TargetMode="External" /><Relationship Id="rId88" Type="http://schemas.openxmlformats.org/officeDocument/2006/relationships/hyperlink" Target="https://twitter.com/hassan_resistan" TargetMode="External" /><Relationship Id="rId89" Type="http://schemas.openxmlformats.org/officeDocument/2006/relationships/hyperlink" Target="https://twitter.com/shnashil" TargetMode="External" /><Relationship Id="rId90" Type="http://schemas.openxmlformats.org/officeDocument/2006/relationships/hyperlink" Target="https://twitter.com/umyouss08549155" TargetMode="External" /><Relationship Id="rId91" Type="http://schemas.openxmlformats.org/officeDocument/2006/relationships/hyperlink" Target="https://twitter.com/aawadi1282" TargetMode="External" /><Relationship Id="rId92" Type="http://schemas.openxmlformats.org/officeDocument/2006/relationships/hyperlink" Target="https://twitter.com/jariyeh" TargetMode="External" /><Relationship Id="rId93" Type="http://schemas.openxmlformats.org/officeDocument/2006/relationships/hyperlink" Target="https://twitter.com/karamnama2" TargetMode="External" /><Relationship Id="rId94" Type="http://schemas.openxmlformats.org/officeDocument/2006/relationships/hyperlink" Target="https://twitter.com/alsofagyy" TargetMode="External" /><Relationship Id="rId95" Type="http://schemas.openxmlformats.org/officeDocument/2006/relationships/hyperlink" Target="https://twitter.com/maanaljizzani" TargetMode="External" /><Relationship Id="rId96" Type="http://schemas.openxmlformats.org/officeDocument/2006/relationships/hyperlink" Target="https://twitter.com/b_alsleety" TargetMode="External" /><Relationship Id="rId97" Type="http://schemas.openxmlformats.org/officeDocument/2006/relationships/hyperlink" Target="https://twitter.com/noor_d93" TargetMode="External" /><Relationship Id="rId98" Type="http://schemas.openxmlformats.org/officeDocument/2006/relationships/hyperlink" Target="https://twitter.com/mustafakamilm" TargetMode="External" /><Relationship Id="rId99" Type="http://schemas.openxmlformats.org/officeDocument/2006/relationships/hyperlink" Target="https://twitter.com/samialkateb2" TargetMode="External" /><Relationship Id="rId100" Type="http://schemas.openxmlformats.org/officeDocument/2006/relationships/hyperlink" Target="https://twitter.com/ziadturkey" TargetMode="External" /><Relationship Id="rId101" Type="http://schemas.openxmlformats.org/officeDocument/2006/relationships/hyperlink" Target="https://twitter.com/albertomiguelf5" TargetMode="External" /><Relationship Id="rId102" Type="http://schemas.openxmlformats.org/officeDocument/2006/relationships/hyperlink" Target="https://twitter.com/aissatimustapha" TargetMode="External" /><Relationship Id="rId103" Type="http://schemas.openxmlformats.org/officeDocument/2006/relationships/hyperlink" Target="https://twitter.com/baodonnelly" TargetMode="External" /><Relationship Id="rId104" Type="http://schemas.openxmlformats.org/officeDocument/2006/relationships/hyperlink" Target="https://twitter.com/aboodya25" TargetMode="External" /><Relationship Id="rId105" Type="http://schemas.openxmlformats.org/officeDocument/2006/relationships/hyperlink" Target="https://twitter.com/3li2hmed" TargetMode="External" /><Relationship Id="rId106" Type="http://schemas.openxmlformats.org/officeDocument/2006/relationships/hyperlink" Target="https://twitter.com/setsetcircle" TargetMode="External" /><Relationship Id="rId107" Type="http://schemas.openxmlformats.org/officeDocument/2006/relationships/hyperlink" Target="https://twitter.com/abosife2010" TargetMode="External" /><Relationship Id="rId108" Type="http://schemas.openxmlformats.org/officeDocument/2006/relationships/hyperlink" Target="https://twitter.com/qais_sami101"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E6UI3BRPUBw&amp;feature=youtu.be" TargetMode="External" /><Relationship Id="rId2"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3" Type="http://schemas.openxmlformats.org/officeDocument/2006/relationships/hyperlink" Target="https://www.youtube.com/watch?v=oUyAkXCpdNg" TargetMode="External" /><Relationship Id="rId4" Type="http://schemas.openxmlformats.org/officeDocument/2006/relationships/hyperlink" Target="https://www.youtube.com/watch?v=Wc77KC08Hbc&amp;feature=youtu.be" TargetMode="External" /><Relationship Id="rId5" Type="http://schemas.openxmlformats.org/officeDocument/2006/relationships/hyperlink" Target="https://middle-east.sahafahn.net/news6267991.html" TargetMode="External" /><Relationship Id="rId6" Type="http://schemas.openxmlformats.org/officeDocument/2006/relationships/hyperlink" Target="https://twitter.com/i/web/status/1169948995764064256" TargetMode="External" /><Relationship Id="rId7" Type="http://schemas.openxmlformats.org/officeDocument/2006/relationships/hyperlink" Target="https://twitter.com/i/web/status/1169928498196226048" TargetMode="External" /><Relationship Id="rId8" Type="http://schemas.openxmlformats.org/officeDocument/2006/relationships/hyperlink" Target="https://twitter.com/i/web/status/1170241866828304384" TargetMode="External" /><Relationship Id="rId9" Type="http://schemas.openxmlformats.org/officeDocument/2006/relationships/hyperlink" Target="https://twitter.com/i/web/status/1170240928914837505" TargetMode="External" /><Relationship Id="rId10" Type="http://schemas.openxmlformats.org/officeDocument/2006/relationships/hyperlink" Target="https://twitter.com/i/web/status/1170111996601217024" TargetMode="External" /><Relationship Id="rId11" Type="http://schemas.openxmlformats.org/officeDocument/2006/relationships/hyperlink" Target="https://twitter.com/i/web/status/1169639274209316864" TargetMode="External" /><Relationship Id="rId12" Type="http://schemas.openxmlformats.org/officeDocument/2006/relationships/hyperlink" Target="https://twitter.com/i/web/status/1169744879351672832" TargetMode="External" /><Relationship Id="rId13" Type="http://schemas.openxmlformats.org/officeDocument/2006/relationships/hyperlink" Target="https://www.youtube.com/watch?v=Wc77KC08Hbc&amp;feature=share" TargetMode="External" /><Relationship Id="rId14" Type="http://schemas.openxmlformats.org/officeDocument/2006/relationships/hyperlink" Target="https://twitter.com/i/web/status/1170111996601217024" TargetMode="External" /><Relationship Id="rId15" Type="http://schemas.openxmlformats.org/officeDocument/2006/relationships/hyperlink" Target="https://twitter.com/i/web/status/1170241866828304384" TargetMode="External" /><Relationship Id="rId16" Type="http://schemas.openxmlformats.org/officeDocument/2006/relationships/hyperlink" Target="https://twitter.com/i/web/status/1170240928914837505" TargetMode="External" /><Relationship Id="rId17" Type="http://schemas.openxmlformats.org/officeDocument/2006/relationships/hyperlink" Target="https://middle-east.sahafahn.net/news6267991.html" TargetMode="External" /><Relationship Id="rId18" Type="http://schemas.openxmlformats.org/officeDocument/2006/relationships/hyperlink" Target="https://www.youtube.com/watch?v=Wc77KC08Hbc&amp;feature=youtu.be" TargetMode="External" /><Relationship Id="rId19" Type="http://schemas.openxmlformats.org/officeDocument/2006/relationships/hyperlink" Target="https://www.youtube.com/watch?v=oUyAkXCpdNg" TargetMode="External" /><Relationship Id="rId20" Type="http://schemas.openxmlformats.org/officeDocument/2006/relationships/hyperlink" Target="https://www.youtube.com/watch?v=E6UI3BRPUBw&amp;feature=youtu.be" TargetMode="External" /><Relationship Id="rId21"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22" Type="http://schemas.openxmlformats.org/officeDocument/2006/relationships/hyperlink" Target="https://twitter.com/i/web/status/1169948995764064256" TargetMode="External" /><Relationship Id="rId23" Type="http://schemas.openxmlformats.org/officeDocument/2006/relationships/hyperlink" Target="https://twitter.com/i/web/status/1169928498196226048" TargetMode="External" /><Relationship Id="rId24" Type="http://schemas.openxmlformats.org/officeDocument/2006/relationships/hyperlink" Target="https://twitter.com/i/web/status/1168466214336774144" TargetMode="External" /><Relationship Id="rId25" Type="http://schemas.openxmlformats.org/officeDocument/2006/relationships/hyperlink" Target="https://twitter.com/i/web/status/1169928184508440577" TargetMode="External" /><Relationship Id="rId26" Type="http://schemas.openxmlformats.org/officeDocument/2006/relationships/hyperlink" Target="https://twitter.com/i/web/status/1169171154407493633" TargetMode="External" /><Relationship Id="rId27" Type="http://schemas.openxmlformats.org/officeDocument/2006/relationships/hyperlink" Target="https://twitter.com/i/web/status/1168130316944519169"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630</v>
      </c>
      <c r="BB2" s="13" t="s">
        <v>642</v>
      </c>
      <c r="BC2" s="13" t="s">
        <v>643</v>
      </c>
      <c r="BD2" s="67" t="s">
        <v>923</v>
      </c>
      <c r="BE2" s="67" t="s">
        <v>924</v>
      </c>
      <c r="BF2" s="67" t="s">
        <v>925</v>
      </c>
      <c r="BG2" s="67" t="s">
        <v>926</v>
      </c>
      <c r="BH2" s="67" t="s">
        <v>927</v>
      </c>
      <c r="BI2" s="67" t="s">
        <v>928</v>
      </c>
      <c r="BJ2" s="67" t="s">
        <v>929</v>
      </c>
      <c r="BK2" s="67" t="s">
        <v>930</v>
      </c>
      <c r="BL2" s="67" t="s">
        <v>931</v>
      </c>
    </row>
    <row r="3" spans="1:64" ht="15" customHeight="1">
      <c r="A3" s="84" t="s">
        <v>212</v>
      </c>
      <c r="B3" s="84" t="s">
        <v>224</v>
      </c>
      <c r="C3" s="53" t="s">
        <v>986</v>
      </c>
      <c r="D3" s="54">
        <v>3</v>
      </c>
      <c r="E3" s="65" t="s">
        <v>132</v>
      </c>
      <c r="F3" s="55">
        <v>35</v>
      </c>
      <c r="G3" s="53"/>
      <c r="H3" s="57"/>
      <c r="I3" s="56"/>
      <c r="J3" s="56"/>
      <c r="K3" s="36" t="s">
        <v>65</v>
      </c>
      <c r="L3" s="62">
        <v>3</v>
      </c>
      <c r="M3" s="62"/>
      <c r="N3" s="63"/>
      <c r="O3" s="85" t="s">
        <v>241</v>
      </c>
      <c r="P3" s="87">
        <v>43713.00619212963</v>
      </c>
      <c r="Q3" s="85" t="s">
        <v>242</v>
      </c>
      <c r="R3" s="85"/>
      <c r="S3" s="85"/>
      <c r="T3" s="85" t="s">
        <v>291</v>
      </c>
      <c r="U3" s="85"/>
      <c r="V3" s="90" t="s">
        <v>299</v>
      </c>
      <c r="W3" s="87">
        <v>43713.00619212963</v>
      </c>
      <c r="X3" s="90" t="s">
        <v>322</v>
      </c>
      <c r="Y3" s="85"/>
      <c r="Z3" s="85"/>
      <c r="AA3" s="91" t="s">
        <v>355</v>
      </c>
      <c r="AB3" s="85"/>
      <c r="AC3" s="85" t="b">
        <v>0</v>
      </c>
      <c r="AD3" s="85">
        <v>0</v>
      </c>
      <c r="AE3" s="91" t="s">
        <v>388</v>
      </c>
      <c r="AF3" s="85" t="b">
        <v>0</v>
      </c>
      <c r="AG3" s="85" t="s">
        <v>390</v>
      </c>
      <c r="AH3" s="85"/>
      <c r="AI3" s="91" t="s">
        <v>388</v>
      </c>
      <c r="AJ3" s="85" t="b">
        <v>0</v>
      </c>
      <c r="AK3" s="85">
        <v>0</v>
      </c>
      <c r="AL3" s="91" t="s">
        <v>367</v>
      </c>
      <c r="AM3" s="85" t="s">
        <v>392</v>
      </c>
      <c r="AN3" s="85" t="b">
        <v>0</v>
      </c>
      <c r="AO3" s="91" t="s">
        <v>367</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21</v>
      </c>
      <c r="BK3" s="52">
        <v>100</v>
      </c>
      <c r="BL3" s="51">
        <v>21</v>
      </c>
    </row>
    <row r="4" spans="1:64" ht="15" customHeight="1">
      <c r="A4" s="84" t="s">
        <v>213</v>
      </c>
      <c r="B4" s="84" t="s">
        <v>224</v>
      </c>
      <c r="C4" s="53" t="s">
        <v>986</v>
      </c>
      <c r="D4" s="54">
        <v>3</v>
      </c>
      <c r="E4" s="65" t="s">
        <v>132</v>
      </c>
      <c r="F4" s="55">
        <v>35</v>
      </c>
      <c r="G4" s="53"/>
      <c r="H4" s="57"/>
      <c r="I4" s="56"/>
      <c r="J4" s="56"/>
      <c r="K4" s="36" t="s">
        <v>65</v>
      </c>
      <c r="L4" s="83">
        <v>4</v>
      </c>
      <c r="M4" s="83"/>
      <c r="N4" s="63"/>
      <c r="O4" s="86" t="s">
        <v>241</v>
      </c>
      <c r="P4" s="88">
        <v>43713.14519675926</v>
      </c>
      <c r="Q4" s="86" t="s">
        <v>242</v>
      </c>
      <c r="R4" s="86"/>
      <c r="S4" s="86"/>
      <c r="T4" s="86" t="s">
        <v>291</v>
      </c>
      <c r="U4" s="86"/>
      <c r="V4" s="89" t="s">
        <v>300</v>
      </c>
      <c r="W4" s="88">
        <v>43713.14519675926</v>
      </c>
      <c r="X4" s="89" t="s">
        <v>323</v>
      </c>
      <c r="Y4" s="86"/>
      <c r="Z4" s="86"/>
      <c r="AA4" s="92" t="s">
        <v>356</v>
      </c>
      <c r="AB4" s="86"/>
      <c r="AC4" s="86" t="b">
        <v>0</v>
      </c>
      <c r="AD4" s="86">
        <v>0</v>
      </c>
      <c r="AE4" s="92" t="s">
        <v>388</v>
      </c>
      <c r="AF4" s="86" t="b">
        <v>0</v>
      </c>
      <c r="AG4" s="86" t="s">
        <v>390</v>
      </c>
      <c r="AH4" s="86"/>
      <c r="AI4" s="92" t="s">
        <v>388</v>
      </c>
      <c r="AJ4" s="86" t="b">
        <v>0</v>
      </c>
      <c r="AK4" s="86">
        <v>0</v>
      </c>
      <c r="AL4" s="92" t="s">
        <v>367</v>
      </c>
      <c r="AM4" s="86" t="s">
        <v>392</v>
      </c>
      <c r="AN4" s="86" t="b">
        <v>0</v>
      </c>
      <c r="AO4" s="92" t="s">
        <v>367</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21</v>
      </c>
      <c r="BK4" s="52">
        <v>100</v>
      </c>
      <c r="BL4" s="51">
        <v>21</v>
      </c>
    </row>
    <row r="5" spans="1:64" ht="45">
      <c r="A5" s="84" t="s">
        <v>214</v>
      </c>
      <c r="B5" s="84" t="s">
        <v>214</v>
      </c>
      <c r="C5" s="53" t="s">
        <v>986</v>
      </c>
      <c r="D5" s="54">
        <v>3</v>
      </c>
      <c r="E5" s="65" t="s">
        <v>132</v>
      </c>
      <c r="F5" s="55">
        <v>35</v>
      </c>
      <c r="G5" s="53"/>
      <c r="H5" s="57"/>
      <c r="I5" s="56"/>
      <c r="J5" s="56"/>
      <c r="K5" s="36" t="s">
        <v>65</v>
      </c>
      <c r="L5" s="83">
        <v>5</v>
      </c>
      <c r="M5" s="83"/>
      <c r="N5" s="63"/>
      <c r="O5" s="86" t="s">
        <v>176</v>
      </c>
      <c r="P5" s="88">
        <v>43713.41131944444</v>
      </c>
      <c r="Q5" s="86" t="s">
        <v>243</v>
      </c>
      <c r="R5" s="86"/>
      <c r="S5" s="86"/>
      <c r="T5" s="86" t="s">
        <v>292</v>
      </c>
      <c r="U5" s="86"/>
      <c r="V5" s="89" t="s">
        <v>301</v>
      </c>
      <c r="W5" s="88">
        <v>43713.41131944444</v>
      </c>
      <c r="X5" s="89" t="s">
        <v>324</v>
      </c>
      <c r="Y5" s="86"/>
      <c r="Z5" s="86"/>
      <c r="AA5" s="92" t="s">
        <v>357</v>
      </c>
      <c r="AB5" s="86"/>
      <c r="AC5" s="86" t="b">
        <v>0</v>
      </c>
      <c r="AD5" s="86">
        <v>0</v>
      </c>
      <c r="AE5" s="92" t="s">
        <v>388</v>
      </c>
      <c r="AF5" s="86" t="b">
        <v>0</v>
      </c>
      <c r="AG5" s="86" t="s">
        <v>390</v>
      </c>
      <c r="AH5" s="86"/>
      <c r="AI5" s="92" t="s">
        <v>388</v>
      </c>
      <c r="AJ5" s="86" t="b">
        <v>0</v>
      </c>
      <c r="AK5" s="86">
        <v>0</v>
      </c>
      <c r="AL5" s="92" t="s">
        <v>388</v>
      </c>
      <c r="AM5" s="86" t="s">
        <v>392</v>
      </c>
      <c r="AN5" s="86" t="b">
        <v>0</v>
      </c>
      <c r="AO5" s="92" t="s">
        <v>357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16</v>
      </c>
      <c r="BK5" s="52">
        <v>100</v>
      </c>
      <c r="BL5" s="51">
        <v>16</v>
      </c>
    </row>
    <row r="6" spans="1:64" ht="45">
      <c r="A6" s="84" t="s">
        <v>215</v>
      </c>
      <c r="B6" s="84" t="s">
        <v>215</v>
      </c>
      <c r="C6" s="53" t="s">
        <v>986</v>
      </c>
      <c r="D6" s="54">
        <v>3</v>
      </c>
      <c r="E6" s="65" t="s">
        <v>132</v>
      </c>
      <c r="F6" s="55">
        <v>35</v>
      </c>
      <c r="G6" s="53"/>
      <c r="H6" s="57"/>
      <c r="I6" s="56"/>
      <c r="J6" s="56"/>
      <c r="K6" s="36" t="s">
        <v>65</v>
      </c>
      <c r="L6" s="83">
        <v>6</v>
      </c>
      <c r="M6" s="83"/>
      <c r="N6" s="63"/>
      <c r="O6" s="86" t="s">
        <v>176</v>
      </c>
      <c r="P6" s="88">
        <v>43713.66097222222</v>
      </c>
      <c r="Q6" s="86" t="s">
        <v>244</v>
      </c>
      <c r="R6" s="89" t="s">
        <v>270</v>
      </c>
      <c r="S6" s="86" t="s">
        <v>287</v>
      </c>
      <c r="T6" s="86"/>
      <c r="U6" s="86"/>
      <c r="V6" s="89" t="s">
        <v>302</v>
      </c>
      <c r="W6" s="88">
        <v>43713.66097222222</v>
      </c>
      <c r="X6" s="89" t="s">
        <v>325</v>
      </c>
      <c r="Y6" s="86"/>
      <c r="Z6" s="86"/>
      <c r="AA6" s="92" t="s">
        <v>358</v>
      </c>
      <c r="AB6" s="86"/>
      <c r="AC6" s="86" t="b">
        <v>0</v>
      </c>
      <c r="AD6" s="86">
        <v>0</v>
      </c>
      <c r="AE6" s="92" t="s">
        <v>388</v>
      </c>
      <c r="AF6" s="86" t="b">
        <v>0</v>
      </c>
      <c r="AG6" s="86" t="s">
        <v>390</v>
      </c>
      <c r="AH6" s="86"/>
      <c r="AI6" s="92" t="s">
        <v>388</v>
      </c>
      <c r="AJ6" s="86" t="b">
        <v>0</v>
      </c>
      <c r="AK6" s="86">
        <v>0</v>
      </c>
      <c r="AL6" s="92" t="s">
        <v>388</v>
      </c>
      <c r="AM6" s="86" t="s">
        <v>393</v>
      </c>
      <c r="AN6" s="86" t="b">
        <v>1</v>
      </c>
      <c r="AO6" s="92" t="s">
        <v>358</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45">
      <c r="A7" s="84" t="s">
        <v>216</v>
      </c>
      <c r="B7" s="84" t="s">
        <v>236</v>
      </c>
      <c r="C7" s="53" t="s">
        <v>986</v>
      </c>
      <c r="D7" s="54">
        <v>3</v>
      </c>
      <c r="E7" s="65" t="s">
        <v>132</v>
      </c>
      <c r="F7" s="55">
        <v>35</v>
      </c>
      <c r="G7" s="53"/>
      <c r="H7" s="57"/>
      <c r="I7" s="56"/>
      <c r="J7" s="56"/>
      <c r="K7" s="36" t="s">
        <v>65</v>
      </c>
      <c r="L7" s="83">
        <v>7</v>
      </c>
      <c r="M7" s="83"/>
      <c r="N7" s="63"/>
      <c r="O7" s="86" t="s">
        <v>241</v>
      </c>
      <c r="P7" s="88">
        <v>43713.83806712963</v>
      </c>
      <c r="Q7" s="86" t="s">
        <v>245</v>
      </c>
      <c r="R7" s="86"/>
      <c r="S7" s="86"/>
      <c r="T7" s="86" t="s">
        <v>292</v>
      </c>
      <c r="U7" s="89" t="s">
        <v>296</v>
      </c>
      <c r="V7" s="89" t="s">
        <v>296</v>
      </c>
      <c r="W7" s="88">
        <v>43713.83806712963</v>
      </c>
      <c r="X7" s="89" t="s">
        <v>326</v>
      </c>
      <c r="Y7" s="86"/>
      <c r="Z7" s="86"/>
      <c r="AA7" s="92" t="s">
        <v>359</v>
      </c>
      <c r="AB7" s="86"/>
      <c r="AC7" s="86" t="b">
        <v>0</v>
      </c>
      <c r="AD7" s="86">
        <v>0</v>
      </c>
      <c r="AE7" s="92" t="s">
        <v>388</v>
      </c>
      <c r="AF7" s="86" t="b">
        <v>0</v>
      </c>
      <c r="AG7" s="86" t="s">
        <v>390</v>
      </c>
      <c r="AH7" s="86"/>
      <c r="AI7" s="92" t="s">
        <v>388</v>
      </c>
      <c r="AJ7" s="86" t="b">
        <v>0</v>
      </c>
      <c r="AK7" s="86">
        <v>0</v>
      </c>
      <c r="AL7" s="92" t="s">
        <v>384</v>
      </c>
      <c r="AM7" s="86" t="s">
        <v>392</v>
      </c>
      <c r="AN7" s="86" t="b">
        <v>0</v>
      </c>
      <c r="AO7" s="92" t="s">
        <v>384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7</v>
      </c>
      <c r="BK7" s="52">
        <v>100</v>
      </c>
      <c r="BL7" s="51">
        <v>7</v>
      </c>
    </row>
    <row r="8" spans="1:64" ht="45">
      <c r="A8" s="84" t="s">
        <v>217</v>
      </c>
      <c r="B8" s="84" t="s">
        <v>236</v>
      </c>
      <c r="C8" s="53" t="s">
        <v>986</v>
      </c>
      <c r="D8" s="54">
        <v>3</v>
      </c>
      <c r="E8" s="65" t="s">
        <v>132</v>
      </c>
      <c r="F8" s="55">
        <v>35</v>
      </c>
      <c r="G8" s="53"/>
      <c r="H8" s="57"/>
      <c r="I8" s="56"/>
      <c r="J8" s="56"/>
      <c r="K8" s="36" t="s">
        <v>65</v>
      </c>
      <c r="L8" s="83">
        <v>8</v>
      </c>
      <c r="M8" s="83"/>
      <c r="N8" s="63"/>
      <c r="O8" s="86" t="s">
        <v>241</v>
      </c>
      <c r="P8" s="88">
        <v>43713.87583333333</v>
      </c>
      <c r="Q8" s="86" t="s">
        <v>245</v>
      </c>
      <c r="R8" s="86"/>
      <c r="S8" s="86"/>
      <c r="T8" s="86" t="s">
        <v>292</v>
      </c>
      <c r="U8" s="89" t="s">
        <v>296</v>
      </c>
      <c r="V8" s="89" t="s">
        <v>296</v>
      </c>
      <c r="W8" s="88">
        <v>43713.87583333333</v>
      </c>
      <c r="X8" s="89" t="s">
        <v>327</v>
      </c>
      <c r="Y8" s="86"/>
      <c r="Z8" s="86"/>
      <c r="AA8" s="92" t="s">
        <v>360</v>
      </c>
      <c r="AB8" s="86"/>
      <c r="AC8" s="86" t="b">
        <v>0</v>
      </c>
      <c r="AD8" s="86">
        <v>0</v>
      </c>
      <c r="AE8" s="92" t="s">
        <v>388</v>
      </c>
      <c r="AF8" s="86" t="b">
        <v>0</v>
      </c>
      <c r="AG8" s="86" t="s">
        <v>390</v>
      </c>
      <c r="AH8" s="86"/>
      <c r="AI8" s="92" t="s">
        <v>388</v>
      </c>
      <c r="AJ8" s="86" t="b">
        <v>0</v>
      </c>
      <c r="AK8" s="86">
        <v>0</v>
      </c>
      <c r="AL8" s="92" t="s">
        <v>384</v>
      </c>
      <c r="AM8" s="86" t="s">
        <v>392</v>
      </c>
      <c r="AN8" s="86" t="b">
        <v>0</v>
      </c>
      <c r="AO8" s="92" t="s">
        <v>384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7</v>
      </c>
      <c r="BK8" s="52">
        <v>100</v>
      </c>
      <c r="BL8" s="51">
        <v>7</v>
      </c>
    </row>
    <row r="9" spans="1:64" ht="45">
      <c r="A9" s="84" t="s">
        <v>218</v>
      </c>
      <c r="B9" s="84" t="s">
        <v>218</v>
      </c>
      <c r="C9" s="53" t="s">
        <v>986</v>
      </c>
      <c r="D9" s="54">
        <v>3</v>
      </c>
      <c r="E9" s="65" t="s">
        <v>132</v>
      </c>
      <c r="F9" s="55">
        <v>35</v>
      </c>
      <c r="G9" s="53"/>
      <c r="H9" s="57"/>
      <c r="I9" s="56"/>
      <c r="J9" s="56"/>
      <c r="K9" s="36" t="s">
        <v>65</v>
      </c>
      <c r="L9" s="83">
        <v>9</v>
      </c>
      <c r="M9" s="83"/>
      <c r="N9" s="63"/>
      <c r="O9" s="86" t="s">
        <v>176</v>
      </c>
      <c r="P9" s="88">
        <v>43713.95238425926</v>
      </c>
      <c r="Q9" s="86" t="s">
        <v>246</v>
      </c>
      <c r="R9" s="89" t="s">
        <v>271</v>
      </c>
      <c r="S9" s="86" t="s">
        <v>287</v>
      </c>
      <c r="T9" s="86"/>
      <c r="U9" s="86"/>
      <c r="V9" s="89" t="s">
        <v>303</v>
      </c>
      <c r="W9" s="88">
        <v>43713.95238425926</v>
      </c>
      <c r="X9" s="89" t="s">
        <v>328</v>
      </c>
      <c r="Y9" s="86"/>
      <c r="Z9" s="86"/>
      <c r="AA9" s="92" t="s">
        <v>361</v>
      </c>
      <c r="AB9" s="86"/>
      <c r="AC9" s="86" t="b">
        <v>0</v>
      </c>
      <c r="AD9" s="86">
        <v>0</v>
      </c>
      <c r="AE9" s="92" t="s">
        <v>388</v>
      </c>
      <c r="AF9" s="86" t="b">
        <v>1</v>
      </c>
      <c r="AG9" s="86" t="s">
        <v>390</v>
      </c>
      <c r="AH9" s="86"/>
      <c r="AI9" s="92" t="s">
        <v>391</v>
      </c>
      <c r="AJ9" s="86" t="b">
        <v>0</v>
      </c>
      <c r="AK9" s="86">
        <v>0</v>
      </c>
      <c r="AL9" s="92" t="s">
        <v>388</v>
      </c>
      <c r="AM9" s="86" t="s">
        <v>393</v>
      </c>
      <c r="AN9" s="86" t="b">
        <v>1</v>
      </c>
      <c r="AO9" s="92" t="s">
        <v>361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20</v>
      </c>
      <c r="BK9" s="52">
        <v>100</v>
      </c>
      <c r="BL9" s="51">
        <v>20</v>
      </c>
    </row>
    <row r="10" spans="1:64" ht="45">
      <c r="A10" s="84" t="s">
        <v>219</v>
      </c>
      <c r="B10" s="84" t="s">
        <v>219</v>
      </c>
      <c r="C10" s="53" t="s">
        <v>986</v>
      </c>
      <c r="D10" s="54">
        <v>3</v>
      </c>
      <c r="E10" s="65" t="s">
        <v>132</v>
      </c>
      <c r="F10" s="55">
        <v>35</v>
      </c>
      <c r="G10" s="53"/>
      <c r="H10" s="57"/>
      <c r="I10" s="56"/>
      <c r="J10" s="56"/>
      <c r="K10" s="36" t="s">
        <v>65</v>
      </c>
      <c r="L10" s="83">
        <v>10</v>
      </c>
      <c r="M10" s="83"/>
      <c r="N10" s="63"/>
      <c r="O10" s="86" t="s">
        <v>176</v>
      </c>
      <c r="P10" s="88">
        <v>43714.14957175926</v>
      </c>
      <c r="Q10" s="86" t="s">
        <v>247</v>
      </c>
      <c r="R10" s="89" t="s">
        <v>272</v>
      </c>
      <c r="S10" s="86" t="s">
        <v>288</v>
      </c>
      <c r="T10" s="86" t="s">
        <v>292</v>
      </c>
      <c r="U10" s="86"/>
      <c r="V10" s="89" t="s">
        <v>304</v>
      </c>
      <c r="W10" s="88">
        <v>43714.14957175926</v>
      </c>
      <c r="X10" s="89" t="s">
        <v>329</v>
      </c>
      <c r="Y10" s="86"/>
      <c r="Z10" s="86"/>
      <c r="AA10" s="92" t="s">
        <v>362</v>
      </c>
      <c r="AB10" s="86"/>
      <c r="AC10" s="86" t="b">
        <v>0</v>
      </c>
      <c r="AD10" s="86">
        <v>0</v>
      </c>
      <c r="AE10" s="92" t="s">
        <v>388</v>
      </c>
      <c r="AF10" s="86" t="b">
        <v>0</v>
      </c>
      <c r="AG10" s="86" t="s">
        <v>390</v>
      </c>
      <c r="AH10" s="86"/>
      <c r="AI10" s="92" t="s">
        <v>388</v>
      </c>
      <c r="AJ10" s="86" t="b">
        <v>0</v>
      </c>
      <c r="AK10" s="86">
        <v>0</v>
      </c>
      <c r="AL10" s="92" t="s">
        <v>388</v>
      </c>
      <c r="AM10" s="86" t="s">
        <v>394</v>
      </c>
      <c r="AN10" s="86" t="b">
        <v>0</v>
      </c>
      <c r="AO10" s="92" t="s">
        <v>362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5</v>
      </c>
      <c r="BK10" s="52">
        <v>100</v>
      </c>
      <c r="BL10" s="51">
        <v>5</v>
      </c>
    </row>
    <row r="11" spans="1:64" ht="45">
      <c r="A11" s="84" t="s">
        <v>220</v>
      </c>
      <c r="B11" s="84" t="s">
        <v>220</v>
      </c>
      <c r="C11" s="53" t="s">
        <v>986</v>
      </c>
      <c r="D11" s="54">
        <v>3</v>
      </c>
      <c r="E11" s="65" t="s">
        <v>132</v>
      </c>
      <c r="F11" s="55">
        <v>35</v>
      </c>
      <c r="G11" s="53"/>
      <c r="H11" s="57"/>
      <c r="I11" s="56"/>
      <c r="J11" s="56"/>
      <c r="K11" s="36" t="s">
        <v>65</v>
      </c>
      <c r="L11" s="83">
        <v>11</v>
      </c>
      <c r="M11" s="83"/>
      <c r="N11" s="63"/>
      <c r="O11" s="86" t="s">
        <v>176</v>
      </c>
      <c r="P11" s="88">
        <v>43709.49704861111</v>
      </c>
      <c r="Q11" s="86" t="s">
        <v>248</v>
      </c>
      <c r="R11" s="89" t="s">
        <v>273</v>
      </c>
      <c r="S11" s="86" t="s">
        <v>287</v>
      </c>
      <c r="T11" s="86" t="s">
        <v>292</v>
      </c>
      <c r="U11" s="86"/>
      <c r="V11" s="89" t="s">
        <v>305</v>
      </c>
      <c r="W11" s="88">
        <v>43709.49704861111</v>
      </c>
      <c r="X11" s="89" t="s">
        <v>330</v>
      </c>
      <c r="Y11" s="86"/>
      <c r="Z11" s="86"/>
      <c r="AA11" s="92" t="s">
        <v>363</v>
      </c>
      <c r="AB11" s="86"/>
      <c r="AC11" s="86" t="b">
        <v>0</v>
      </c>
      <c r="AD11" s="86">
        <v>17</v>
      </c>
      <c r="AE11" s="92" t="s">
        <v>388</v>
      </c>
      <c r="AF11" s="86" t="b">
        <v>0</v>
      </c>
      <c r="AG11" s="86" t="s">
        <v>390</v>
      </c>
      <c r="AH11" s="86"/>
      <c r="AI11" s="92" t="s">
        <v>388</v>
      </c>
      <c r="AJ11" s="86" t="b">
        <v>0</v>
      </c>
      <c r="AK11" s="86">
        <v>7</v>
      </c>
      <c r="AL11" s="92" t="s">
        <v>388</v>
      </c>
      <c r="AM11" s="86" t="s">
        <v>393</v>
      </c>
      <c r="AN11" s="86" t="b">
        <v>1</v>
      </c>
      <c r="AO11" s="92" t="s">
        <v>363</v>
      </c>
      <c r="AP11" s="86" t="s">
        <v>398</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17</v>
      </c>
      <c r="BK11" s="52">
        <v>100</v>
      </c>
      <c r="BL11" s="51">
        <v>17</v>
      </c>
    </row>
    <row r="12" spans="1:64" ht="45">
      <c r="A12" s="84" t="s">
        <v>221</v>
      </c>
      <c r="B12" s="84" t="s">
        <v>220</v>
      </c>
      <c r="C12" s="53" t="s">
        <v>986</v>
      </c>
      <c r="D12" s="54">
        <v>3</v>
      </c>
      <c r="E12" s="65" t="s">
        <v>132</v>
      </c>
      <c r="F12" s="55">
        <v>35</v>
      </c>
      <c r="G12" s="53"/>
      <c r="H12" s="57"/>
      <c r="I12" s="56"/>
      <c r="J12" s="56"/>
      <c r="K12" s="36" t="s">
        <v>65</v>
      </c>
      <c r="L12" s="83">
        <v>12</v>
      </c>
      <c r="M12" s="83"/>
      <c r="N12" s="63"/>
      <c r="O12" s="86" t="s">
        <v>241</v>
      </c>
      <c r="P12" s="88">
        <v>43714.49532407407</v>
      </c>
      <c r="Q12" s="86" t="s">
        <v>249</v>
      </c>
      <c r="R12" s="86"/>
      <c r="S12" s="86"/>
      <c r="T12" s="86" t="s">
        <v>292</v>
      </c>
      <c r="U12" s="86"/>
      <c r="V12" s="89" t="s">
        <v>306</v>
      </c>
      <c r="W12" s="88">
        <v>43714.49532407407</v>
      </c>
      <c r="X12" s="89" t="s">
        <v>331</v>
      </c>
      <c r="Y12" s="86"/>
      <c r="Z12" s="86"/>
      <c r="AA12" s="92" t="s">
        <v>364</v>
      </c>
      <c r="AB12" s="86"/>
      <c r="AC12" s="86" t="b">
        <v>0</v>
      </c>
      <c r="AD12" s="86">
        <v>0</v>
      </c>
      <c r="AE12" s="92" t="s">
        <v>388</v>
      </c>
      <c r="AF12" s="86" t="b">
        <v>0</v>
      </c>
      <c r="AG12" s="86" t="s">
        <v>390</v>
      </c>
      <c r="AH12" s="86"/>
      <c r="AI12" s="92" t="s">
        <v>388</v>
      </c>
      <c r="AJ12" s="86" t="b">
        <v>0</v>
      </c>
      <c r="AK12" s="86">
        <v>0</v>
      </c>
      <c r="AL12" s="92" t="s">
        <v>363</v>
      </c>
      <c r="AM12" s="86" t="s">
        <v>392</v>
      </c>
      <c r="AN12" s="86" t="b">
        <v>0</v>
      </c>
      <c r="AO12" s="92" t="s">
        <v>363</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v>0</v>
      </c>
      <c r="BE12" s="52">
        <v>0</v>
      </c>
      <c r="BF12" s="51">
        <v>0</v>
      </c>
      <c r="BG12" s="52">
        <v>0</v>
      </c>
      <c r="BH12" s="51">
        <v>0</v>
      </c>
      <c r="BI12" s="52">
        <v>0</v>
      </c>
      <c r="BJ12" s="51">
        <v>20</v>
      </c>
      <c r="BK12" s="52">
        <v>100</v>
      </c>
      <c r="BL12" s="51">
        <v>20</v>
      </c>
    </row>
    <row r="13" spans="1:64" ht="45">
      <c r="A13" s="84" t="s">
        <v>222</v>
      </c>
      <c r="B13" s="84" t="s">
        <v>228</v>
      </c>
      <c r="C13" s="53" t="s">
        <v>986</v>
      </c>
      <c r="D13" s="54">
        <v>3</v>
      </c>
      <c r="E13" s="65" t="s">
        <v>132</v>
      </c>
      <c r="F13" s="55">
        <v>35</v>
      </c>
      <c r="G13" s="53"/>
      <c r="H13" s="57"/>
      <c r="I13" s="56"/>
      <c r="J13" s="56"/>
      <c r="K13" s="36" t="s">
        <v>65</v>
      </c>
      <c r="L13" s="83">
        <v>13</v>
      </c>
      <c r="M13" s="83"/>
      <c r="N13" s="63"/>
      <c r="O13" s="86" t="s">
        <v>241</v>
      </c>
      <c r="P13" s="88">
        <v>43714.60008101852</v>
      </c>
      <c r="Q13" s="86" t="s">
        <v>250</v>
      </c>
      <c r="R13" s="86"/>
      <c r="S13" s="86"/>
      <c r="T13" s="86" t="s">
        <v>293</v>
      </c>
      <c r="U13" s="86"/>
      <c r="V13" s="89" t="s">
        <v>307</v>
      </c>
      <c r="W13" s="88">
        <v>43714.60008101852</v>
      </c>
      <c r="X13" s="89" t="s">
        <v>332</v>
      </c>
      <c r="Y13" s="86"/>
      <c r="Z13" s="86"/>
      <c r="AA13" s="92" t="s">
        <v>365</v>
      </c>
      <c r="AB13" s="86"/>
      <c r="AC13" s="86" t="b">
        <v>0</v>
      </c>
      <c r="AD13" s="86">
        <v>0</v>
      </c>
      <c r="AE13" s="92" t="s">
        <v>388</v>
      </c>
      <c r="AF13" s="86" t="b">
        <v>0</v>
      </c>
      <c r="AG13" s="86" t="s">
        <v>390</v>
      </c>
      <c r="AH13" s="86"/>
      <c r="AI13" s="92" t="s">
        <v>388</v>
      </c>
      <c r="AJ13" s="86" t="b">
        <v>0</v>
      </c>
      <c r="AK13" s="86">
        <v>0</v>
      </c>
      <c r="AL13" s="92" t="s">
        <v>377</v>
      </c>
      <c r="AM13" s="86" t="s">
        <v>393</v>
      </c>
      <c r="AN13" s="86" t="b">
        <v>0</v>
      </c>
      <c r="AO13" s="92" t="s">
        <v>377</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16</v>
      </c>
      <c r="BK13" s="52">
        <v>100</v>
      </c>
      <c r="BL13" s="51">
        <v>16</v>
      </c>
    </row>
    <row r="14" spans="1:64" ht="45">
      <c r="A14" s="84" t="s">
        <v>223</v>
      </c>
      <c r="B14" s="84" t="s">
        <v>223</v>
      </c>
      <c r="C14" s="53" t="s">
        <v>986</v>
      </c>
      <c r="D14" s="54">
        <v>3</v>
      </c>
      <c r="E14" s="65" t="s">
        <v>132</v>
      </c>
      <c r="F14" s="55">
        <v>35</v>
      </c>
      <c r="G14" s="53"/>
      <c r="H14" s="57"/>
      <c r="I14" s="56"/>
      <c r="J14" s="56"/>
      <c r="K14" s="36" t="s">
        <v>65</v>
      </c>
      <c r="L14" s="83">
        <v>14</v>
      </c>
      <c r="M14" s="83"/>
      <c r="N14" s="63"/>
      <c r="O14" s="86" t="s">
        <v>176</v>
      </c>
      <c r="P14" s="88">
        <v>43714.96543981481</v>
      </c>
      <c r="Q14" s="86" t="s">
        <v>251</v>
      </c>
      <c r="R14" s="89" t="s">
        <v>274</v>
      </c>
      <c r="S14" s="86" t="s">
        <v>287</v>
      </c>
      <c r="T14" s="86"/>
      <c r="U14" s="86"/>
      <c r="V14" s="89" t="s">
        <v>308</v>
      </c>
      <c r="W14" s="88">
        <v>43714.96543981481</v>
      </c>
      <c r="X14" s="89" t="s">
        <v>333</v>
      </c>
      <c r="Y14" s="86"/>
      <c r="Z14" s="86"/>
      <c r="AA14" s="92" t="s">
        <v>366</v>
      </c>
      <c r="AB14" s="86"/>
      <c r="AC14" s="86" t="b">
        <v>0</v>
      </c>
      <c r="AD14" s="86">
        <v>0</v>
      </c>
      <c r="AE14" s="92" t="s">
        <v>388</v>
      </c>
      <c r="AF14" s="86" t="b">
        <v>0</v>
      </c>
      <c r="AG14" s="86" t="s">
        <v>390</v>
      </c>
      <c r="AH14" s="86"/>
      <c r="AI14" s="92" t="s">
        <v>388</v>
      </c>
      <c r="AJ14" s="86" t="b">
        <v>0</v>
      </c>
      <c r="AK14" s="86">
        <v>0</v>
      </c>
      <c r="AL14" s="92" t="s">
        <v>388</v>
      </c>
      <c r="AM14" s="86" t="s">
        <v>392</v>
      </c>
      <c r="AN14" s="86" t="b">
        <v>1</v>
      </c>
      <c r="AO14" s="92" t="s">
        <v>366</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21</v>
      </c>
      <c r="BK14" s="52">
        <v>100</v>
      </c>
      <c r="BL14" s="51">
        <v>21</v>
      </c>
    </row>
    <row r="15" spans="1:64" ht="45">
      <c r="A15" s="84" t="s">
        <v>224</v>
      </c>
      <c r="B15" s="84" t="s">
        <v>224</v>
      </c>
      <c r="C15" s="53" t="s">
        <v>986</v>
      </c>
      <c r="D15" s="54">
        <v>3</v>
      </c>
      <c r="E15" s="65" t="s">
        <v>132</v>
      </c>
      <c r="F15" s="55">
        <v>35</v>
      </c>
      <c r="G15" s="53"/>
      <c r="H15" s="57"/>
      <c r="I15" s="56"/>
      <c r="J15" s="56"/>
      <c r="K15" s="36" t="s">
        <v>65</v>
      </c>
      <c r="L15" s="83">
        <v>15</v>
      </c>
      <c r="M15" s="83"/>
      <c r="N15" s="63"/>
      <c r="O15" s="86" t="s">
        <v>176</v>
      </c>
      <c r="P15" s="88">
        <v>43712.36921296296</v>
      </c>
      <c r="Q15" s="86" t="s">
        <v>252</v>
      </c>
      <c r="R15" s="89" t="s">
        <v>275</v>
      </c>
      <c r="S15" s="86" t="s">
        <v>287</v>
      </c>
      <c r="T15" s="86" t="s">
        <v>291</v>
      </c>
      <c r="U15" s="86"/>
      <c r="V15" s="89" t="s">
        <v>309</v>
      </c>
      <c r="W15" s="88">
        <v>43712.36921296296</v>
      </c>
      <c r="X15" s="89" t="s">
        <v>334</v>
      </c>
      <c r="Y15" s="86"/>
      <c r="Z15" s="86"/>
      <c r="AA15" s="92" t="s">
        <v>367</v>
      </c>
      <c r="AB15" s="86"/>
      <c r="AC15" s="86" t="b">
        <v>0</v>
      </c>
      <c r="AD15" s="86">
        <v>278</v>
      </c>
      <c r="AE15" s="92" t="s">
        <v>388</v>
      </c>
      <c r="AF15" s="86" t="b">
        <v>0</v>
      </c>
      <c r="AG15" s="86" t="s">
        <v>390</v>
      </c>
      <c r="AH15" s="86"/>
      <c r="AI15" s="92" t="s">
        <v>388</v>
      </c>
      <c r="AJ15" s="86" t="b">
        <v>0</v>
      </c>
      <c r="AK15" s="86">
        <v>18</v>
      </c>
      <c r="AL15" s="92" t="s">
        <v>388</v>
      </c>
      <c r="AM15" s="86" t="s">
        <v>393</v>
      </c>
      <c r="AN15" s="86" t="b">
        <v>1</v>
      </c>
      <c r="AO15" s="92" t="s">
        <v>367</v>
      </c>
      <c r="AP15" s="86" t="s">
        <v>398</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16</v>
      </c>
      <c r="BK15" s="52">
        <v>100</v>
      </c>
      <c r="BL15" s="51">
        <v>16</v>
      </c>
    </row>
    <row r="16" spans="1:64" ht="45">
      <c r="A16" s="84" t="s">
        <v>225</v>
      </c>
      <c r="B16" s="84" t="s">
        <v>224</v>
      </c>
      <c r="C16" s="53" t="s">
        <v>986</v>
      </c>
      <c r="D16" s="54">
        <v>3</v>
      </c>
      <c r="E16" s="65" t="s">
        <v>132</v>
      </c>
      <c r="F16" s="55">
        <v>35</v>
      </c>
      <c r="G16" s="53"/>
      <c r="H16" s="57"/>
      <c r="I16" s="56"/>
      <c r="J16" s="56"/>
      <c r="K16" s="36" t="s">
        <v>65</v>
      </c>
      <c r="L16" s="83">
        <v>16</v>
      </c>
      <c r="M16" s="83"/>
      <c r="N16" s="63"/>
      <c r="O16" s="86" t="s">
        <v>241</v>
      </c>
      <c r="P16" s="88">
        <v>43713.17359953704</v>
      </c>
      <c r="Q16" s="86" t="s">
        <v>242</v>
      </c>
      <c r="R16" s="86"/>
      <c r="S16" s="86"/>
      <c r="T16" s="86" t="s">
        <v>291</v>
      </c>
      <c r="U16" s="86"/>
      <c r="V16" s="89" t="s">
        <v>310</v>
      </c>
      <c r="W16" s="88">
        <v>43713.17359953704</v>
      </c>
      <c r="X16" s="89" t="s">
        <v>335</v>
      </c>
      <c r="Y16" s="86"/>
      <c r="Z16" s="86"/>
      <c r="AA16" s="92" t="s">
        <v>368</v>
      </c>
      <c r="AB16" s="86"/>
      <c r="AC16" s="86" t="b">
        <v>0</v>
      </c>
      <c r="AD16" s="86">
        <v>0</v>
      </c>
      <c r="AE16" s="92" t="s">
        <v>388</v>
      </c>
      <c r="AF16" s="86" t="b">
        <v>0</v>
      </c>
      <c r="AG16" s="86" t="s">
        <v>390</v>
      </c>
      <c r="AH16" s="86"/>
      <c r="AI16" s="92" t="s">
        <v>388</v>
      </c>
      <c r="AJ16" s="86" t="b">
        <v>0</v>
      </c>
      <c r="AK16" s="86">
        <v>0</v>
      </c>
      <c r="AL16" s="92" t="s">
        <v>367</v>
      </c>
      <c r="AM16" s="86" t="s">
        <v>393</v>
      </c>
      <c r="AN16" s="86" t="b">
        <v>0</v>
      </c>
      <c r="AO16" s="92" t="s">
        <v>367</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21</v>
      </c>
      <c r="BK16" s="52">
        <v>100</v>
      </c>
      <c r="BL16" s="51">
        <v>21</v>
      </c>
    </row>
    <row r="17" spans="1:64" ht="45">
      <c r="A17" s="84" t="s">
        <v>226</v>
      </c>
      <c r="B17" s="84" t="s">
        <v>226</v>
      </c>
      <c r="C17" s="53" t="s">
        <v>986</v>
      </c>
      <c r="D17" s="54">
        <v>3</v>
      </c>
      <c r="E17" s="65" t="s">
        <v>132</v>
      </c>
      <c r="F17" s="55">
        <v>35</v>
      </c>
      <c r="G17" s="53"/>
      <c r="H17" s="57"/>
      <c r="I17" s="56"/>
      <c r="J17" s="56"/>
      <c r="K17" s="36" t="s">
        <v>65</v>
      </c>
      <c r="L17" s="83">
        <v>17</v>
      </c>
      <c r="M17" s="83"/>
      <c r="N17" s="63"/>
      <c r="O17" s="86" t="s">
        <v>176</v>
      </c>
      <c r="P17" s="88">
        <v>43713.45056712963</v>
      </c>
      <c r="Q17" s="86" t="s">
        <v>253</v>
      </c>
      <c r="R17" s="86"/>
      <c r="S17" s="86"/>
      <c r="T17" s="86" t="s">
        <v>291</v>
      </c>
      <c r="U17" s="89" t="s">
        <v>297</v>
      </c>
      <c r="V17" s="89" t="s">
        <v>297</v>
      </c>
      <c r="W17" s="88">
        <v>43713.45056712963</v>
      </c>
      <c r="X17" s="89" t="s">
        <v>336</v>
      </c>
      <c r="Y17" s="86"/>
      <c r="Z17" s="86"/>
      <c r="AA17" s="92" t="s">
        <v>369</v>
      </c>
      <c r="AB17" s="86"/>
      <c r="AC17" s="86" t="b">
        <v>0</v>
      </c>
      <c r="AD17" s="86">
        <v>0</v>
      </c>
      <c r="AE17" s="92" t="s">
        <v>388</v>
      </c>
      <c r="AF17" s="86" t="b">
        <v>0</v>
      </c>
      <c r="AG17" s="86" t="s">
        <v>390</v>
      </c>
      <c r="AH17" s="86"/>
      <c r="AI17" s="92" t="s">
        <v>388</v>
      </c>
      <c r="AJ17" s="86" t="b">
        <v>0</v>
      </c>
      <c r="AK17" s="86">
        <v>0</v>
      </c>
      <c r="AL17" s="92" t="s">
        <v>388</v>
      </c>
      <c r="AM17" s="86" t="s">
        <v>393</v>
      </c>
      <c r="AN17" s="86" t="b">
        <v>0</v>
      </c>
      <c r="AO17" s="92" t="s">
        <v>369</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13</v>
      </c>
      <c r="BK17" s="52">
        <v>100</v>
      </c>
      <c r="BL17" s="51">
        <v>13</v>
      </c>
    </row>
    <row r="18" spans="1:64" ht="45">
      <c r="A18" s="84" t="s">
        <v>225</v>
      </c>
      <c r="B18" s="84" t="s">
        <v>226</v>
      </c>
      <c r="C18" s="53" t="s">
        <v>986</v>
      </c>
      <c r="D18" s="54">
        <v>3</v>
      </c>
      <c r="E18" s="65" t="s">
        <v>132</v>
      </c>
      <c r="F18" s="55">
        <v>35</v>
      </c>
      <c r="G18" s="53"/>
      <c r="H18" s="57"/>
      <c r="I18" s="56"/>
      <c r="J18" s="56"/>
      <c r="K18" s="36" t="s">
        <v>65</v>
      </c>
      <c r="L18" s="83">
        <v>18</v>
      </c>
      <c r="M18" s="83"/>
      <c r="N18" s="63"/>
      <c r="O18" s="86" t="s">
        <v>241</v>
      </c>
      <c r="P18" s="88">
        <v>43715.15273148148</v>
      </c>
      <c r="Q18" s="86" t="s">
        <v>254</v>
      </c>
      <c r="R18" s="86"/>
      <c r="S18" s="86"/>
      <c r="T18" s="86" t="s">
        <v>291</v>
      </c>
      <c r="U18" s="89" t="s">
        <v>297</v>
      </c>
      <c r="V18" s="89" t="s">
        <v>297</v>
      </c>
      <c r="W18" s="88">
        <v>43715.15273148148</v>
      </c>
      <c r="X18" s="89" t="s">
        <v>337</v>
      </c>
      <c r="Y18" s="86"/>
      <c r="Z18" s="86"/>
      <c r="AA18" s="92" t="s">
        <v>370</v>
      </c>
      <c r="AB18" s="86"/>
      <c r="AC18" s="86" t="b">
        <v>0</v>
      </c>
      <c r="AD18" s="86">
        <v>0</v>
      </c>
      <c r="AE18" s="92" t="s">
        <v>388</v>
      </c>
      <c r="AF18" s="86" t="b">
        <v>0</v>
      </c>
      <c r="AG18" s="86" t="s">
        <v>390</v>
      </c>
      <c r="AH18" s="86"/>
      <c r="AI18" s="92" t="s">
        <v>388</v>
      </c>
      <c r="AJ18" s="86" t="b">
        <v>0</v>
      </c>
      <c r="AK18" s="86">
        <v>0</v>
      </c>
      <c r="AL18" s="92" t="s">
        <v>369</v>
      </c>
      <c r="AM18" s="86" t="s">
        <v>393</v>
      </c>
      <c r="AN18" s="86" t="b">
        <v>0</v>
      </c>
      <c r="AO18" s="92" t="s">
        <v>369</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v>0</v>
      </c>
      <c r="BE18" s="52">
        <v>0</v>
      </c>
      <c r="BF18" s="51">
        <v>0</v>
      </c>
      <c r="BG18" s="52">
        <v>0</v>
      </c>
      <c r="BH18" s="51">
        <v>0</v>
      </c>
      <c r="BI18" s="52">
        <v>0</v>
      </c>
      <c r="BJ18" s="51">
        <v>15</v>
      </c>
      <c r="BK18" s="52">
        <v>100</v>
      </c>
      <c r="BL18" s="51">
        <v>15</v>
      </c>
    </row>
    <row r="19" spans="1:64" ht="30">
      <c r="A19" s="84" t="s">
        <v>227</v>
      </c>
      <c r="B19" s="84" t="s">
        <v>227</v>
      </c>
      <c r="C19" s="53" t="s">
        <v>987</v>
      </c>
      <c r="D19" s="54">
        <v>3</v>
      </c>
      <c r="E19" s="65" t="s">
        <v>136</v>
      </c>
      <c r="F19" s="55">
        <v>35</v>
      </c>
      <c r="G19" s="53"/>
      <c r="H19" s="57"/>
      <c r="I19" s="56"/>
      <c r="J19" s="56"/>
      <c r="K19" s="36" t="s">
        <v>65</v>
      </c>
      <c r="L19" s="83">
        <v>19</v>
      </c>
      <c r="M19" s="83"/>
      <c r="N19" s="63"/>
      <c r="O19" s="86" t="s">
        <v>176</v>
      </c>
      <c r="P19" s="88">
        <v>43715.321226851855</v>
      </c>
      <c r="Q19" s="86" t="s">
        <v>255</v>
      </c>
      <c r="R19" s="89" t="s">
        <v>276</v>
      </c>
      <c r="S19" s="86" t="s">
        <v>287</v>
      </c>
      <c r="T19" s="86"/>
      <c r="U19" s="86"/>
      <c r="V19" s="89" t="s">
        <v>311</v>
      </c>
      <c r="W19" s="88">
        <v>43715.321226851855</v>
      </c>
      <c r="X19" s="89" t="s">
        <v>338</v>
      </c>
      <c r="Y19" s="86"/>
      <c r="Z19" s="86"/>
      <c r="AA19" s="92" t="s">
        <v>371</v>
      </c>
      <c r="AB19" s="86"/>
      <c r="AC19" s="86" t="b">
        <v>0</v>
      </c>
      <c r="AD19" s="86">
        <v>0</v>
      </c>
      <c r="AE19" s="92" t="s">
        <v>388</v>
      </c>
      <c r="AF19" s="86" t="b">
        <v>0</v>
      </c>
      <c r="AG19" s="86" t="s">
        <v>390</v>
      </c>
      <c r="AH19" s="86"/>
      <c r="AI19" s="92" t="s">
        <v>388</v>
      </c>
      <c r="AJ19" s="86" t="b">
        <v>0</v>
      </c>
      <c r="AK19" s="86">
        <v>0</v>
      </c>
      <c r="AL19" s="92" t="s">
        <v>388</v>
      </c>
      <c r="AM19" s="86" t="s">
        <v>393</v>
      </c>
      <c r="AN19" s="86" t="b">
        <v>1</v>
      </c>
      <c r="AO19" s="92" t="s">
        <v>371</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21</v>
      </c>
      <c r="BK19" s="52">
        <v>100</v>
      </c>
      <c r="BL19" s="51">
        <v>21</v>
      </c>
    </row>
    <row r="20" spans="1:64" ht="30">
      <c r="A20" s="84" t="s">
        <v>227</v>
      </c>
      <c r="B20" s="84" t="s">
        <v>227</v>
      </c>
      <c r="C20" s="53" t="s">
        <v>987</v>
      </c>
      <c r="D20" s="54">
        <v>3</v>
      </c>
      <c r="E20" s="65" t="s">
        <v>136</v>
      </c>
      <c r="F20" s="55">
        <v>35</v>
      </c>
      <c r="G20" s="53"/>
      <c r="H20" s="57"/>
      <c r="I20" s="56"/>
      <c r="J20" s="56"/>
      <c r="K20" s="36" t="s">
        <v>65</v>
      </c>
      <c r="L20" s="83">
        <v>20</v>
      </c>
      <c r="M20" s="83"/>
      <c r="N20" s="63"/>
      <c r="O20" s="86" t="s">
        <v>176</v>
      </c>
      <c r="P20" s="88">
        <v>43715.32380787037</v>
      </c>
      <c r="Q20" s="86" t="s">
        <v>256</v>
      </c>
      <c r="R20" s="89" t="s">
        <v>277</v>
      </c>
      <c r="S20" s="86" t="s">
        <v>287</v>
      </c>
      <c r="T20" s="86"/>
      <c r="U20" s="86"/>
      <c r="V20" s="89" t="s">
        <v>311</v>
      </c>
      <c r="W20" s="88">
        <v>43715.32380787037</v>
      </c>
      <c r="X20" s="89" t="s">
        <v>339</v>
      </c>
      <c r="Y20" s="86"/>
      <c r="Z20" s="86"/>
      <c r="AA20" s="92" t="s">
        <v>372</v>
      </c>
      <c r="AB20" s="86"/>
      <c r="AC20" s="86" t="b">
        <v>0</v>
      </c>
      <c r="AD20" s="86">
        <v>0</v>
      </c>
      <c r="AE20" s="92" t="s">
        <v>388</v>
      </c>
      <c r="AF20" s="86" t="b">
        <v>0</v>
      </c>
      <c r="AG20" s="86" t="s">
        <v>390</v>
      </c>
      <c r="AH20" s="86"/>
      <c r="AI20" s="92" t="s">
        <v>388</v>
      </c>
      <c r="AJ20" s="86" t="b">
        <v>0</v>
      </c>
      <c r="AK20" s="86">
        <v>0</v>
      </c>
      <c r="AL20" s="92" t="s">
        <v>388</v>
      </c>
      <c r="AM20" s="86" t="s">
        <v>393</v>
      </c>
      <c r="AN20" s="86" t="b">
        <v>1</v>
      </c>
      <c r="AO20" s="92" t="s">
        <v>372</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228</v>
      </c>
      <c r="B21" s="84" t="s">
        <v>239</v>
      </c>
      <c r="C21" s="53" t="s">
        <v>986</v>
      </c>
      <c r="D21" s="54">
        <v>3</v>
      </c>
      <c r="E21" s="65" t="s">
        <v>132</v>
      </c>
      <c r="F21" s="55">
        <v>35</v>
      </c>
      <c r="G21" s="53"/>
      <c r="H21" s="57"/>
      <c r="I21" s="56"/>
      <c r="J21" s="56"/>
      <c r="K21" s="36" t="s">
        <v>65</v>
      </c>
      <c r="L21" s="83">
        <v>21</v>
      </c>
      <c r="M21" s="83"/>
      <c r="N21" s="63"/>
      <c r="O21" s="86" t="s">
        <v>241</v>
      </c>
      <c r="P21" s="88">
        <v>43710.710648148146</v>
      </c>
      <c r="Q21" s="86" t="s">
        <v>257</v>
      </c>
      <c r="R21" s="89" t="s">
        <v>278</v>
      </c>
      <c r="S21" s="86" t="s">
        <v>289</v>
      </c>
      <c r="T21" s="86" t="s">
        <v>294</v>
      </c>
      <c r="U21" s="86"/>
      <c r="V21" s="89" t="s">
        <v>312</v>
      </c>
      <c r="W21" s="88">
        <v>43710.710648148146</v>
      </c>
      <c r="X21" s="89" t="s">
        <v>340</v>
      </c>
      <c r="Y21" s="86"/>
      <c r="Z21" s="86"/>
      <c r="AA21" s="92" t="s">
        <v>373</v>
      </c>
      <c r="AB21" s="92" t="s">
        <v>377</v>
      </c>
      <c r="AC21" s="86" t="b">
        <v>0</v>
      </c>
      <c r="AD21" s="86">
        <v>17</v>
      </c>
      <c r="AE21" s="92" t="s">
        <v>389</v>
      </c>
      <c r="AF21" s="86" t="b">
        <v>0</v>
      </c>
      <c r="AG21" s="86" t="s">
        <v>390</v>
      </c>
      <c r="AH21" s="86"/>
      <c r="AI21" s="92" t="s">
        <v>388</v>
      </c>
      <c r="AJ21" s="86" t="b">
        <v>0</v>
      </c>
      <c r="AK21" s="86">
        <v>7</v>
      </c>
      <c r="AL21" s="92" t="s">
        <v>388</v>
      </c>
      <c r="AM21" s="86" t="s">
        <v>395</v>
      </c>
      <c r="AN21" s="86" t="b">
        <v>0</v>
      </c>
      <c r="AO21" s="92" t="s">
        <v>377</v>
      </c>
      <c r="AP21" s="86" t="s">
        <v>398</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c r="BE21" s="52"/>
      <c r="BF21" s="51"/>
      <c r="BG21" s="52"/>
      <c r="BH21" s="51"/>
      <c r="BI21" s="52"/>
      <c r="BJ21" s="51"/>
      <c r="BK21" s="52"/>
      <c r="BL21" s="51"/>
    </row>
    <row r="22" spans="1:64" ht="45">
      <c r="A22" s="84" t="s">
        <v>229</v>
      </c>
      <c r="B22" s="84" t="s">
        <v>239</v>
      </c>
      <c r="C22" s="53" t="s">
        <v>986</v>
      </c>
      <c r="D22" s="54">
        <v>3</v>
      </c>
      <c r="E22" s="65" t="s">
        <v>132</v>
      </c>
      <c r="F22" s="55">
        <v>35</v>
      </c>
      <c r="G22" s="53"/>
      <c r="H22" s="57"/>
      <c r="I22" s="56"/>
      <c r="J22" s="56"/>
      <c r="K22" s="36" t="s">
        <v>65</v>
      </c>
      <c r="L22" s="83">
        <v>22</v>
      </c>
      <c r="M22" s="83"/>
      <c r="N22" s="63"/>
      <c r="O22" s="86" t="s">
        <v>241</v>
      </c>
      <c r="P22" s="88">
        <v>43715.763194444444</v>
      </c>
      <c r="Q22" s="86" t="s">
        <v>258</v>
      </c>
      <c r="R22" s="89" t="s">
        <v>278</v>
      </c>
      <c r="S22" s="86" t="s">
        <v>289</v>
      </c>
      <c r="T22" s="86" t="s">
        <v>294</v>
      </c>
      <c r="U22" s="86"/>
      <c r="V22" s="89" t="s">
        <v>313</v>
      </c>
      <c r="W22" s="88">
        <v>43715.763194444444</v>
      </c>
      <c r="X22" s="89" t="s">
        <v>341</v>
      </c>
      <c r="Y22" s="86"/>
      <c r="Z22" s="86"/>
      <c r="AA22" s="92" t="s">
        <v>374</v>
      </c>
      <c r="AB22" s="86"/>
      <c r="AC22" s="86" t="b">
        <v>0</v>
      </c>
      <c r="AD22" s="86">
        <v>0</v>
      </c>
      <c r="AE22" s="92" t="s">
        <v>388</v>
      </c>
      <c r="AF22" s="86" t="b">
        <v>0</v>
      </c>
      <c r="AG22" s="86" t="s">
        <v>390</v>
      </c>
      <c r="AH22" s="86"/>
      <c r="AI22" s="92" t="s">
        <v>388</v>
      </c>
      <c r="AJ22" s="86" t="b">
        <v>0</v>
      </c>
      <c r="AK22" s="86">
        <v>0</v>
      </c>
      <c r="AL22" s="92" t="s">
        <v>373</v>
      </c>
      <c r="AM22" s="86" t="s">
        <v>393</v>
      </c>
      <c r="AN22" s="86" t="b">
        <v>0</v>
      </c>
      <c r="AO22" s="92" t="s">
        <v>373</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45">
      <c r="A23" s="84" t="s">
        <v>228</v>
      </c>
      <c r="B23" s="84" t="s">
        <v>240</v>
      </c>
      <c r="C23" s="53" t="s">
        <v>986</v>
      </c>
      <c r="D23" s="54">
        <v>3</v>
      </c>
      <c r="E23" s="65" t="s">
        <v>132</v>
      </c>
      <c r="F23" s="55">
        <v>35</v>
      </c>
      <c r="G23" s="53"/>
      <c r="H23" s="57"/>
      <c r="I23" s="56"/>
      <c r="J23" s="56"/>
      <c r="K23" s="36" t="s">
        <v>65</v>
      </c>
      <c r="L23" s="83">
        <v>23</v>
      </c>
      <c r="M23" s="83"/>
      <c r="N23" s="63"/>
      <c r="O23" s="86" t="s">
        <v>241</v>
      </c>
      <c r="P23" s="88">
        <v>43710.710648148146</v>
      </c>
      <c r="Q23" s="86" t="s">
        <v>257</v>
      </c>
      <c r="R23" s="89" t="s">
        <v>278</v>
      </c>
      <c r="S23" s="86" t="s">
        <v>289</v>
      </c>
      <c r="T23" s="86" t="s">
        <v>294</v>
      </c>
      <c r="U23" s="86"/>
      <c r="V23" s="89" t="s">
        <v>312</v>
      </c>
      <c r="W23" s="88">
        <v>43710.710648148146</v>
      </c>
      <c r="X23" s="89" t="s">
        <v>340</v>
      </c>
      <c r="Y23" s="86"/>
      <c r="Z23" s="86"/>
      <c r="AA23" s="92" t="s">
        <v>373</v>
      </c>
      <c r="AB23" s="92" t="s">
        <v>377</v>
      </c>
      <c r="AC23" s="86" t="b">
        <v>0</v>
      </c>
      <c r="AD23" s="86">
        <v>17</v>
      </c>
      <c r="AE23" s="92" t="s">
        <v>389</v>
      </c>
      <c r="AF23" s="86" t="b">
        <v>0</v>
      </c>
      <c r="AG23" s="86" t="s">
        <v>390</v>
      </c>
      <c r="AH23" s="86"/>
      <c r="AI23" s="92" t="s">
        <v>388</v>
      </c>
      <c r="AJ23" s="86" t="b">
        <v>0</v>
      </c>
      <c r="AK23" s="86">
        <v>7</v>
      </c>
      <c r="AL23" s="92" t="s">
        <v>388</v>
      </c>
      <c r="AM23" s="86" t="s">
        <v>395</v>
      </c>
      <c r="AN23" s="86" t="b">
        <v>0</v>
      </c>
      <c r="AO23" s="92" t="s">
        <v>377</v>
      </c>
      <c r="AP23" s="86" t="s">
        <v>398</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229</v>
      </c>
      <c r="B24" s="84" t="s">
        <v>240</v>
      </c>
      <c r="C24" s="53" t="s">
        <v>986</v>
      </c>
      <c r="D24" s="54">
        <v>3</v>
      </c>
      <c r="E24" s="65" t="s">
        <v>132</v>
      </c>
      <c r="F24" s="55">
        <v>35</v>
      </c>
      <c r="G24" s="53"/>
      <c r="H24" s="57"/>
      <c r="I24" s="56"/>
      <c r="J24" s="56"/>
      <c r="K24" s="36" t="s">
        <v>65</v>
      </c>
      <c r="L24" s="83">
        <v>24</v>
      </c>
      <c r="M24" s="83"/>
      <c r="N24" s="63"/>
      <c r="O24" s="86" t="s">
        <v>241</v>
      </c>
      <c r="P24" s="88">
        <v>43715.763194444444</v>
      </c>
      <c r="Q24" s="86" t="s">
        <v>258</v>
      </c>
      <c r="R24" s="89" t="s">
        <v>278</v>
      </c>
      <c r="S24" s="86" t="s">
        <v>289</v>
      </c>
      <c r="T24" s="86" t="s">
        <v>294</v>
      </c>
      <c r="U24" s="86"/>
      <c r="V24" s="89" t="s">
        <v>313</v>
      </c>
      <c r="W24" s="88">
        <v>43715.763194444444</v>
      </c>
      <c r="X24" s="89" t="s">
        <v>341</v>
      </c>
      <c r="Y24" s="86"/>
      <c r="Z24" s="86"/>
      <c r="AA24" s="92" t="s">
        <v>374</v>
      </c>
      <c r="AB24" s="86"/>
      <c r="AC24" s="86" t="b">
        <v>0</v>
      </c>
      <c r="AD24" s="86">
        <v>0</v>
      </c>
      <c r="AE24" s="92" t="s">
        <v>388</v>
      </c>
      <c r="AF24" s="86" t="b">
        <v>0</v>
      </c>
      <c r="AG24" s="86" t="s">
        <v>390</v>
      </c>
      <c r="AH24" s="86"/>
      <c r="AI24" s="92" t="s">
        <v>388</v>
      </c>
      <c r="AJ24" s="86" t="b">
        <v>0</v>
      </c>
      <c r="AK24" s="86">
        <v>0</v>
      </c>
      <c r="AL24" s="92" t="s">
        <v>373</v>
      </c>
      <c r="AM24" s="86" t="s">
        <v>393</v>
      </c>
      <c r="AN24" s="86" t="b">
        <v>0</v>
      </c>
      <c r="AO24" s="92" t="s">
        <v>373</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228</v>
      </c>
      <c r="B25" s="84" t="s">
        <v>230</v>
      </c>
      <c r="C25" s="53" t="s">
        <v>986</v>
      </c>
      <c r="D25" s="54">
        <v>3</v>
      </c>
      <c r="E25" s="65" t="s">
        <v>132</v>
      </c>
      <c r="F25" s="55">
        <v>35</v>
      </c>
      <c r="G25" s="53"/>
      <c r="H25" s="57"/>
      <c r="I25" s="56"/>
      <c r="J25" s="56"/>
      <c r="K25" s="36" t="s">
        <v>65</v>
      </c>
      <c r="L25" s="83">
        <v>25</v>
      </c>
      <c r="M25" s="83"/>
      <c r="N25" s="63"/>
      <c r="O25" s="86" t="s">
        <v>241</v>
      </c>
      <c r="P25" s="88">
        <v>43710.710648148146</v>
      </c>
      <c r="Q25" s="86" t="s">
        <v>257</v>
      </c>
      <c r="R25" s="89" t="s">
        <v>278</v>
      </c>
      <c r="S25" s="86" t="s">
        <v>289</v>
      </c>
      <c r="T25" s="86" t="s">
        <v>294</v>
      </c>
      <c r="U25" s="86"/>
      <c r="V25" s="89" t="s">
        <v>312</v>
      </c>
      <c r="W25" s="88">
        <v>43710.710648148146</v>
      </c>
      <c r="X25" s="89" t="s">
        <v>340</v>
      </c>
      <c r="Y25" s="86"/>
      <c r="Z25" s="86"/>
      <c r="AA25" s="92" t="s">
        <v>373</v>
      </c>
      <c r="AB25" s="92" t="s">
        <v>377</v>
      </c>
      <c r="AC25" s="86" t="b">
        <v>0</v>
      </c>
      <c r="AD25" s="86">
        <v>17</v>
      </c>
      <c r="AE25" s="92" t="s">
        <v>389</v>
      </c>
      <c r="AF25" s="86" t="b">
        <v>0</v>
      </c>
      <c r="AG25" s="86" t="s">
        <v>390</v>
      </c>
      <c r="AH25" s="86"/>
      <c r="AI25" s="92" t="s">
        <v>388</v>
      </c>
      <c r="AJ25" s="86" t="b">
        <v>0</v>
      </c>
      <c r="AK25" s="86">
        <v>7</v>
      </c>
      <c r="AL25" s="92" t="s">
        <v>388</v>
      </c>
      <c r="AM25" s="86" t="s">
        <v>395</v>
      </c>
      <c r="AN25" s="86" t="b">
        <v>0</v>
      </c>
      <c r="AO25" s="92" t="s">
        <v>377</v>
      </c>
      <c r="AP25" s="86" t="s">
        <v>398</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10</v>
      </c>
      <c r="BK25" s="52">
        <v>100</v>
      </c>
      <c r="BL25" s="51">
        <v>10</v>
      </c>
    </row>
    <row r="26" spans="1:64" ht="30">
      <c r="A26" s="84" t="s">
        <v>230</v>
      </c>
      <c r="B26" s="84" t="s">
        <v>230</v>
      </c>
      <c r="C26" s="53" t="s">
        <v>987</v>
      </c>
      <c r="D26" s="54">
        <v>3</v>
      </c>
      <c r="E26" s="65" t="s">
        <v>136</v>
      </c>
      <c r="F26" s="55">
        <v>35</v>
      </c>
      <c r="G26" s="53"/>
      <c r="H26" s="57"/>
      <c r="I26" s="56"/>
      <c r="J26" s="56"/>
      <c r="K26" s="36" t="s">
        <v>65</v>
      </c>
      <c r="L26" s="83">
        <v>26</v>
      </c>
      <c r="M26" s="83"/>
      <c r="N26" s="63"/>
      <c r="O26" s="86" t="s">
        <v>176</v>
      </c>
      <c r="P26" s="88">
        <v>43714.459074074075</v>
      </c>
      <c r="Q26" s="86" t="s">
        <v>259</v>
      </c>
      <c r="R26" s="89" t="s">
        <v>279</v>
      </c>
      <c r="S26" s="86" t="s">
        <v>287</v>
      </c>
      <c r="T26" s="86" t="s">
        <v>295</v>
      </c>
      <c r="U26" s="86"/>
      <c r="V26" s="89" t="s">
        <v>314</v>
      </c>
      <c r="W26" s="88">
        <v>43714.459074074075</v>
      </c>
      <c r="X26" s="89" t="s">
        <v>342</v>
      </c>
      <c r="Y26" s="86"/>
      <c r="Z26" s="86"/>
      <c r="AA26" s="92" t="s">
        <v>375</v>
      </c>
      <c r="AB26" s="86"/>
      <c r="AC26" s="86" t="b">
        <v>0</v>
      </c>
      <c r="AD26" s="86">
        <v>0</v>
      </c>
      <c r="AE26" s="92" t="s">
        <v>388</v>
      </c>
      <c r="AF26" s="86" t="b">
        <v>0</v>
      </c>
      <c r="AG26" s="86" t="s">
        <v>390</v>
      </c>
      <c r="AH26" s="86"/>
      <c r="AI26" s="92" t="s">
        <v>388</v>
      </c>
      <c r="AJ26" s="86" t="b">
        <v>0</v>
      </c>
      <c r="AK26" s="86">
        <v>0</v>
      </c>
      <c r="AL26" s="92" t="s">
        <v>388</v>
      </c>
      <c r="AM26" s="86" t="s">
        <v>395</v>
      </c>
      <c r="AN26" s="86" t="b">
        <v>1</v>
      </c>
      <c r="AO26" s="92" t="s">
        <v>375</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20</v>
      </c>
      <c r="BK26" s="52">
        <v>100</v>
      </c>
      <c r="BL26" s="51">
        <v>20</v>
      </c>
    </row>
    <row r="27" spans="1:64" ht="30">
      <c r="A27" s="84" t="s">
        <v>230</v>
      </c>
      <c r="B27" s="84" t="s">
        <v>230</v>
      </c>
      <c r="C27" s="53" t="s">
        <v>987</v>
      </c>
      <c r="D27" s="54">
        <v>3</v>
      </c>
      <c r="E27" s="65" t="s">
        <v>136</v>
      </c>
      <c r="F27" s="55">
        <v>35</v>
      </c>
      <c r="G27" s="53"/>
      <c r="H27" s="57"/>
      <c r="I27" s="56"/>
      <c r="J27" s="56"/>
      <c r="K27" s="36" t="s">
        <v>65</v>
      </c>
      <c r="L27" s="83">
        <v>27</v>
      </c>
      <c r="M27" s="83"/>
      <c r="N27" s="63"/>
      <c r="O27" s="86" t="s">
        <v>176</v>
      </c>
      <c r="P27" s="88">
        <v>43714.51563657408</v>
      </c>
      <c r="Q27" s="86" t="s">
        <v>260</v>
      </c>
      <c r="R27" s="89" t="s">
        <v>280</v>
      </c>
      <c r="S27" s="86" t="s">
        <v>287</v>
      </c>
      <c r="T27" s="86" t="s">
        <v>295</v>
      </c>
      <c r="U27" s="86"/>
      <c r="V27" s="89" t="s">
        <v>314</v>
      </c>
      <c r="W27" s="88">
        <v>43714.51563657408</v>
      </c>
      <c r="X27" s="89" t="s">
        <v>343</v>
      </c>
      <c r="Y27" s="86"/>
      <c r="Z27" s="86"/>
      <c r="AA27" s="92" t="s">
        <v>376</v>
      </c>
      <c r="AB27" s="86"/>
      <c r="AC27" s="86" t="b">
        <v>0</v>
      </c>
      <c r="AD27" s="86">
        <v>0</v>
      </c>
      <c r="AE27" s="92" t="s">
        <v>388</v>
      </c>
      <c r="AF27" s="86" t="b">
        <v>0</v>
      </c>
      <c r="AG27" s="86" t="s">
        <v>390</v>
      </c>
      <c r="AH27" s="86"/>
      <c r="AI27" s="92" t="s">
        <v>388</v>
      </c>
      <c r="AJ27" s="86" t="b">
        <v>0</v>
      </c>
      <c r="AK27" s="86">
        <v>0</v>
      </c>
      <c r="AL27" s="92" t="s">
        <v>388</v>
      </c>
      <c r="AM27" s="86" t="s">
        <v>395</v>
      </c>
      <c r="AN27" s="86" t="b">
        <v>1</v>
      </c>
      <c r="AO27" s="92" t="s">
        <v>376</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21</v>
      </c>
      <c r="BK27" s="52">
        <v>100</v>
      </c>
      <c r="BL27" s="51">
        <v>21</v>
      </c>
    </row>
    <row r="28" spans="1:64" ht="45">
      <c r="A28" s="84" t="s">
        <v>229</v>
      </c>
      <c r="B28" s="84" t="s">
        <v>230</v>
      </c>
      <c r="C28" s="53" t="s">
        <v>986</v>
      </c>
      <c r="D28" s="54">
        <v>3</v>
      </c>
      <c r="E28" s="65" t="s">
        <v>132</v>
      </c>
      <c r="F28" s="55">
        <v>35</v>
      </c>
      <c r="G28" s="53"/>
      <c r="H28" s="57"/>
      <c r="I28" s="56"/>
      <c r="J28" s="56"/>
      <c r="K28" s="36" t="s">
        <v>65</v>
      </c>
      <c r="L28" s="83">
        <v>28</v>
      </c>
      <c r="M28" s="83"/>
      <c r="N28" s="63"/>
      <c r="O28" s="86" t="s">
        <v>241</v>
      </c>
      <c r="P28" s="88">
        <v>43715.763194444444</v>
      </c>
      <c r="Q28" s="86" t="s">
        <v>258</v>
      </c>
      <c r="R28" s="89" t="s">
        <v>278</v>
      </c>
      <c r="S28" s="86" t="s">
        <v>289</v>
      </c>
      <c r="T28" s="86" t="s">
        <v>294</v>
      </c>
      <c r="U28" s="86"/>
      <c r="V28" s="89" t="s">
        <v>313</v>
      </c>
      <c r="W28" s="88">
        <v>43715.763194444444</v>
      </c>
      <c r="X28" s="89" t="s">
        <v>341</v>
      </c>
      <c r="Y28" s="86"/>
      <c r="Z28" s="86"/>
      <c r="AA28" s="92" t="s">
        <v>374</v>
      </c>
      <c r="AB28" s="86"/>
      <c r="AC28" s="86" t="b">
        <v>0</v>
      </c>
      <c r="AD28" s="86">
        <v>0</v>
      </c>
      <c r="AE28" s="92" t="s">
        <v>388</v>
      </c>
      <c r="AF28" s="86" t="b">
        <v>0</v>
      </c>
      <c r="AG28" s="86" t="s">
        <v>390</v>
      </c>
      <c r="AH28" s="86"/>
      <c r="AI28" s="92" t="s">
        <v>388</v>
      </c>
      <c r="AJ28" s="86" t="b">
        <v>0</v>
      </c>
      <c r="AK28" s="86">
        <v>0</v>
      </c>
      <c r="AL28" s="92" t="s">
        <v>373</v>
      </c>
      <c r="AM28" s="86" t="s">
        <v>393</v>
      </c>
      <c r="AN28" s="86" t="b">
        <v>0</v>
      </c>
      <c r="AO28" s="92" t="s">
        <v>373</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12</v>
      </c>
      <c r="BK28" s="52">
        <v>100</v>
      </c>
      <c r="BL28" s="51">
        <v>12</v>
      </c>
    </row>
    <row r="29" spans="1:64" ht="30">
      <c r="A29" s="84" t="s">
        <v>228</v>
      </c>
      <c r="B29" s="84" t="s">
        <v>228</v>
      </c>
      <c r="C29" s="53" t="s">
        <v>987</v>
      </c>
      <c r="D29" s="54">
        <v>3</v>
      </c>
      <c r="E29" s="65" t="s">
        <v>136</v>
      </c>
      <c r="F29" s="55">
        <v>35</v>
      </c>
      <c r="G29" s="53"/>
      <c r="H29" s="57"/>
      <c r="I29" s="56"/>
      <c r="J29" s="56"/>
      <c r="K29" s="36" t="s">
        <v>65</v>
      </c>
      <c r="L29" s="83">
        <v>29</v>
      </c>
      <c r="M29" s="83"/>
      <c r="N29" s="63"/>
      <c r="O29" s="86" t="s">
        <v>176</v>
      </c>
      <c r="P29" s="88">
        <v>43710.423946759256</v>
      </c>
      <c r="Q29" s="86" t="s">
        <v>261</v>
      </c>
      <c r="R29" s="89" t="s">
        <v>281</v>
      </c>
      <c r="S29" s="86" t="s">
        <v>287</v>
      </c>
      <c r="T29" s="86" t="s">
        <v>293</v>
      </c>
      <c r="U29" s="86"/>
      <c r="V29" s="89" t="s">
        <v>312</v>
      </c>
      <c r="W29" s="88">
        <v>43710.423946759256</v>
      </c>
      <c r="X29" s="89" t="s">
        <v>344</v>
      </c>
      <c r="Y29" s="86"/>
      <c r="Z29" s="86"/>
      <c r="AA29" s="92" t="s">
        <v>377</v>
      </c>
      <c r="AB29" s="86"/>
      <c r="AC29" s="86" t="b">
        <v>0</v>
      </c>
      <c r="AD29" s="86">
        <v>63</v>
      </c>
      <c r="AE29" s="92" t="s">
        <v>388</v>
      </c>
      <c r="AF29" s="86" t="b">
        <v>0</v>
      </c>
      <c r="AG29" s="86" t="s">
        <v>390</v>
      </c>
      <c r="AH29" s="86"/>
      <c r="AI29" s="92" t="s">
        <v>388</v>
      </c>
      <c r="AJ29" s="86" t="b">
        <v>0</v>
      </c>
      <c r="AK29" s="86">
        <v>18</v>
      </c>
      <c r="AL29" s="92" t="s">
        <v>388</v>
      </c>
      <c r="AM29" s="86" t="s">
        <v>395</v>
      </c>
      <c r="AN29" s="86" t="b">
        <v>1</v>
      </c>
      <c r="AO29" s="92" t="s">
        <v>377</v>
      </c>
      <c r="AP29" s="86" t="s">
        <v>398</v>
      </c>
      <c r="AQ29" s="86">
        <v>0</v>
      </c>
      <c r="AR29" s="86">
        <v>0</v>
      </c>
      <c r="AS29" s="86"/>
      <c r="AT29" s="86"/>
      <c r="AU29" s="86"/>
      <c r="AV29" s="86"/>
      <c r="AW29" s="86"/>
      <c r="AX29" s="86"/>
      <c r="AY29" s="86"/>
      <c r="AZ29" s="86"/>
      <c r="BA29">
        <v>2</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12</v>
      </c>
      <c r="BK29" s="52">
        <v>100</v>
      </c>
      <c r="BL29" s="51">
        <v>12</v>
      </c>
    </row>
    <row r="30" spans="1:64" ht="30">
      <c r="A30" s="84" t="s">
        <v>228</v>
      </c>
      <c r="B30" s="84" t="s">
        <v>228</v>
      </c>
      <c r="C30" s="53" t="s">
        <v>987</v>
      </c>
      <c r="D30" s="54">
        <v>3</v>
      </c>
      <c r="E30" s="65" t="s">
        <v>136</v>
      </c>
      <c r="F30" s="55">
        <v>35</v>
      </c>
      <c r="G30" s="53"/>
      <c r="H30" s="57"/>
      <c r="I30" s="56"/>
      <c r="J30" s="56"/>
      <c r="K30" s="36" t="s">
        <v>65</v>
      </c>
      <c r="L30" s="83">
        <v>30</v>
      </c>
      <c r="M30" s="83"/>
      <c r="N30" s="63"/>
      <c r="O30" s="86" t="s">
        <v>176</v>
      </c>
      <c r="P30" s="88">
        <v>43714.45821759259</v>
      </c>
      <c r="Q30" s="86" t="s">
        <v>262</v>
      </c>
      <c r="R30" s="89" t="s">
        <v>282</v>
      </c>
      <c r="S30" s="86" t="s">
        <v>287</v>
      </c>
      <c r="T30" s="86"/>
      <c r="U30" s="86"/>
      <c r="V30" s="89" t="s">
        <v>312</v>
      </c>
      <c r="W30" s="88">
        <v>43714.45821759259</v>
      </c>
      <c r="X30" s="89" t="s">
        <v>345</v>
      </c>
      <c r="Y30" s="86"/>
      <c r="Z30" s="86"/>
      <c r="AA30" s="92" t="s">
        <v>378</v>
      </c>
      <c r="AB30" s="86"/>
      <c r="AC30" s="86" t="b">
        <v>0</v>
      </c>
      <c r="AD30" s="86">
        <v>0</v>
      </c>
      <c r="AE30" s="92" t="s">
        <v>388</v>
      </c>
      <c r="AF30" s="86" t="b">
        <v>0</v>
      </c>
      <c r="AG30" s="86" t="s">
        <v>390</v>
      </c>
      <c r="AH30" s="86"/>
      <c r="AI30" s="92" t="s">
        <v>388</v>
      </c>
      <c r="AJ30" s="86" t="b">
        <v>0</v>
      </c>
      <c r="AK30" s="86">
        <v>0</v>
      </c>
      <c r="AL30" s="92" t="s">
        <v>388</v>
      </c>
      <c r="AM30" s="86" t="s">
        <v>395</v>
      </c>
      <c r="AN30" s="86" t="b">
        <v>1</v>
      </c>
      <c r="AO30" s="92" t="s">
        <v>378</v>
      </c>
      <c r="AP30" s="86" t="s">
        <v>176</v>
      </c>
      <c r="AQ30" s="86">
        <v>0</v>
      </c>
      <c r="AR30" s="86">
        <v>0</v>
      </c>
      <c r="AS30" s="86"/>
      <c r="AT30" s="86"/>
      <c r="AU30" s="86"/>
      <c r="AV30" s="86"/>
      <c r="AW30" s="86"/>
      <c r="AX30" s="86"/>
      <c r="AY30" s="86"/>
      <c r="AZ30" s="86"/>
      <c r="BA30">
        <v>2</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18</v>
      </c>
      <c r="BK30" s="52">
        <v>100</v>
      </c>
      <c r="BL30" s="51">
        <v>18</v>
      </c>
    </row>
    <row r="31" spans="1:64" ht="45">
      <c r="A31" s="84" t="s">
        <v>229</v>
      </c>
      <c r="B31" s="84" t="s">
        <v>228</v>
      </c>
      <c r="C31" s="53" t="s">
        <v>986</v>
      </c>
      <c r="D31" s="54">
        <v>3</v>
      </c>
      <c r="E31" s="65" t="s">
        <v>132</v>
      </c>
      <c r="F31" s="55">
        <v>35</v>
      </c>
      <c r="G31" s="53"/>
      <c r="H31" s="57"/>
      <c r="I31" s="56"/>
      <c r="J31" s="56"/>
      <c r="K31" s="36" t="s">
        <v>65</v>
      </c>
      <c r="L31" s="83">
        <v>31</v>
      </c>
      <c r="M31" s="83"/>
      <c r="N31" s="63"/>
      <c r="O31" s="86" t="s">
        <v>241</v>
      </c>
      <c r="P31" s="88">
        <v>43715.763194444444</v>
      </c>
      <c r="Q31" s="86" t="s">
        <v>258</v>
      </c>
      <c r="R31" s="89" t="s">
        <v>278</v>
      </c>
      <c r="S31" s="86" t="s">
        <v>289</v>
      </c>
      <c r="T31" s="86" t="s">
        <v>294</v>
      </c>
      <c r="U31" s="86"/>
      <c r="V31" s="89" t="s">
        <v>313</v>
      </c>
      <c r="W31" s="88">
        <v>43715.763194444444</v>
      </c>
      <c r="X31" s="89" t="s">
        <v>341</v>
      </c>
      <c r="Y31" s="86"/>
      <c r="Z31" s="86"/>
      <c r="AA31" s="92" t="s">
        <v>374</v>
      </c>
      <c r="AB31" s="86"/>
      <c r="AC31" s="86" t="b">
        <v>0</v>
      </c>
      <c r="AD31" s="86">
        <v>0</v>
      </c>
      <c r="AE31" s="92" t="s">
        <v>388</v>
      </c>
      <c r="AF31" s="86" t="b">
        <v>0</v>
      </c>
      <c r="AG31" s="86" t="s">
        <v>390</v>
      </c>
      <c r="AH31" s="86"/>
      <c r="AI31" s="92" t="s">
        <v>388</v>
      </c>
      <c r="AJ31" s="86" t="b">
        <v>0</v>
      </c>
      <c r="AK31" s="86">
        <v>0</v>
      </c>
      <c r="AL31" s="92" t="s">
        <v>373</v>
      </c>
      <c r="AM31" s="86" t="s">
        <v>393</v>
      </c>
      <c r="AN31" s="86" t="b">
        <v>0</v>
      </c>
      <c r="AO31" s="92" t="s">
        <v>373</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231</v>
      </c>
      <c r="B32" s="84" t="s">
        <v>236</v>
      </c>
      <c r="C32" s="53" t="s">
        <v>986</v>
      </c>
      <c r="D32" s="54">
        <v>3</v>
      </c>
      <c r="E32" s="65" t="s">
        <v>132</v>
      </c>
      <c r="F32" s="55">
        <v>35</v>
      </c>
      <c r="G32" s="53"/>
      <c r="H32" s="57"/>
      <c r="I32" s="56"/>
      <c r="J32" s="56"/>
      <c r="K32" s="36" t="s">
        <v>65</v>
      </c>
      <c r="L32" s="83">
        <v>32</v>
      </c>
      <c r="M32" s="83"/>
      <c r="N32" s="63"/>
      <c r="O32" s="86" t="s">
        <v>241</v>
      </c>
      <c r="P32" s="88">
        <v>43715.85827546296</v>
      </c>
      <c r="Q32" s="86" t="s">
        <v>263</v>
      </c>
      <c r="R32" s="89" t="s">
        <v>283</v>
      </c>
      <c r="S32" s="86" t="s">
        <v>288</v>
      </c>
      <c r="T32" s="86" t="s">
        <v>292</v>
      </c>
      <c r="U32" s="86"/>
      <c r="V32" s="89" t="s">
        <v>315</v>
      </c>
      <c r="W32" s="88">
        <v>43715.85827546296</v>
      </c>
      <c r="X32" s="89" t="s">
        <v>346</v>
      </c>
      <c r="Y32" s="86"/>
      <c r="Z32" s="86"/>
      <c r="AA32" s="92" t="s">
        <v>379</v>
      </c>
      <c r="AB32" s="86"/>
      <c r="AC32" s="86" t="b">
        <v>0</v>
      </c>
      <c r="AD32" s="86">
        <v>0</v>
      </c>
      <c r="AE32" s="92" t="s">
        <v>388</v>
      </c>
      <c r="AF32" s="86" t="b">
        <v>0</v>
      </c>
      <c r="AG32" s="86" t="s">
        <v>390</v>
      </c>
      <c r="AH32" s="86"/>
      <c r="AI32" s="92" t="s">
        <v>388</v>
      </c>
      <c r="AJ32" s="86" t="b">
        <v>0</v>
      </c>
      <c r="AK32" s="86">
        <v>0</v>
      </c>
      <c r="AL32" s="92" t="s">
        <v>385</v>
      </c>
      <c r="AM32" s="86" t="s">
        <v>392</v>
      </c>
      <c r="AN32" s="86" t="b">
        <v>0</v>
      </c>
      <c r="AO32" s="92" t="s">
        <v>385</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7</v>
      </c>
      <c r="BK32" s="52">
        <v>100</v>
      </c>
      <c r="BL32" s="51">
        <v>7</v>
      </c>
    </row>
    <row r="33" spans="1:64" ht="45">
      <c r="A33" s="84" t="s">
        <v>232</v>
      </c>
      <c r="B33" s="84" t="s">
        <v>232</v>
      </c>
      <c r="C33" s="53" t="s">
        <v>986</v>
      </c>
      <c r="D33" s="54">
        <v>3</v>
      </c>
      <c r="E33" s="65" t="s">
        <v>132</v>
      </c>
      <c r="F33" s="55">
        <v>35</v>
      </c>
      <c r="G33" s="53"/>
      <c r="H33" s="57"/>
      <c r="I33" s="56"/>
      <c r="J33" s="56"/>
      <c r="K33" s="36" t="s">
        <v>65</v>
      </c>
      <c r="L33" s="83">
        <v>33</v>
      </c>
      <c r="M33" s="83"/>
      <c r="N33" s="63"/>
      <c r="O33" s="86" t="s">
        <v>176</v>
      </c>
      <c r="P33" s="88">
        <v>43715.875069444446</v>
      </c>
      <c r="Q33" s="86" t="s">
        <v>264</v>
      </c>
      <c r="R33" s="89" t="s">
        <v>284</v>
      </c>
      <c r="S33" s="86" t="s">
        <v>290</v>
      </c>
      <c r="T33" s="86"/>
      <c r="U33" s="86"/>
      <c r="V33" s="89" t="s">
        <v>316</v>
      </c>
      <c r="W33" s="88">
        <v>43715.875069444446</v>
      </c>
      <c r="X33" s="89" t="s">
        <v>347</v>
      </c>
      <c r="Y33" s="86"/>
      <c r="Z33" s="86"/>
      <c r="AA33" s="92" t="s">
        <v>380</v>
      </c>
      <c r="AB33" s="86"/>
      <c r="AC33" s="86" t="b">
        <v>0</v>
      </c>
      <c r="AD33" s="86">
        <v>0</v>
      </c>
      <c r="AE33" s="92" t="s">
        <v>388</v>
      </c>
      <c r="AF33" s="86" t="b">
        <v>0</v>
      </c>
      <c r="AG33" s="86" t="s">
        <v>390</v>
      </c>
      <c r="AH33" s="86"/>
      <c r="AI33" s="92" t="s">
        <v>388</v>
      </c>
      <c r="AJ33" s="86" t="b">
        <v>0</v>
      </c>
      <c r="AK33" s="86">
        <v>0</v>
      </c>
      <c r="AL33" s="92" t="s">
        <v>388</v>
      </c>
      <c r="AM33" s="86" t="s">
        <v>396</v>
      </c>
      <c r="AN33" s="86" t="b">
        <v>0</v>
      </c>
      <c r="AO33" s="92" t="s">
        <v>380</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10</v>
      </c>
      <c r="BK33" s="52">
        <v>100</v>
      </c>
      <c r="BL33" s="51">
        <v>10</v>
      </c>
    </row>
    <row r="34" spans="1:64" ht="45">
      <c r="A34" s="84" t="s">
        <v>233</v>
      </c>
      <c r="B34" s="84" t="s">
        <v>236</v>
      </c>
      <c r="C34" s="53" t="s">
        <v>986</v>
      </c>
      <c r="D34" s="54">
        <v>3</v>
      </c>
      <c r="E34" s="65" t="s">
        <v>132</v>
      </c>
      <c r="F34" s="55">
        <v>35</v>
      </c>
      <c r="G34" s="53"/>
      <c r="H34" s="57"/>
      <c r="I34" s="56"/>
      <c r="J34" s="56"/>
      <c r="K34" s="36" t="s">
        <v>65</v>
      </c>
      <c r="L34" s="83">
        <v>34</v>
      </c>
      <c r="M34" s="83"/>
      <c r="N34" s="63"/>
      <c r="O34" s="86" t="s">
        <v>241</v>
      </c>
      <c r="P34" s="88">
        <v>43715.93261574074</v>
      </c>
      <c r="Q34" s="86" t="s">
        <v>263</v>
      </c>
      <c r="R34" s="89" t="s">
        <v>283</v>
      </c>
      <c r="S34" s="86" t="s">
        <v>288</v>
      </c>
      <c r="T34" s="86" t="s">
        <v>292</v>
      </c>
      <c r="U34" s="86"/>
      <c r="V34" s="89" t="s">
        <v>317</v>
      </c>
      <c r="W34" s="88">
        <v>43715.93261574074</v>
      </c>
      <c r="X34" s="89" t="s">
        <v>348</v>
      </c>
      <c r="Y34" s="86"/>
      <c r="Z34" s="86"/>
      <c r="AA34" s="92" t="s">
        <v>381</v>
      </c>
      <c r="AB34" s="86"/>
      <c r="AC34" s="86" t="b">
        <v>0</v>
      </c>
      <c r="AD34" s="86">
        <v>0</v>
      </c>
      <c r="AE34" s="92" t="s">
        <v>388</v>
      </c>
      <c r="AF34" s="86" t="b">
        <v>0</v>
      </c>
      <c r="AG34" s="86" t="s">
        <v>390</v>
      </c>
      <c r="AH34" s="86"/>
      <c r="AI34" s="92" t="s">
        <v>388</v>
      </c>
      <c r="AJ34" s="86" t="b">
        <v>0</v>
      </c>
      <c r="AK34" s="86">
        <v>0</v>
      </c>
      <c r="AL34" s="92" t="s">
        <v>385</v>
      </c>
      <c r="AM34" s="86" t="s">
        <v>392</v>
      </c>
      <c r="AN34" s="86" t="b">
        <v>0</v>
      </c>
      <c r="AO34" s="92" t="s">
        <v>385</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7</v>
      </c>
      <c r="BK34" s="52">
        <v>100</v>
      </c>
      <c r="BL34" s="51">
        <v>7</v>
      </c>
    </row>
    <row r="35" spans="1:64" ht="45">
      <c r="A35" s="84" t="s">
        <v>234</v>
      </c>
      <c r="B35" s="84" t="s">
        <v>234</v>
      </c>
      <c r="C35" s="53" t="s">
        <v>986</v>
      </c>
      <c r="D35" s="54">
        <v>3</v>
      </c>
      <c r="E35" s="65" t="s">
        <v>132</v>
      </c>
      <c r="F35" s="55">
        <v>35</v>
      </c>
      <c r="G35" s="53"/>
      <c r="H35" s="57"/>
      <c r="I35" s="56"/>
      <c r="J35" s="56"/>
      <c r="K35" s="36" t="s">
        <v>65</v>
      </c>
      <c r="L35" s="83">
        <v>35</v>
      </c>
      <c r="M35" s="83"/>
      <c r="N35" s="63"/>
      <c r="O35" s="86" t="s">
        <v>176</v>
      </c>
      <c r="P35" s="88">
        <v>43715.96015046296</v>
      </c>
      <c r="Q35" s="86" t="s">
        <v>265</v>
      </c>
      <c r="R35" s="86"/>
      <c r="S35" s="86"/>
      <c r="T35" s="86" t="s">
        <v>292</v>
      </c>
      <c r="U35" s="89" t="s">
        <v>298</v>
      </c>
      <c r="V35" s="89" t="s">
        <v>298</v>
      </c>
      <c r="W35" s="88">
        <v>43715.96015046296</v>
      </c>
      <c r="X35" s="89" t="s">
        <v>349</v>
      </c>
      <c r="Y35" s="86"/>
      <c r="Z35" s="86"/>
      <c r="AA35" s="92" t="s">
        <v>382</v>
      </c>
      <c r="AB35" s="86"/>
      <c r="AC35" s="86" t="b">
        <v>0</v>
      </c>
      <c r="AD35" s="86">
        <v>0</v>
      </c>
      <c r="AE35" s="92" t="s">
        <v>388</v>
      </c>
      <c r="AF35" s="86" t="b">
        <v>0</v>
      </c>
      <c r="AG35" s="86" t="s">
        <v>390</v>
      </c>
      <c r="AH35" s="86"/>
      <c r="AI35" s="92" t="s">
        <v>388</v>
      </c>
      <c r="AJ35" s="86" t="b">
        <v>0</v>
      </c>
      <c r="AK35" s="86">
        <v>0</v>
      </c>
      <c r="AL35" s="92" t="s">
        <v>388</v>
      </c>
      <c r="AM35" s="86" t="s">
        <v>392</v>
      </c>
      <c r="AN35" s="86" t="b">
        <v>0</v>
      </c>
      <c r="AO35" s="92" t="s">
        <v>382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15</v>
      </c>
      <c r="BK35" s="52">
        <v>100</v>
      </c>
      <c r="BL35" s="51">
        <v>15</v>
      </c>
    </row>
    <row r="36" spans="1:64" ht="45">
      <c r="A36" s="84" t="s">
        <v>235</v>
      </c>
      <c r="B36" s="84" t="s">
        <v>235</v>
      </c>
      <c r="C36" s="53" t="s">
        <v>986</v>
      </c>
      <c r="D36" s="54">
        <v>3</v>
      </c>
      <c r="E36" s="65" t="s">
        <v>132</v>
      </c>
      <c r="F36" s="55">
        <v>35</v>
      </c>
      <c r="G36" s="53"/>
      <c r="H36" s="57"/>
      <c r="I36" s="56"/>
      <c r="J36" s="56"/>
      <c r="K36" s="36" t="s">
        <v>65</v>
      </c>
      <c r="L36" s="83">
        <v>36</v>
      </c>
      <c r="M36" s="83"/>
      <c r="N36" s="63"/>
      <c r="O36" s="86" t="s">
        <v>176</v>
      </c>
      <c r="P36" s="88">
        <v>43716.14078703704</v>
      </c>
      <c r="Q36" s="86" t="s">
        <v>266</v>
      </c>
      <c r="R36" s="89" t="s">
        <v>285</v>
      </c>
      <c r="S36" s="86" t="s">
        <v>288</v>
      </c>
      <c r="T36" s="86" t="s">
        <v>292</v>
      </c>
      <c r="U36" s="86"/>
      <c r="V36" s="89" t="s">
        <v>318</v>
      </c>
      <c r="W36" s="88">
        <v>43716.14078703704</v>
      </c>
      <c r="X36" s="89" t="s">
        <v>350</v>
      </c>
      <c r="Y36" s="86"/>
      <c r="Z36" s="86"/>
      <c r="AA36" s="92" t="s">
        <v>383</v>
      </c>
      <c r="AB36" s="86"/>
      <c r="AC36" s="86" t="b">
        <v>0</v>
      </c>
      <c r="AD36" s="86">
        <v>0</v>
      </c>
      <c r="AE36" s="92" t="s">
        <v>388</v>
      </c>
      <c r="AF36" s="86" t="b">
        <v>0</v>
      </c>
      <c r="AG36" s="86" t="s">
        <v>390</v>
      </c>
      <c r="AH36" s="86"/>
      <c r="AI36" s="92" t="s">
        <v>388</v>
      </c>
      <c r="AJ36" s="86" t="b">
        <v>0</v>
      </c>
      <c r="AK36" s="86">
        <v>0</v>
      </c>
      <c r="AL36" s="92" t="s">
        <v>388</v>
      </c>
      <c r="AM36" s="86" t="s">
        <v>397</v>
      </c>
      <c r="AN36" s="86" t="b">
        <v>0</v>
      </c>
      <c r="AO36" s="92" t="s">
        <v>383</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5</v>
      </c>
      <c r="BK36" s="52">
        <v>100</v>
      </c>
      <c r="BL36" s="51">
        <v>5</v>
      </c>
    </row>
    <row r="37" spans="1:64" ht="30">
      <c r="A37" s="84" t="s">
        <v>236</v>
      </c>
      <c r="B37" s="84" t="s">
        <v>236</v>
      </c>
      <c r="C37" s="53" t="s">
        <v>987</v>
      </c>
      <c r="D37" s="54">
        <v>3</v>
      </c>
      <c r="E37" s="65" t="s">
        <v>136</v>
      </c>
      <c r="F37" s="55">
        <v>35</v>
      </c>
      <c r="G37" s="53"/>
      <c r="H37" s="57"/>
      <c r="I37" s="56"/>
      <c r="J37" s="56"/>
      <c r="K37" s="36" t="s">
        <v>65</v>
      </c>
      <c r="L37" s="83">
        <v>37</v>
      </c>
      <c r="M37" s="83"/>
      <c r="N37" s="63"/>
      <c r="O37" s="86" t="s">
        <v>176</v>
      </c>
      <c r="P37" s="88">
        <v>43713.82890046296</v>
      </c>
      <c r="Q37" s="86" t="s">
        <v>267</v>
      </c>
      <c r="R37" s="86"/>
      <c r="S37" s="86"/>
      <c r="T37" s="86" t="s">
        <v>292</v>
      </c>
      <c r="U37" s="89" t="s">
        <v>296</v>
      </c>
      <c r="V37" s="89" t="s">
        <v>296</v>
      </c>
      <c r="W37" s="88">
        <v>43713.82890046296</v>
      </c>
      <c r="X37" s="89" t="s">
        <v>351</v>
      </c>
      <c r="Y37" s="86"/>
      <c r="Z37" s="86"/>
      <c r="AA37" s="92" t="s">
        <v>384</v>
      </c>
      <c r="AB37" s="86"/>
      <c r="AC37" s="86" t="b">
        <v>0</v>
      </c>
      <c r="AD37" s="86">
        <v>8</v>
      </c>
      <c r="AE37" s="92" t="s">
        <v>388</v>
      </c>
      <c r="AF37" s="86" t="b">
        <v>0</v>
      </c>
      <c r="AG37" s="86" t="s">
        <v>390</v>
      </c>
      <c r="AH37" s="86"/>
      <c r="AI37" s="92" t="s">
        <v>388</v>
      </c>
      <c r="AJ37" s="86" t="b">
        <v>0</v>
      </c>
      <c r="AK37" s="86">
        <v>2</v>
      </c>
      <c r="AL37" s="92" t="s">
        <v>388</v>
      </c>
      <c r="AM37" s="86" t="s">
        <v>395</v>
      </c>
      <c r="AN37" s="86" t="b">
        <v>0</v>
      </c>
      <c r="AO37" s="92" t="s">
        <v>384</v>
      </c>
      <c r="AP37" s="86" t="s">
        <v>398</v>
      </c>
      <c r="AQ37" s="86">
        <v>0</v>
      </c>
      <c r="AR37" s="86">
        <v>0</v>
      </c>
      <c r="AS37" s="86"/>
      <c r="AT37" s="86"/>
      <c r="AU37" s="86"/>
      <c r="AV37" s="86"/>
      <c r="AW37" s="86"/>
      <c r="AX37" s="86"/>
      <c r="AY37" s="86"/>
      <c r="AZ37" s="86"/>
      <c r="BA37">
        <v>2</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5</v>
      </c>
      <c r="BK37" s="52">
        <v>100</v>
      </c>
      <c r="BL37" s="51">
        <v>5</v>
      </c>
    </row>
    <row r="38" spans="1:64" ht="30">
      <c r="A38" s="84" t="s">
        <v>236</v>
      </c>
      <c r="B38" s="84" t="s">
        <v>236</v>
      </c>
      <c r="C38" s="53" t="s">
        <v>987</v>
      </c>
      <c r="D38" s="54">
        <v>3</v>
      </c>
      <c r="E38" s="65" t="s">
        <v>136</v>
      </c>
      <c r="F38" s="55">
        <v>35</v>
      </c>
      <c r="G38" s="53"/>
      <c r="H38" s="57"/>
      <c r="I38" s="56"/>
      <c r="J38" s="56"/>
      <c r="K38" s="36" t="s">
        <v>65</v>
      </c>
      <c r="L38" s="83">
        <v>38</v>
      </c>
      <c r="M38" s="83"/>
      <c r="N38" s="63"/>
      <c r="O38" s="86" t="s">
        <v>176</v>
      </c>
      <c r="P38" s="88">
        <v>43715.85475694444</v>
      </c>
      <c r="Q38" s="86" t="s">
        <v>268</v>
      </c>
      <c r="R38" s="89" t="s">
        <v>283</v>
      </c>
      <c r="S38" s="86" t="s">
        <v>288</v>
      </c>
      <c r="T38" s="86" t="s">
        <v>292</v>
      </c>
      <c r="U38" s="86"/>
      <c r="V38" s="89" t="s">
        <v>319</v>
      </c>
      <c r="W38" s="88">
        <v>43715.85475694444</v>
      </c>
      <c r="X38" s="89" t="s">
        <v>352</v>
      </c>
      <c r="Y38" s="86"/>
      <c r="Z38" s="86"/>
      <c r="AA38" s="92" t="s">
        <v>385</v>
      </c>
      <c r="AB38" s="86"/>
      <c r="AC38" s="86" t="b">
        <v>0</v>
      </c>
      <c r="AD38" s="86">
        <v>0</v>
      </c>
      <c r="AE38" s="92" t="s">
        <v>388</v>
      </c>
      <c r="AF38" s="86" t="b">
        <v>0</v>
      </c>
      <c r="AG38" s="86" t="s">
        <v>390</v>
      </c>
      <c r="AH38" s="86"/>
      <c r="AI38" s="92" t="s">
        <v>388</v>
      </c>
      <c r="AJ38" s="86" t="b">
        <v>0</v>
      </c>
      <c r="AK38" s="86">
        <v>0</v>
      </c>
      <c r="AL38" s="92" t="s">
        <v>388</v>
      </c>
      <c r="AM38" s="86" t="s">
        <v>395</v>
      </c>
      <c r="AN38" s="86" t="b">
        <v>0</v>
      </c>
      <c r="AO38" s="92" t="s">
        <v>385</v>
      </c>
      <c r="AP38" s="86" t="s">
        <v>176</v>
      </c>
      <c r="AQ38" s="86">
        <v>0</v>
      </c>
      <c r="AR38" s="86">
        <v>0</v>
      </c>
      <c r="AS38" s="86"/>
      <c r="AT38" s="86"/>
      <c r="AU38" s="86"/>
      <c r="AV38" s="86"/>
      <c r="AW38" s="86"/>
      <c r="AX38" s="86"/>
      <c r="AY38" s="86"/>
      <c r="AZ38" s="86"/>
      <c r="BA38">
        <v>2</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5</v>
      </c>
      <c r="BK38" s="52">
        <v>100</v>
      </c>
      <c r="BL38" s="51">
        <v>5</v>
      </c>
    </row>
    <row r="39" spans="1:64" ht="45">
      <c r="A39" s="84" t="s">
        <v>237</v>
      </c>
      <c r="B39" s="84" t="s">
        <v>236</v>
      </c>
      <c r="C39" s="53" t="s">
        <v>986</v>
      </c>
      <c r="D39" s="54">
        <v>3</v>
      </c>
      <c r="E39" s="65" t="s">
        <v>132</v>
      </c>
      <c r="F39" s="55">
        <v>35</v>
      </c>
      <c r="G39" s="53"/>
      <c r="H39" s="57"/>
      <c r="I39" s="56"/>
      <c r="J39" s="56"/>
      <c r="K39" s="36" t="s">
        <v>65</v>
      </c>
      <c r="L39" s="83">
        <v>39</v>
      </c>
      <c r="M39" s="83"/>
      <c r="N39" s="63"/>
      <c r="O39" s="86" t="s">
        <v>241</v>
      </c>
      <c r="P39" s="88">
        <v>43716.29657407408</v>
      </c>
      <c r="Q39" s="86" t="s">
        <v>263</v>
      </c>
      <c r="R39" s="89" t="s">
        <v>283</v>
      </c>
      <c r="S39" s="86" t="s">
        <v>288</v>
      </c>
      <c r="T39" s="86" t="s">
        <v>292</v>
      </c>
      <c r="U39" s="86"/>
      <c r="V39" s="89" t="s">
        <v>320</v>
      </c>
      <c r="W39" s="88">
        <v>43716.29657407408</v>
      </c>
      <c r="X39" s="89" t="s">
        <v>353</v>
      </c>
      <c r="Y39" s="86"/>
      <c r="Z39" s="86"/>
      <c r="AA39" s="92" t="s">
        <v>386</v>
      </c>
      <c r="AB39" s="86"/>
      <c r="AC39" s="86" t="b">
        <v>0</v>
      </c>
      <c r="AD39" s="86">
        <v>0</v>
      </c>
      <c r="AE39" s="92" t="s">
        <v>388</v>
      </c>
      <c r="AF39" s="86" t="b">
        <v>0</v>
      </c>
      <c r="AG39" s="86" t="s">
        <v>390</v>
      </c>
      <c r="AH39" s="86"/>
      <c r="AI39" s="92" t="s">
        <v>388</v>
      </c>
      <c r="AJ39" s="86" t="b">
        <v>0</v>
      </c>
      <c r="AK39" s="86">
        <v>0</v>
      </c>
      <c r="AL39" s="92" t="s">
        <v>385</v>
      </c>
      <c r="AM39" s="86" t="s">
        <v>395</v>
      </c>
      <c r="AN39" s="86" t="b">
        <v>0</v>
      </c>
      <c r="AO39" s="92" t="s">
        <v>385</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7</v>
      </c>
      <c r="BK39" s="52">
        <v>100</v>
      </c>
      <c r="BL39" s="51">
        <v>7</v>
      </c>
    </row>
    <row r="40" spans="1:64" ht="45">
      <c r="A40" s="84" t="s">
        <v>238</v>
      </c>
      <c r="B40" s="84" t="s">
        <v>238</v>
      </c>
      <c r="C40" s="53" t="s">
        <v>986</v>
      </c>
      <c r="D40" s="54">
        <v>3</v>
      </c>
      <c r="E40" s="65" t="s">
        <v>132</v>
      </c>
      <c r="F40" s="55">
        <v>35</v>
      </c>
      <c r="G40" s="53"/>
      <c r="H40" s="57"/>
      <c r="I40" s="56"/>
      <c r="J40" s="56"/>
      <c r="K40" s="36" t="s">
        <v>65</v>
      </c>
      <c r="L40" s="83">
        <v>40</v>
      </c>
      <c r="M40" s="83"/>
      <c r="N40" s="63"/>
      <c r="O40" s="86" t="s">
        <v>176</v>
      </c>
      <c r="P40" s="88">
        <v>43717.371666666666</v>
      </c>
      <c r="Q40" s="86" t="s">
        <v>269</v>
      </c>
      <c r="R40" s="89" t="s">
        <v>286</v>
      </c>
      <c r="S40" s="86" t="s">
        <v>288</v>
      </c>
      <c r="T40" s="86" t="s">
        <v>292</v>
      </c>
      <c r="U40" s="86"/>
      <c r="V40" s="89" t="s">
        <v>321</v>
      </c>
      <c r="W40" s="88">
        <v>43717.371666666666</v>
      </c>
      <c r="X40" s="89" t="s">
        <v>354</v>
      </c>
      <c r="Y40" s="86"/>
      <c r="Z40" s="86"/>
      <c r="AA40" s="92" t="s">
        <v>387</v>
      </c>
      <c r="AB40" s="86"/>
      <c r="AC40" s="86" t="b">
        <v>0</v>
      </c>
      <c r="AD40" s="86">
        <v>0</v>
      </c>
      <c r="AE40" s="92" t="s">
        <v>388</v>
      </c>
      <c r="AF40" s="86" t="b">
        <v>0</v>
      </c>
      <c r="AG40" s="86" t="s">
        <v>390</v>
      </c>
      <c r="AH40" s="86"/>
      <c r="AI40" s="92" t="s">
        <v>388</v>
      </c>
      <c r="AJ40" s="86" t="b">
        <v>0</v>
      </c>
      <c r="AK40" s="86">
        <v>0</v>
      </c>
      <c r="AL40" s="92" t="s">
        <v>388</v>
      </c>
      <c r="AM40" s="86" t="s">
        <v>394</v>
      </c>
      <c r="AN40" s="86" t="b">
        <v>0</v>
      </c>
      <c r="AO40" s="92" t="s">
        <v>387</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5</v>
      </c>
      <c r="BK40" s="52">
        <v>100</v>
      </c>
      <c r="BL40"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hyperlinks>
    <hyperlink ref="R6" r:id="rId1" display="https://twitter.com/i/web/status/1169639274209316864"/>
    <hyperlink ref="R9" r:id="rId2" display="https://twitter.com/i/web/status/1169744879351672832"/>
    <hyperlink ref="R10" r:id="rId3" display="https://www.youtube.com/watch?v=Wc77KC08Hbc&amp;feature=share"/>
    <hyperlink ref="R11" r:id="rId4" display="https://twitter.com/i/web/status/1168130316944519169"/>
    <hyperlink ref="R14" r:id="rId5" display="https://twitter.com/i/web/status/1170111996601217024"/>
    <hyperlink ref="R15" r:id="rId6" display="https://twitter.com/i/web/status/1169171154407493633"/>
    <hyperlink ref="R19" r:id="rId7" display="https://twitter.com/i/web/status/1170240928914837505"/>
    <hyperlink ref="R20" r:id="rId8" display="https://twitter.com/i/web/status/1170241866828304384"/>
    <hyperlink ref="R21" r:id="rId9" display="https://alarab.co.uk/%D8%A7%D9%84%D8%AD%D8%B1%D8%A9-%D8%AA%D9%86%D8%A8%D8%B4-%D9%82%D8%B6%D8%A7%D9%8A%D8%A7-%D8%A7%D9%84%D9%81%D8%B3%D8%A7%D8%AF-%D8%A7%D9%84%D9%85%D9%82%D8%AF%D8%B3-%D9%88%D8%AA%D9%88%D9%8A%D8%AA%D8%B1-%D9%8A%D8%B1%D8%B5%D8%AF-%D8%A7%D9%84%D8%B9%D8%A7%D8%B5%D9%81%D8%A9-%D9%81%D9%8A-%D8%A7%D9%84%D8%B9%D8%B1%D8%A7%D9%82"/>
    <hyperlink ref="R22" r:id="rId10" display="https://alarab.co.uk/%D8%A7%D9%84%D8%AD%D8%B1%D8%A9-%D8%AA%D9%86%D8%A8%D8%B4-%D9%82%D8%B6%D8%A7%D9%8A%D8%A7-%D8%A7%D9%84%D9%81%D8%B3%D8%A7%D8%AF-%D8%A7%D9%84%D9%85%D9%82%D8%AF%D8%B3-%D9%88%D8%AA%D9%88%D9%8A%D8%AA%D8%B1-%D9%8A%D8%B1%D8%B5%D8%AF-%D8%A7%D9%84%D8%B9%D8%A7%D8%B5%D9%81%D8%A9-%D9%81%D9%8A-%D8%A7%D9%84%D8%B9%D8%B1%D8%A7%D9%82"/>
    <hyperlink ref="R23" r:id="rId11" display="https://alarab.co.uk/%D8%A7%D9%84%D8%AD%D8%B1%D8%A9-%D8%AA%D9%86%D8%A8%D8%B4-%D9%82%D8%B6%D8%A7%D9%8A%D8%A7-%D8%A7%D9%84%D9%81%D8%B3%D8%A7%D8%AF-%D8%A7%D9%84%D9%85%D9%82%D8%AF%D8%B3-%D9%88%D8%AA%D9%88%D9%8A%D8%AA%D8%B1-%D9%8A%D8%B1%D8%B5%D8%AF-%D8%A7%D9%84%D8%B9%D8%A7%D8%B5%D9%81%D8%A9-%D9%81%D9%8A-%D8%A7%D9%84%D8%B9%D8%B1%D8%A7%D9%82"/>
    <hyperlink ref="R24" r:id="rId12" display="https://alarab.co.uk/%D8%A7%D9%84%D8%AD%D8%B1%D8%A9-%D8%AA%D9%86%D8%A8%D8%B4-%D9%82%D8%B6%D8%A7%D9%8A%D8%A7-%D8%A7%D9%84%D9%81%D8%B3%D8%A7%D8%AF-%D8%A7%D9%84%D9%85%D9%82%D8%AF%D8%B3-%D9%88%D8%AA%D9%88%D9%8A%D8%AA%D8%B1-%D9%8A%D8%B1%D8%B5%D8%AF-%D8%A7%D9%84%D8%B9%D8%A7%D8%B5%D9%81%D8%A9-%D9%81%D9%8A-%D8%A7%D9%84%D8%B9%D8%B1%D8%A7%D9%82"/>
    <hyperlink ref="R25" r:id="rId13" display="https://alarab.co.uk/%D8%A7%D9%84%D8%AD%D8%B1%D8%A9-%D8%AA%D9%86%D8%A8%D8%B4-%D9%82%D8%B6%D8%A7%D9%8A%D8%A7-%D8%A7%D9%84%D9%81%D8%B3%D8%A7%D8%AF-%D8%A7%D9%84%D9%85%D9%82%D8%AF%D8%B3-%D9%88%D8%AA%D9%88%D9%8A%D8%AA%D8%B1-%D9%8A%D8%B1%D8%B5%D8%AF-%D8%A7%D9%84%D8%B9%D8%A7%D8%B5%D9%81%D8%A9-%D9%81%D9%8A-%D8%A7%D9%84%D8%B9%D8%B1%D8%A7%D9%82"/>
    <hyperlink ref="R26" r:id="rId14" display="https://twitter.com/i/web/status/1169928498196226048"/>
    <hyperlink ref="R27" r:id="rId15" display="https://twitter.com/i/web/status/1169948995764064256"/>
    <hyperlink ref="R28" r:id="rId16" display="https://alarab.co.uk/%D8%A7%D9%84%D8%AD%D8%B1%D8%A9-%D8%AA%D9%86%D8%A8%D8%B4-%D9%82%D8%B6%D8%A7%D9%8A%D8%A7-%D8%A7%D9%84%D9%81%D8%B3%D8%A7%D8%AF-%D8%A7%D9%84%D9%85%D9%82%D8%AF%D8%B3-%D9%88%D8%AA%D9%88%D9%8A%D8%AA%D8%B1-%D9%8A%D8%B1%D8%B5%D8%AF-%D8%A7%D9%84%D8%B9%D8%A7%D8%B5%D9%81%D8%A9-%D9%81%D9%8A-%D8%A7%D9%84%D8%B9%D8%B1%D8%A7%D9%82"/>
    <hyperlink ref="R29" r:id="rId17" display="https://twitter.com/i/web/status/1168466214336774144"/>
    <hyperlink ref="R30" r:id="rId18" display="https://twitter.com/i/web/status/1169928184508440577"/>
    <hyperlink ref="R31" r:id="rId19" display="https://alarab.co.uk/%D8%A7%D9%84%D8%AD%D8%B1%D8%A9-%D8%AA%D9%86%D8%A8%D8%B4-%D9%82%D8%B6%D8%A7%D9%8A%D8%A7-%D8%A7%D9%84%D9%81%D8%B3%D8%A7%D8%AF-%D8%A7%D9%84%D9%85%D9%82%D8%AF%D8%B3-%D9%88%D8%AA%D9%88%D9%8A%D8%AA%D8%B1-%D9%8A%D8%B1%D8%B5%D8%AF-%D8%A7%D9%84%D8%B9%D8%A7%D8%B5%D9%81%D8%A9-%D9%81%D9%8A-%D8%A7%D9%84%D8%B9%D8%B1%D8%A7%D9%82"/>
    <hyperlink ref="R32" r:id="rId20" display="https://www.youtube.com/watch?v=E6UI3BRPUBw&amp;feature=youtu.be"/>
    <hyperlink ref="R33" r:id="rId21" display="https://middle-east.sahafahn.net/news6267991.html"/>
    <hyperlink ref="R34" r:id="rId22" display="https://www.youtube.com/watch?v=E6UI3BRPUBw&amp;feature=youtu.be"/>
    <hyperlink ref="R36" r:id="rId23" display="https://www.youtube.com/watch?v=Wc77KC08Hbc&amp;feature=youtu.be"/>
    <hyperlink ref="R38" r:id="rId24" display="https://www.youtube.com/watch?v=E6UI3BRPUBw&amp;feature=youtu.be"/>
    <hyperlink ref="R39" r:id="rId25" display="https://www.youtube.com/watch?v=E6UI3BRPUBw&amp;feature=youtu.be"/>
    <hyperlink ref="R40" r:id="rId26" display="https://www.youtube.com/watch?v=oUyAkXCpdNg"/>
    <hyperlink ref="U7" r:id="rId27" display="https://pbs.twimg.com/ext_tw_video_thumb/1169699977377062912/pu/img/a3MS7zlxtIjaIv95.jpg"/>
    <hyperlink ref="U8" r:id="rId28" display="https://pbs.twimg.com/ext_tw_video_thumb/1169699977377062912/pu/img/a3MS7zlxtIjaIv95.jpg"/>
    <hyperlink ref="U17" r:id="rId29" display="https://pbs.twimg.com/media/EDsfXibWwAAPDrp.jpg"/>
    <hyperlink ref="U18" r:id="rId30" display="https://pbs.twimg.com/media/EDsfXibWwAAPDrp.jpg"/>
    <hyperlink ref="U35" r:id="rId31" display="https://pbs.twimg.com/media/ED5af9ZXsAEWlXt.jpg"/>
    <hyperlink ref="U37" r:id="rId32" display="https://pbs.twimg.com/ext_tw_video_thumb/1169699977377062912/pu/img/a3MS7zlxtIjaIv95.jpg"/>
    <hyperlink ref="V3" r:id="rId33" display="http://pbs.twimg.com/profile_images/1167165684842946561/ElhgxkAO_normal.jpg"/>
    <hyperlink ref="V4" r:id="rId34" display="http://pbs.twimg.com/profile_images/1167631376687992832/aMmxJrLc_normal.jpg"/>
    <hyperlink ref="V5" r:id="rId35" display="http://pbs.twimg.com/profile_images/1099159241988947968/3JeuhTGO_normal.jpg"/>
    <hyperlink ref="V6" r:id="rId36" display="http://pbs.twimg.com/profile_images/1144832414692327424/mnbyOvpb_normal.jpg"/>
    <hyperlink ref="V7" r:id="rId37" display="https://pbs.twimg.com/ext_tw_video_thumb/1169699977377062912/pu/img/a3MS7zlxtIjaIv95.jpg"/>
    <hyperlink ref="V8" r:id="rId38" display="https://pbs.twimg.com/ext_tw_video_thumb/1169699977377062912/pu/img/a3MS7zlxtIjaIv95.jpg"/>
    <hyperlink ref="V9" r:id="rId39" display="http://pbs.twimg.com/profile_images/1106606196176445441/VfdiUTTG_normal.jpg"/>
    <hyperlink ref="V10" r:id="rId40" display="http://pbs.twimg.com/profile_images/344513261576399147/2fc3c6fa869d1964548d6d2a3bff65fb_normal.jpeg"/>
    <hyperlink ref="V11" r:id="rId41" display="http://pbs.twimg.com/profile_images/1093931629880463360/UrMulGfe_normal.jpg"/>
    <hyperlink ref="V12" r:id="rId42" display="http://pbs.twimg.com/profile_images/1167717733515046912/RIav97Sm_normal.jpg"/>
    <hyperlink ref="V13" r:id="rId43" display="http://pbs.twimg.com/profile_images/1115260620134387712/J6o7dfZl_normal.jpg"/>
    <hyperlink ref="V14" r:id="rId44" display="http://pbs.twimg.com/profile_images/1158126096342278144/cGEkav3f_normal.jpg"/>
    <hyperlink ref="V15" r:id="rId45" display="http://pbs.twimg.com/profile_images/1136349124842774528/4UQIEv4c_normal.jpg"/>
    <hyperlink ref="V16" r:id="rId46" display="http://pbs.twimg.com/profile_images/1053001144744718336/nbQoW5lV_normal.jpg"/>
    <hyperlink ref="V17" r:id="rId47" display="https://pbs.twimg.com/media/EDsfXibWwAAPDrp.jpg"/>
    <hyperlink ref="V18" r:id="rId48" display="https://pbs.twimg.com/media/EDsfXibWwAAPDrp.jpg"/>
    <hyperlink ref="V19" r:id="rId49" display="http://pbs.twimg.com/profile_images/883222354754764801/lAe04mYb_normal.jpg"/>
    <hyperlink ref="V20" r:id="rId50" display="http://pbs.twimg.com/profile_images/883222354754764801/lAe04mYb_normal.jpg"/>
    <hyperlink ref="V21" r:id="rId51" display="http://pbs.twimg.com/profile_images/1114283777734381569/1VFDSXZN_normal.jpg"/>
    <hyperlink ref="V22" r:id="rId52" display="http://pbs.twimg.com/profile_images/483724028318740480/bWtuFnvB_normal.jpeg"/>
    <hyperlink ref="V23" r:id="rId53" display="http://pbs.twimg.com/profile_images/1114283777734381569/1VFDSXZN_normal.jpg"/>
    <hyperlink ref="V24" r:id="rId54" display="http://pbs.twimg.com/profile_images/483724028318740480/bWtuFnvB_normal.jpeg"/>
    <hyperlink ref="V25" r:id="rId55" display="http://pbs.twimg.com/profile_images/1114283777734381569/1VFDSXZN_normal.jpg"/>
    <hyperlink ref="V26" r:id="rId56" display="http://pbs.twimg.com/profile_images/1148301631768973312/gOjsDeFe_normal.png"/>
    <hyperlink ref="V27" r:id="rId57" display="http://pbs.twimg.com/profile_images/1148301631768973312/gOjsDeFe_normal.png"/>
    <hyperlink ref="V28" r:id="rId58" display="http://pbs.twimg.com/profile_images/483724028318740480/bWtuFnvB_normal.jpeg"/>
    <hyperlink ref="V29" r:id="rId59" display="http://pbs.twimg.com/profile_images/1114283777734381569/1VFDSXZN_normal.jpg"/>
    <hyperlink ref="V30" r:id="rId60" display="http://pbs.twimg.com/profile_images/1114283777734381569/1VFDSXZN_normal.jpg"/>
    <hyperlink ref="V31" r:id="rId61" display="http://pbs.twimg.com/profile_images/483724028318740480/bWtuFnvB_normal.jpeg"/>
    <hyperlink ref="V32" r:id="rId62" display="http://pbs.twimg.com/profile_images/1129971346715357185/cMxXYMnK_normal.jpg"/>
    <hyperlink ref="V33" r:id="rId63" display="http://pbs.twimg.com/profile_images/1115305970832478208/_M5KhGFj_normal.jpg"/>
    <hyperlink ref="V34" r:id="rId64" display="http://pbs.twimg.com/profile_images/1159790077163319298/76O-VArU_normal.jpg"/>
    <hyperlink ref="V35" r:id="rId65" display="https://pbs.twimg.com/media/ED5af9ZXsAEWlXt.jpg"/>
    <hyperlink ref="V36" r:id="rId66" display="http://pbs.twimg.com/profile_images/3756173544/99954abb360a3b7da001417c7c32a12e_normal.jpeg"/>
    <hyperlink ref="V37" r:id="rId67" display="https://pbs.twimg.com/ext_tw_video_thumb/1169699977377062912/pu/img/a3MS7zlxtIjaIv95.jpg"/>
    <hyperlink ref="V38" r:id="rId68" display="http://pbs.twimg.com/profile_images/1058739839384907776/WllDCirw_normal.jpg"/>
    <hyperlink ref="V39" r:id="rId69" display="http://pbs.twimg.com/profile_images/1132494720654041088/ox942um6_normal.jpg"/>
    <hyperlink ref="V40" r:id="rId70" display="http://pbs.twimg.com/profile_images/664680414372626433/iLxX4ij__normal.jpg"/>
    <hyperlink ref="X3" r:id="rId71" display="https://twitter.com/#!/ninousbadeen/status/1169401990985728003"/>
    <hyperlink ref="X4" r:id="rId72" display="https://twitter.com/#!/hxj4wvqmnvobjce/status/1169452363725361152"/>
    <hyperlink ref="X5" r:id="rId73" display="https://twitter.com/#!/gqsl6jgefrbthrp/status/1169548802119938048"/>
    <hyperlink ref="X6" r:id="rId74" display="https://twitter.com/#!/mislubee/status/1169639274209316864"/>
    <hyperlink ref="X7" r:id="rId75" display="https://twitter.com/#!/twetfor1/status/1169703449845477377"/>
    <hyperlink ref="X8" r:id="rId76" display="https://twitter.com/#!/wshb3eqrqrsooqh/status/1169717137256124418"/>
    <hyperlink ref="X9" r:id="rId77" display="https://twitter.com/#!/hassan_resistan/status/1169744879351672832"/>
    <hyperlink ref="X10" r:id="rId78" display="https://twitter.com/#!/shnashil/status/1169816337708830720"/>
    <hyperlink ref="X11" r:id="rId79" display="https://twitter.com/#!/umyouss08549155/status/1168130316944519169"/>
    <hyperlink ref="X12" r:id="rId80" display="https://twitter.com/#!/aawadi1282/status/1169941632919228416"/>
    <hyperlink ref="X13" r:id="rId81" display="https://twitter.com/#!/jariyeh/status/1169979593941508097"/>
    <hyperlink ref="X14" r:id="rId82" display="https://twitter.com/#!/alsofagyy/status/1170111996601217024"/>
    <hyperlink ref="X15" r:id="rId83" display="https://twitter.com/#!/mh__hl/status/1169171154407493633"/>
    <hyperlink ref="X16" r:id="rId84" display="https://twitter.com/#!/maanaljizzani/status/1169462655142305792"/>
    <hyperlink ref="X17" r:id="rId85" display="https://twitter.com/#!/b_alsleety/status/1169563027538161664"/>
    <hyperlink ref="X18" r:id="rId86" display="https://twitter.com/#!/maanaljizzani/status/1170179871542263809"/>
    <hyperlink ref="X19" r:id="rId87" display="https://twitter.com/#!/noor_d93/status/1170240928914837505"/>
    <hyperlink ref="X20" r:id="rId88" display="https://twitter.com/#!/noor_d93/status/1170241866828304384"/>
    <hyperlink ref="X21" r:id="rId89" display="https://twitter.com/#!/karamnama2/status/1168570112884060165"/>
    <hyperlink ref="X22" r:id="rId90" display="https://twitter.com/#!/samialkateb2/status/1170401092942929920"/>
    <hyperlink ref="X23" r:id="rId91" display="https://twitter.com/#!/karamnama2/status/1168570112884060165"/>
    <hyperlink ref="X24" r:id="rId92" display="https://twitter.com/#!/samialkateb2/status/1170401092942929920"/>
    <hyperlink ref="X25" r:id="rId93" display="https://twitter.com/#!/karamnama2/status/1168570112884060165"/>
    <hyperlink ref="X26" r:id="rId94" display="https://twitter.com/#!/albertomiguelf5/status/1169928498196226048"/>
    <hyperlink ref="X27" r:id="rId95" display="https://twitter.com/#!/albertomiguelf5/status/1169948995764064256"/>
    <hyperlink ref="X28" r:id="rId96" display="https://twitter.com/#!/samialkateb2/status/1170401092942929920"/>
    <hyperlink ref="X29" r:id="rId97" display="https://twitter.com/#!/karamnama2/status/1168466214336774144"/>
    <hyperlink ref="X30" r:id="rId98" display="https://twitter.com/#!/karamnama2/status/1169928184508440577"/>
    <hyperlink ref="X31" r:id="rId99" display="https://twitter.com/#!/samialkateb2/status/1170401092942929920"/>
    <hyperlink ref="X32" r:id="rId100" display="https://twitter.com/#!/aissatimustapha/status/1170435551373271041"/>
    <hyperlink ref="X33" r:id="rId101" display="https://twitter.com/#!/baodonnelly/status/1170441635039260676"/>
    <hyperlink ref="X34" r:id="rId102" display="https://twitter.com/#!/aboodya25/status/1170462491421347842"/>
    <hyperlink ref="X35" r:id="rId103" display="https://twitter.com/#!/3li2hmed/status/1170472468269678592"/>
    <hyperlink ref="X36" r:id="rId104" display="https://twitter.com/#!/setsetcircle/status/1170537929506246656"/>
    <hyperlink ref="X37" r:id="rId105" display="https://twitter.com/#!/alhurranews/status/1169700130485874688"/>
    <hyperlink ref="X38" r:id="rId106" display="https://twitter.com/#!/alhurranews/status/1170434276418080768"/>
    <hyperlink ref="X39" r:id="rId107" display="https://twitter.com/#!/abosife2010/status/1170594382568992768"/>
    <hyperlink ref="X40" r:id="rId108" display="https://twitter.com/#!/qais_sami101/status/1170983983880048641"/>
  </hyperlinks>
  <printOptions/>
  <pageMargins left="0.7" right="0.7" top="0.75" bottom="0.75" header="0.3" footer="0.3"/>
  <pageSetup horizontalDpi="600" verticalDpi="600" orientation="portrait" r:id="rId112"/>
  <legacyDrawing r:id="rId110"/>
  <tableParts>
    <tablePart r:id="rId1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914</v>
      </c>
      <c r="B1" s="13" t="s">
        <v>915</v>
      </c>
      <c r="C1" s="13" t="s">
        <v>908</v>
      </c>
      <c r="D1" s="13" t="s">
        <v>909</v>
      </c>
      <c r="E1" s="13" t="s">
        <v>916</v>
      </c>
      <c r="F1" s="13" t="s">
        <v>144</v>
      </c>
      <c r="G1" s="13" t="s">
        <v>917</v>
      </c>
      <c r="H1" s="13" t="s">
        <v>918</v>
      </c>
      <c r="I1" s="13" t="s">
        <v>919</v>
      </c>
      <c r="J1" s="13" t="s">
        <v>920</v>
      </c>
      <c r="K1" s="13" t="s">
        <v>921</v>
      </c>
      <c r="L1" s="13" t="s">
        <v>922</v>
      </c>
    </row>
    <row r="2" spans="1:12" ht="15">
      <c r="A2" s="91" t="s">
        <v>688</v>
      </c>
      <c r="B2" s="91" t="s">
        <v>698</v>
      </c>
      <c r="C2" s="91">
        <v>8</v>
      </c>
      <c r="D2" s="130">
        <v>0.011113750842184087</v>
      </c>
      <c r="E2" s="130">
        <v>1.709693869727792</v>
      </c>
      <c r="F2" s="91" t="s">
        <v>910</v>
      </c>
      <c r="G2" s="91" t="b">
        <v>0</v>
      </c>
      <c r="H2" s="91" t="b">
        <v>0</v>
      </c>
      <c r="I2" s="91" t="b">
        <v>0</v>
      </c>
      <c r="J2" s="91" t="b">
        <v>0</v>
      </c>
      <c r="K2" s="91" t="b">
        <v>0</v>
      </c>
      <c r="L2" s="91" t="b">
        <v>0</v>
      </c>
    </row>
    <row r="3" spans="1:12" ht="15">
      <c r="A3" s="91" t="s">
        <v>698</v>
      </c>
      <c r="B3" s="91" t="s">
        <v>699</v>
      </c>
      <c r="C3" s="91">
        <v>8</v>
      </c>
      <c r="D3" s="130">
        <v>0.011113750842184087</v>
      </c>
      <c r="E3" s="130">
        <v>1.709693869727792</v>
      </c>
      <c r="F3" s="91" t="s">
        <v>910</v>
      </c>
      <c r="G3" s="91" t="b">
        <v>0</v>
      </c>
      <c r="H3" s="91" t="b">
        <v>0</v>
      </c>
      <c r="I3" s="91" t="b">
        <v>0</v>
      </c>
      <c r="J3" s="91" t="b">
        <v>0</v>
      </c>
      <c r="K3" s="91" t="b">
        <v>0</v>
      </c>
      <c r="L3" s="91" t="b">
        <v>0</v>
      </c>
    </row>
    <row r="4" spans="1:12" ht="15">
      <c r="A4" s="91" t="s">
        <v>699</v>
      </c>
      <c r="B4" s="91" t="s">
        <v>700</v>
      </c>
      <c r="C4" s="91">
        <v>8</v>
      </c>
      <c r="D4" s="130">
        <v>0.011113750842184087</v>
      </c>
      <c r="E4" s="130">
        <v>1.709693869727792</v>
      </c>
      <c r="F4" s="91" t="s">
        <v>910</v>
      </c>
      <c r="G4" s="91" t="b">
        <v>0</v>
      </c>
      <c r="H4" s="91" t="b">
        <v>0</v>
      </c>
      <c r="I4" s="91" t="b">
        <v>0</v>
      </c>
      <c r="J4" s="91" t="b">
        <v>0</v>
      </c>
      <c r="K4" s="91" t="b">
        <v>0</v>
      </c>
      <c r="L4" s="91" t="b">
        <v>0</v>
      </c>
    </row>
    <row r="5" spans="1:12" ht="15">
      <c r="A5" s="91" t="s">
        <v>686</v>
      </c>
      <c r="B5" s="91" t="s">
        <v>688</v>
      </c>
      <c r="C5" s="91">
        <v>7</v>
      </c>
      <c r="D5" s="130">
        <v>0.010640883293556242</v>
      </c>
      <c r="E5" s="130">
        <v>1.1419115512770746</v>
      </c>
      <c r="F5" s="91" t="s">
        <v>910</v>
      </c>
      <c r="G5" s="91" t="b">
        <v>0</v>
      </c>
      <c r="H5" s="91" t="b">
        <v>0</v>
      </c>
      <c r="I5" s="91" t="b">
        <v>0</v>
      </c>
      <c r="J5" s="91" t="b">
        <v>0</v>
      </c>
      <c r="K5" s="91" t="b">
        <v>0</v>
      </c>
      <c r="L5" s="91" t="b">
        <v>0</v>
      </c>
    </row>
    <row r="6" spans="1:12" ht="15">
      <c r="A6" s="91" t="s">
        <v>236</v>
      </c>
      <c r="B6" s="91" t="s">
        <v>686</v>
      </c>
      <c r="C6" s="91">
        <v>5</v>
      </c>
      <c r="D6" s="130">
        <v>0.009249931552391294</v>
      </c>
      <c r="E6" s="130">
        <v>1.4086638740638107</v>
      </c>
      <c r="F6" s="91" t="s">
        <v>910</v>
      </c>
      <c r="G6" s="91" t="b">
        <v>0</v>
      </c>
      <c r="H6" s="91" t="b">
        <v>0</v>
      </c>
      <c r="I6" s="91" t="b">
        <v>0</v>
      </c>
      <c r="J6" s="91" t="b">
        <v>0</v>
      </c>
      <c r="K6" s="91" t="b">
        <v>0</v>
      </c>
      <c r="L6" s="91" t="b">
        <v>0</v>
      </c>
    </row>
    <row r="7" spans="1:12" ht="15">
      <c r="A7" s="91" t="s">
        <v>686</v>
      </c>
      <c r="B7" s="91" t="s">
        <v>690</v>
      </c>
      <c r="C7" s="91">
        <v>4</v>
      </c>
      <c r="D7" s="130">
        <v>0.008274979219412415</v>
      </c>
      <c r="E7" s="130">
        <v>0.9500260250381614</v>
      </c>
      <c r="F7" s="91" t="s">
        <v>910</v>
      </c>
      <c r="G7" s="91" t="b">
        <v>0</v>
      </c>
      <c r="H7" s="91" t="b">
        <v>0</v>
      </c>
      <c r="I7" s="91" t="b">
        <v>0</v>
      </c>
      <c r="J7" s="91" t="b">
        <v>0</v>
      </c>
      <c r="K7" s="91" t="b">
        <v>0</v>
      </c>
      <c r="L7" s="91" t="b">
        <v>0</v>
      </c>
    </row>
    <row r="8" spans="1:12" ht="15">
      <c r="A8" s="91" t="s">
        <v>690</v>
      </c>
      <c r="B8" s="91" t="s">
        <v>692</v>
      </c>
      <c r="C8" s="91">
        <v>4</v>
      </c>
      <c r="D8" s="130">
        <v>0.008274979219412415</v>
      </c>
      <c r="E8" s="130">
        <v>1.709693869727792</v>
      </c>
      <c r="F8" s="91" t="s">
        <v>910</v>
      </c>
      <c r="G8" s="91" t="b">
        <v>0</v>
      </c>
      <c r="H8" s="91" t="b">
        <v>0</v>
      </c>
      <c r="I8" s="91" t="b">
        <v>0</v>
      </c>
      <c r="J8" s="91" t="b">
        <v>0</v>
      </c>
      <c r="K8" s="91" t="b">
        <v>0</v>
      </c>
      <c r="L8" s="91" t="b">
        <v>0</v>
      </c>
    </row>
    <row r="9" spans="1:12" ht="15">
      <c r="A9" s="91" t="s">
        <v>687</v>
      </c>
      <c r="B9" s="91" t="s">
        <v>671</v>
      </c>
      <c r="C9" s="91">
        <v>4</v>
      </c>
      <c r="D9" s="130">
        <v>0.008274979219412415</v>
      </c>
      <c r="E9" s="130">
        <v>1.5336026106721106</v>
      </c>
      <c r="F9" s="91" t="s">
        <v>910</v>
      </c>
      <c r="G9" s="91" t="b">
        <v>0</v>
      </c>
      <c r="H9" s="91" t="b">
        <v>0</v>
      </c>
      <c r="I9" s="91" t="b">
        <v>0</v>
      </c>
      <c r="J9" s="91" t="b">
        <v>0</v>
      </c>
      <c r="K9" s="91" t="b">
        <v>0</v>
      </c>
      <c r="L9" s="91" t="b">
        <v>0</v>
      </c>
    </row>
    <row r="10" spans="1:12" ht="15">
      <c r="A10" s="91" t="s">
        <v>709</v>
      </c>
      <c r="B10" s="91" t="s">
        <v>689</v>
      </c>
      <c r="C10" s="91">
        <v>4</v>
      </c>
      <c r="D10" s="130">
        <v>0.008274979219412415</v>
      </c>
      <c r="E10" s="130">
        <v>1.6585413472804107</v>
      </c>
      <c r="F10" s="91" t="s">
        <v>910</v>
      </c>
      <c r="G10" s="91" t="b">
        <v>0</v>
      </c>
      <c r="H10" s="91" t="b">
        <v>0</v>
      </c>
      <c r="I10" s="91" t="b">
        <v>0</v>
      </c>
      <c r="J10" s="91" t="b">
        <v>0</v>
      </c>
      <c r="K10" s="91" t="b">
        <v>0</v>
      </c>
      <c r="L10" s="91" t="b">
        <v>0</v>
      </c>
    </row>
    <row r="11" spans="1:12" ht="15">
      <c r="A11" s="91" t="s">
        <v>689</v>
      </c>
      <c r="B11" s="91" t="s">
        <v>686</v>
      </c>
      <c r="C11" s="91">
        <v>4</v>
      </c>
      <c r="D11" s="130">
        <v>0.008274979219412415</v>
      </c>
      <c r="E11" s="130">
        <v>1.0564813559524482</v>
      </c>
      <c r="F11" s="91" t="s">
        <v>910</v>
      </c>
      <c r="G11" s="91" t="b">
        <v>0</v>
      </c>
      <c r="H11" s="91" t="b">
        <v>0</v>
      </c>
      <c r="I11" s="91" t="b">
        <v>0</v>
      </c>
      <c r="J11" s="91" t="b">
        <v>0</v>
      </c>
      <c r="K11" s="91" t="b">
        <v>0</v>
      </c>
      <c r="L11" s="91" t="b">
        <v>0</v>
      </c>
    </row>
    <row r="12" spans="1:12" ht="15">
      <c r="A12" s="91" t="s">
        <v>686</v>
      </c>
      <c r="B12" s="91" t="s">
        <v>707</v>
      </c>
      <c r="C12" s="91">
        <v>4</v>
      </c>
      <c r="D12" s="130">
        <v>0.008274979219412415</v>
      </c>
      <c r="E12" s="130">
        <v>0.9500260250381614</v>
      </c>
      <c r="F12" s="91" t="s">
        <v>910</v>
      </c>
      <c r="G12" s="91" t="b">
        <v>0</v>
      </c>
      <c r="H12" s="91" t="b">
        <v>0</v>
      </c>
      <c r="I12" s="91" t="b">
        <v>0</v>
      </c>
      <c r="J12" s="91" t="b">
        <v>0</v>
      </c>
      <c r="K12" s="91" t="b">
        <v>0</v>
      </c>
      <c r="L12" s="91" t="b">
        <v>0</v>
      </c>
    </row>
    <row r="13" spans="1:12" ht="15">
      <c r="A13" s="91" t="s">
        <v>707</v>
      </c>
      <c r="B13" s="91" t="s">
        <v>710</v>
      </c>
      <c r="C13" s="91">
        <v>4</v>
      </c>
      <c r="D13" s="130">
        <v>0.008274979219412415</v>
      </c>
      <c r="E13" s="130">
        <v>1.709693869727792</v>
      </c>
      <c r="F13" s="91" t="s">
        <v>910</v>
      </c>
      <c r="G13" s="91" t="b">
        <v>0</v>
      </c>
      <c r="H13" s="91" t="b">
        <v>0</v>
      </c>
      <c r="I13" s="91" t="b">
        <v>0</v>
      </c>
      <c r="J13" s="91" t="b">
        <v>0</v>
      </c>
      <c r="K13" s="91" t="b">
        <v>0</v>
      </c>
      <c r="L13" s="91" t="b">
        <v>0</v>
      </c>
    </row>
    <row r="14" spans="1:12" ht="15">
      <c r="A14" s="91" t="s">
        <v>710</v>
      </c>
      <c r="B14" s="91" t="s">
        <v>711</v>
      </c>
      <c r="C14" s="91">
        <v>4</v>
      </c>
      <c r="D14" s="130">
        <v>0.008274979219412415</v>
      </c>
      <c r="E14" s="130">
        <v>2.010723865391773</v>
      </c>
      <c r="F14" s="91" t="s">
        <v>910</v>
      </c>
      <c r="G14" s="91" t="b">
        <v>0</v>
      </c>
      <c r="H14" s="91" t="b">
        <v>0</v>
      </c>
      <c r="I14" s="91" t="b">
        <v>0</v>
      </c>
      <c r="J14" s="91" t="b">
        <v>0</v>
      </c>
      <c r="K14" s="91" t="b">
        <v>0</v>
      </c>
      <c r="L14" s="91" t="b">
        <v>0</v>
      </c>
    </row>
    <row r="15" spans="1:12" ht="15">
      <c r="A15" s="91" t="s">
        <v>711</v>
      </c>
      <c r="B15" s="91" t="s">
        <v>712</v>
      </c>
      <c r="C15" s="91">
        <v>4</v>
      </c>
      <c r="D15" s="130">
        <v>0.008274979219412415</v>
      </c>
      <c r="E15" s="130">
        <v>2.010723865391773</v>
      </c>
      <c r="F15" s="91" t="s">
        <v>910</v>
      </c>
      <c r="G15" s="91" t="b">
        <v>0</v>
      </c>
      <c r="H15" s="91" t="b">
        <v>0</v>
      </c>
      <c r="I15" s="91" t="b">
        <v>0</v>
      </c>
      <c r="J15" s="91" t="b">
        <v>0</v>
      </c>
      <c r="K15" s="91" t="b">
        <v>0</v>
      </c>
      <c r="L15" s="91" t="b">
        <v>0</v>
      </c>
    </row>
    <row r="16" spans="1:12" ht="15">
      <c r="A16" s="91" t="s">
        <v>712</v>
      </c>
      <c r="B16" s="91" t="s">
        <v>713</v>
      </c>
      <c r="C16" s="91">
        <v>4</v>
      </c>
      <c r="D16" s="130">
        <v>0.008274979219412415</v>
      </c>
      <c r="E16" s="130">
        <v>2.010723865391773</v>
      </c>
      <c r="F16" s="91" t="s">
        <v>910</v>
      </c>
      <c r="G16" s="91" t="b">
        <v>0</v>
      </c>
      <c r="H16" s="91" t="b">
        <v>0</v>
      </c>
      <c r="I16" s="91" t="b">
        <v>0</v>
      </c>
      <c r="J16" s="91" t="b">
        <v>0</v>
      </c>
      <c r="K16" s="91" t="b">
        <v>0</v>
      </c>
      <c r="L16" s="91" t="b">
        <v>0</v>
      </c>
    </row>
    <row r="17" spans="1:12" ht="15">
      <c r="A17" s="91" t="s">
        <v>713</v>
      </c>
      <c r="B17" s="91" t="s">
        <v>714</v>
      </c>
      <c r="C17" s="91">
        <v>4</v>
      </c>
      <c r="D17" s="130">
        <v>0.008274979219412415</v>
      </c>
      <c r="E17" s="130">
        <v>2.010723865391773</v>
      </c>
      <c r="F17" s="91" t="s">
        <v>910</v>
      </c>
      <c r="G17" s="91" t="b">
        <v>0</v>
      </c>
      <c r="H17" s="91" t="b">
        <v>0</v>
      </c>
      <c r="I17" s="91" t="b">
        <v>0</v>
      </c>
      <c r="J17" s="91" t="b">
        <v>0</v>
      </c>
      <c r="K17" s="91" t="b">
        <v>0</v>
      </c>
      <c r="L17" s="91" t="b">
        <v>0</v>
      </c>
    </row>
    <row r="18" spans="1:12" ht="15">
      <c r="A18" s="91" t="s">
        <v>714</v>
      </c>
      <c r="B18" s="91" t="s">
        <v>866</v>
      </c>
      <c r="C18" s="91">
        <v>4</v>
      </c>
      <c r="D18" s="130">
        <v>0.008274979219412415</v>
      </c>
      <c r="E18" s="130">
        <v>2.010723865391773</v>
      </c>
      <c r="F18" s="91" t="s">
        <v>910</v>
      </c>
      <c r="G18" s="91" t="b">
        <v>0</v>
      </c>
      <c r="H18" s="91" t="b">
        <v>0</v>
      </c>
      <c r="I18" s="91" t="b">
        <v>0</v>
      </c>
      <c r="J18" s="91" t="b">
        <v>0</v>
      </c>
      <c r="K18" s="91" t="b">
        <v>0</v>
      </c>
      <c r="L18" s="91" t="b">
        <v>0</v>
      </c>
    </row>
    <row r="19" spans="1:12" ht="15">
      <c r="A19" s="91" t="s">
        <v>866</v>
      </c>
      <c r="B19" s="91" t="s">
        <v>867</v>
      </c>
      <c r="C19" s="91">
        <v>4</v>
      </c>
      <c r="D19" s="130">
        <v>0.008274979219412415</v>
      </c>
      <c r="E19" s="130">
        <v>2.010723865391773</v>
      </c>
      <c r="F19" s="91" t="s">
        <v>910</v>
      </c>
      <c r="G19" s="91" t="b">
        <v>0</v>
      </c>
      <c r="H19" s="91" t="b">
        <v>0</v>
      </c>
      <c r="I19" s="91" t="b">
        <v>0</v>
      </c>
      <c r="J19" s="91" t="b">
        <v>0</v>
      </c>
      <c r="K19" s="91" t="b">
        <v>0</v>
      </c>
      <c r="L19" s="91" t="b">
        <v>0</v>
      </c>
    </row>
    <row r="20" spans="1:12" ht="15">
      <c r="A20" s="91" t="s">
        <v>867</v>
      </c>
      <c r="B20" s="91" t="s">
        <v>708</v>
      </c>
      <c r="C20" s="91">
        <v>4</v>
      </c>
      <c r="D20" s="130">
        <v>0.008274979219412415</v>
      </c>
      <c r="E20" s="130">
        <v>1.8346326063360918</v>
      </c>
      <c r="F20" s="91" t="s">
        <v>910</v>
      </c>
      <c r="G20" s="91" t="b">
        <v>0</v>
      </c>
      <c r="H20" s="91" t="b">
        <v>0</v>
      </c>
      <c r="I20" s="91" t="b">
        <v>0</v>
      </c>
      <c r="J20" s="91" t="b">
        <v>0</v>
      </c>
      <c r="K20" s="91" t="b">
        <v>0</v>
      </c>
      <c r="L20" s="91" t="b">
        <v>0</v>
      </c>
    </row>
    <row r="21" spans="1:12" ht="15">
      <c r="A21" s="91" t="s">
        <v>708</v>
      </c>
      <c r="B21" s="91" t="s">
        <v>707</v>
      </c>
      <c r="C21" s="91">
        <v>4</v>
      </c>
      <c r="D21" s="130">
        <v>0.008274979219412415</v>
      </c>
      <c r="E21" s="130">
        <v>1.709693869727792</v>
      </c>
      <c r="F21" s="91" t="s">
        <v>910</v>
      </c>
      <c r="G21" s="91" t="b">
        <v>0</v>
      </c>
      <c r="H21" s="91" t="b">
        <v>0</v>
      </c>
      <c r="I21" s="91" t="b">
        <v>0</v>
      </c>
      <c r="J21" s="91" t="b">
        <v>0</v>
      </c>
      <c r="K21" s="91" t="b">
        <v>0</v>
      </c>
      <c r="L21" s="91" t="b">
        <v>0</v>
      </c>
    </row>
    <row r="22" spans="1:12" ht="15">
      <c r="A22" s="91" t="s">
        <v>707</v>
      </c>
      <c r="B22" s="91" t="s">
        <v>868</v>
      </c>
      <c r="C22" s="91">
        <v>4</v>
      </c>
      <c r="D22" s="130">
        <v>0.008274979219412415</v>
      </c>
      <c r="E22" s="130">
        <v>1.709693869727792</v>
      </c>
      <c r="F22" s="91" t="s">
        <v>910</v>
      </c>
      <c r="G22" s="91" t="b">
        <v>0</v>
      </c>
      <c r="H22" s="91" t="b">
        <v>0</v>
      </c>
      <c r="I22" s="91" t="b">
        <v>0</v>
      </c>
      <c r="J22" s="91" t="b">
        <v>0</v>
      </c>
      <c r="K22" s="91" t="b">
        <v>0</v>
      </c>
      <c r="L22" s="91" t="b">
        <v>0</v>
      </c>
    </row>
    <row r="23" spans="1:12" ht="15">
      <c r="A23" s="91" t="s">
        <v>868</v>
      </c>
      <c r="B23" s="91" t="s">
        <v>869</v>
      </c>
      <c r="C23" s="91">
        <v>4</v>
      </c>
      <c r="D23" s="130">
        <v>0.008274979219412415</v>
      </c>
      <c r="E23" s="130">
        <v>2.010723865391773</v>
      </c>
      <c r="F23" s="91" t="s">
        <v>910</v>
      </c>
      <c r="G23" s="91" t="b">
        <v>0</v>
      </c>
      <c r="H23" s="91" t="b">
        <v>0</v>
      </c>
      <c r="I23" s="91" t="b">
        <v>0</v>
      </c>
      <c r="J23" s="91" t="b">
        <v>0</v>
      </c>
      <c r="K23" s="91" t="b">
        <v>0</v>
      </c>
      <c r="L23" s="91" t="b">
        <v>0</v>
      </c>
    </row>
    <row r="24" spans="1:12" ht="15">
      <c r="A24" s="91" t="s">
        <v>869</v>
      </c>
      <c r="B24" s="91" t="s">
        <v>870</v>
      </c>
      <c r="C24" s="91">
        <v>4</v>
      </c>
      <c r="D24" s="130">
        <v>0.008274979219412415</v>
      </c>
      <c r="E24" s="130">
        <v>2.010723865391773</v>
      </c>
      <c r="F24" s="91" t="s">
        <v>910</v>
      </c>
      <c r="G24" s="91" t="b">
        <v>0</v>
      </c>
      <c r="H24" s="91" t="b">
        <v>0</v>
      </c>
      <c r="I24" s="91" t="b">
        <v>0</v>
      </c>
      <c r="J24" s="91" t="b">
        <v>0</v>
      </c>
      <c r="K24" s="91" t="b">
        <v>0</v>
      </c>
      <c r="L24" s="91" t="b">
        <v>0</v>
      </c>
    </row>
    <row r="25" spans="1:12" ht="15">
      <c r="A25" s="91" t="s">
        <v>692</v>
      </c>
      <c r="B25" s="91" t="s">
        <v>687</v>
      </c>
      <c r="C25" s="91">
        <v>3</v>
      </c>
      <c r="D25" s="130">
        <v>0.0070523206669857235</v>
      </c>
      <c r="E25" s="130">
        <v>1.4086638740638107</v>
      </c>
      <c r="F25" s="91" t="s">
        <v>910</v>
      </c>
      <c r="G25" s="91" t="b">
        <v>0</v>
      </c>
      <c r="H25" s="91" t="b">
        <v>0</v>
      </c>
      <c r="I25" s="91" t="b">
        <v>0</v>
      </c>
      <c r="J25" s="91" t="b">
        <v>0</v>
      </c>
      <c r="K25" s="91" t="b">
        <v>0</v>
      </c>
      <c r="L25" s="91" t="b">
        <v>0</v>
      </c>
    </row>
    <row r="26" spans="1:12" ht="15">
      <c r="A26" s="91" t="s">
        <v>224</v>
      </c>
      <c r="B26" s="91" t="s">
        <v>709</v>
      </c>
      <c r="C26" s="91">
        <v>3</v>
      </c>
      <c r="D26" s="130">
        <v>0.0070523206669857235</v>
      </c>
      <c r="E26" s="130">
        <v>2.135662602000073</v>
      </c>
      <c r="F26" s="91" t="s">
        <v>910</v>
      </c>
      <c r="G26" s="91" t="b">
        <v>0</v>
      </c>
      <c r="H26" s="91" t="b">
        <v>0</v>
      </c>
      <c r="I26" s="91" t="b">
        <v>0</v>
      </c>
      <c r="J26" s="91" t="b">
        <v>0</v>
      </c>
      <c r="K26" s="91" t="b">
        <v>0</v>
      </c>
      <c r="L26" s="91" t="b">
        <v>0</v>
      </c>
    </row>
    <row r="27" spans="1:12" ht="15">
      <c r="A27" s="91" t="s">
        <v>870</v>
      </c>
      <c r="B27" s="91" t="s">
        <v>873</v>
      </c>
      <c r="C27" s="91">
        <v>3</v>
      </c>
      <c r="D27" s="130">
        <v>0.0070523206669857235</v>
      </c>
      <c r="E27" s="130">
        <v>2.135662602000073</v>
      </c>
      <c r="F27" s="91" t="s">
        <v>910</v>
      </c>
      <c r="G27" s="91" t="b">
        <v>0</v>
      </c>
      <c r="H27" s="91" t="b">
        <v>0</v>
      </c>
      <c r="I27" s="91" t="b">
        <v>0</v>
      </c>
      <c r="J27" s="91" t="b">
        <v>0</v>
      </c>
      <c r="K27" s="91" t="b">
        <v>0</v>
      </c>
      <c r="L27" s="91" t="b">
        <v>0</v>
      </c>
    </row>
    <row r="28" spans="1:12" ht="15">
      <c r="A28" s="91" t="s">
        <v>873</v>
      </c>
      <c r="B28" s="91" t="s">
        <v>693</v>
      </c>
      <c r="C28" s="91">
        <v>3</v>
      </c>
      <c r="D28" s="130">
        <v>0.0070523206669857235</v>
      </c>
      <c r="E28" s="130">
        <v>1.7676858167054788</v>
      </c>
      <c r="F28" s="91" t="s">
        <v>910</v>
      </c>
      <c r="G28" s="91" t="b">
        <v>0</v>
      </c>
      <c r="H28" s="91" t="b">
        <v>0</v>
      </c>
      <c r="I28" s="91" t="b">
        <v>0</v>
      </c>
      <c r="J28" s="91" t="b">
        <v>0</v>
      </c>
      <c r="K28" s="91" t="b">
        <v>0</v>
      </c>
      <c r="L28" s="91" t="b">
        <v>0</v>
      </c>
    </row>
    <row r="29" spans="1:12" ht="15">
      <c r="A29" s="91" t="s">
        <v>693</v>
      </c>
      <c r="B29" s="91" t="s">
        <v>874</v>
      </c>
      <c r="C29" s="91">
        <v>3</v>
      </c>
      <c r="D29" s="130">
        <v>0.0070523206669857235</v>
      </c>
      <c r="E29" s="130">
        <v>1.7676858167054788</v>
      </c>
      <c r="F29" s="91" t="s">
        <v>910</v>
      </c>
      <c r="G29" s="91" t="b">
        <v>0</v>
      </c>
      <c r="H29" s="91" t="b">
        <v>0</v>
      </c>
      <c r="I29" s="91" t="b">
        <v>0</v>
      </c>
      <c r="J29" s="91" t="b">
        <v>0</v>
      </c>
      <c r="K29" s="91" t="b">
        <v>0</v>
      </c>
      <c r="L29" s="91" t="b">
        <v>0</v>
      </c>
    </row>
    <row r="30" spans="1:12" ht="15">
      <c r="A30" s="91" t="s">
        <v>689</v>
      </c>
      <c r="B30" s="91" t="s">
        <v>295</v>
      </c>
      <c r="C30" s="91">
        <v>3</v>
      </c>
      <c r="D30" s="130">
        <v>0.0070523206669857235</v>
      </c>
      <c r="E30" s="130">
        <v>1.4366925976640543</v>
      </c>
      <c r="F30" s="91" t="s">
        <v>910</v>
      </c>
      <c r="G30" s="91" t="b">
        <v>0</v>
      </c>
      <c r="H30" s="91" t="b">
        <v>0</v>
      </c>
      <c r="I30" s="91" t="b">
        <v>0</v>
      </c>
      <c r="J30" s="91" t="b">
        <v>0</v>
      </c>
      <c r="K30" s="91" t="b">
        <v>0</v>
      </c>
      <c r="L30" s="91" t="b">
        <v>0</v>
      </c>
    </row>
    <row r="31" spans="1:12" ht="15">
      <c r="A31" s="91" t="s">
        <v>686</v>
      </c>
      <c r="B31" s="91" t="s">
        <v>702</v>
      </c>
      <c r="C31" s="91">
        <v>2</v>
      </c>
      <c r="D31" s="130">
        <v>0.005496541508866393</v>
      </c>
      <c r="E31" s="130">
        <v>1.2510560207021426</v>
      </c>
      <c r="F31" s="91" t="s">
        <v>910</v>
      </c>
      <c r="G31" s="91" t="b">
        <v>0</v>
      </c>
      <c r="H31" s="91" t="b">
        <v>0</v>
      </c>
      <c r="I31" s="91" t="b">
        <v>0</v>
      </c>
      <c r="J31" s="91" t="b">
        <v>0</v>
      </c>
      <c r="K31" s="91" t="b">
        <v>0</v>
      </c>
      <c r="L31" s="91" t="b">
        <v>0</v>
      </c>
    </row>
    <row r="32" spans="1:12" ht="15">
      <c r="A32" s="91" t="s">
        <v>702</v>
      </c>
      <c r="B32" s="91" t="s">
        <v>703</v>
      </c>
      <c r="C32" s="91">
        <v>2</v>
      </c>
      <c r="D32" s="130">
        <v>0.005496541508866393</v>
      </c>
      <c r="E32" s="130">
        <v>2.311753861055754</v>
      </c>
      <c r="F32" s="91" t="s">
        <v>910</v>
      </c>
      <c r="G32" s="91" t="b">
        <v>0</v>
      </c>
      <c r="H32" s="91" t="b">
        <v>0</v>
      </c>
      <c r="I32" s="91" t="b">
        <v>0</v>
      </c>
      <c r="J32" s="91" t="b">
        <v>0</v>
      </c>
      <c r="K32" s="91" t="b">
        <v>0</v>
      </c>
      <c r="L32" s="91" t="b">
        <v>0</v>
      </c>
    </row>
    <row r="33" spans="1:12" ht="15">
      <c r="A33" s="91" t="s">
        <v>703</v>
      </c>
      <c r="B33" s="91" t="s">
        <v>690</v>
      </c>
      <c r="C33" s="91">
        <v>2</v>
      </c>
      <c r="D33" s="130">
        <v>0.005496541508866393</v>
      </c>
      <c r="E33" s="130">
        <v>1.709693869727792</v>
      </c>
      <c r="F33" s="91" t="s">
        <v>910</v>
      </c>
      <c r="G33" s="91" t="b">
        <v>0</v>
      </c>
      <c r="H33" s="91" t="b">
        <v>0</v>
      </c>
      <c r="I33" s="91" t="b">
        <v>0</v>
      </c>
      <c r="J33" s="91" t="b">
        <v>0</v>
      </c>
      <c r="K33" s="91" t="b">
        <v>0</v>
      </c>
      <c r="L33" s="91" t="b">
        <v>0</v>
      </c>
    </row>
    <row r="34" spans="1:12" ht="15">
      <c r="A34" s="91" t="s">
        <v>690</v>
      </c>
      <c r="B34" s="91" t="s">
        <v>704</v>
      </c>
      <c r="C34" s="91">
        <v>2</v>
      </c>
      <c r="D34" s="130">
        <v>0.005496541508866393</v>
      </c>
      <c r="E34" s="130">
        <v>1.709693869727792</v>
      </c>
      <c r="F34" s="91" t="s">
        <v>910</v>
      </c>
      <c r="G34" s="91" t="b">
        <v>0</v>
      </c>
      <c r="H34" s="91" t="b">
        <v>0</v>
      </c>
      <c r="I34" s="91" t="b">
        <v>0</v>
      </c>
      <c r="J34" s="91" t="b">
        <v>0</v>
      </c>
      <c r="K34" s="91" t="b">
        <v>0</v>
      </c>
      <c r="L34" s="91" t="b">
        <v>0</v>
      </c>
    </row>
    <row r="35" spans="1:12" ht="15">
      <c r="A35" s="91" t="s">
        <v>704</v>
      </c>
      <c r="B35" s="91" t="s">
        <v>687</v>
      </c>
      <c r="C35" s="91">
        <v>2</v>
      </c>
      <c r="D35" s="130">
        <v>0.005496541508866393</v>
      </c>
      <c r="E35" s="130">
        <v>1.5336026106721106</v>
      </c>
      <c r="F35" s="91" t="s">
        <v>910</v>
      </c>
      <c r="G35" s="91" t="b">
        <v>0</v>
      </c>
      <c r="H35" s="91" t="b">
        <v>0</v>
      </c>
      <c r="I35" s="91" t="b">
        <v>0</v>
      </c>
      <c r="J35" s="91" t="b">
        <v>0</v>
      </c>
      <c r="K35" s="91" t="b">
        <v>0</v>
      </c>
      <c r="L35" s="91" t="b">
        <v>0</v>
      </c>
    </row>
    <row r="36" spans="1:12" ht="15">
      <c r="A36" s="91" t="s">
        <v>687</v>
      </c>
      <c r="B36" s="91" t="s">
        <v>705</v>
      </c>
      <c r="C36" s="91">
        <v>2</v>
      </c>
      <c r="D36" s="130">
        <v>0.005496541508866393</v>
      </c>
      <c r="E36" s="130">
        <v>1.5336026106721106</v>
      </c>
      <c r="F36" s="91" t="s">
        <v>910</v>
      </c>
      <c r="G36" s="91" t="b">
        <v>0</v>
      </c>
      <c r="H36" s="91" t="b">
        <v>0</v>
      </c>
      <c r="I36" s="91" t="b">
        <v>0</v>
      </c>
      <c r="J36" s="91" t="b">
        <v>0</v>
      </c>
      <c r="K36" s="91" t="b">
        <v>0</v>
      </c>
      <c r="L36" s="91" t="b">
        <v>0</v>
      </c>
    </row>
    <row r="37" spans="1:12" ht="15">
      <c r="A37" s="91" t="s">
        <v>705</v>
      </c>
      <c r="B37" s="91" t="s">
        <v>230</v>
      </c>
      <c r="C37" s="91">
        <v>2</v>
      </c>
      <c r="D37" s="130">
        <v>0.005496541508866393</v>
      </c>
      <c r="E37" s="130">
        <v>2.311753861055754</v>
      </c>
      <c r="F37" s="91" t="s">
        <v>910</v>
      </c>
      <c r="G37" s="91" t="b">
        <v>0</v>
      </c>
      <c r="H37" s="91" t="b">
        <v>0</v>
      </c>
      <c r="I37" s="91" t="b">
        <v>0</v>
      </c>
      <c r="J37" s="91" t="b">
        <v>0</v>
      </c>
      <c r="K37" s="91" t="b">
        <v>0</v>
      </c>
      <c r="L37" s="91" t="b">
        <v>0</v>
      </c>
    </row>
    <row r="38" spans="1:12" ht="15">
      <c r="A38" s="91" t="s">
        <v>230</v>
      </c>
      <c r="B38" s="91" t="s">
        <v>240</v>
      </c>
      <c r="C38" s="91">
        <v>2</v>
      </c>
      <c r="D38" s="130">
        <v>0.005496541508866393</v>
      </c>
      <c r="E38" s="130">
        <v>2.311753861055754</v>
      </c>
      <c r="F38" s="91" t="s">
        <v>910</v>
      </c>
      <c r="G38" s="91" t="b">
        <v>0</v>
      </c>
      <c r="H38" s="91" t="b">
        <v>0</v>
      </c>
      <c r="I38" s="91" t="b">
        <v>0</v>
      </c>
      <c r="J38" s="91" t="b">
        <v>0</v>
      </c>
      <c r="K38" s="91" t="b">
        <v>0</v>
      </c>
      <c r="L38" s="91" t="b">
        <v>0</v>
      </c>
    </row>
    <row r="39" spans="1:12" ht="15">
      <c r="A39" s="91" t="s">
        <v>240</v>
      </c>
      <c r="B39" s="91" t="s">
        <v>239</v>
      </c>
      <c r="C39" s="91">
        <v>2</v>
      </c>
      <c r="D39" s="130">
        <v>0.005496541508866393</v>
      </c>
      <c r="E39" s="130">
        <v>2.311753861055754</v>
      </c>
      <c r="F39" s="91" t="s">
        <v>910</v>
      </c>
      <c r="G39" s="91" t="b">
        <v>0</v>
      </c>
      <c r="H39" s="91" t="b">
        <v>0</v>
      </c>
      <c r="I39" s="91" t="b">
        <v>0</v>
      </c>
      <c r="J39" s="91" t="b">
        <v>0</v>
      </c>
      <c r="K39" s="91" t="b">
        <v>0</v>
      </c>
      <c r="L39" s="91" t="b">
        <v>0</v>
      </c>
    </row>
    <row r="40" spans="1:12" ht="15">
      <c r="A40" s="91" t="s">
        <v>689</v>
      </c>
      <c r="B40" s="91" t="s">
        <v>877</v>
      </c>
      <c r="C40" s="91">
        <v>2</v>
      </c>
      <c r="D40" s="130">
        <v>0.005496541508866393</v>
      </c>
      <c r="E40" s="130">
        <v>1.6585413472804107</v>
      </c>
      <c r="F40" s="91" t="s">
        <v>910</v>
      </c>
      <c r="G40" s="91" t="b">
        <v>0</v>
      </c>
      <c r="H40" s="91" t="b">
        <v>0</v>
      </c>
      <c r="I40" s="91" t="b">
        <v>0</v>
      </c>
      <c r="J40" s="91" t="b">
        <v>0</v>
      </c>
      <c r="K40" s="91" t="b">
        <v>0</v>
      </c>
      <c r="L40" s="91" t="b">
        <v>0</v>
      </c>
    </row>
    <row r="41" spans="1:12" ht="15">
      <c r="A41" s="91" t="s">
        <v>881</v>
      </c>
      <c r="B41" s="91" t="s">
        <v>882</v>
      </c>
      <c r="C41" s="91">
        <v>2</v>
      </c>
      <c r="D41" s="130">
        <v>0.005496541508866393</v>
      </c>
      <c r="E41" s="130">
        <v>2.311753861055754</v>
      </c>
      <c r="F41" s="91" t="s">
        <v>910</v>
      </c>
      <c r="G41" s="91" t="b">
        <v>0</v>
      </c>
      <c r="H41" s="91" t="b">
        <v>0</v>
      </c>
      <c r="I41" s="91" t="b">
        <v>0</v>
      </c>
      <c r="J41" s="91" t="b">
        <v>0</v>
      </c>
      <c r="K41" s="91" t="b">
        <v>0</v>
      </c>
      <c r="L41" s="91" t="b">
        <v>0</v>
      </c>
    </row>
    <row r="42" spans="1:12" ht="15">
      <c r="A42" s="91" t="s">
        <v>882</v>
      </c>
      <c r="B42" s="91" t="s">
        <v>883</v>
      </c>
      <c r="C42" s="91">
        <v>2</v>
      </c>
      <c r="D42" s="130">
        <v>0.005496541508866393</v>
      </c>
      <c r="E42" s="130">
        <v>2.311753861055754</v>
      </c>
      <c r="F42" s="91" t="s">
        <v>910</v>
      </c>
      <c r="G42" s="91" t="b">
        <v>0</v>
      </c>
      <c r="H42" s="91" t="b">
        <v>0</v>
      </c>
      <c r="I42" s="91" t="b">
        <v>0</v>
      </c>
      <c r="J42" s="91" t="b">
        <v>0</v>
      </c>
      <c r="K42" s="91" t="b">
        <v>0</v>
      </c>
      <c r="L42" s="91" t="b">
        <v>0</v>
      </c>
    </row>
    <row r="43" spans="1:12" ht="15">
      <c r="A43" s="91" t="s">
        <v>883</v>
      </c>
      <c r="B43" s="91" t="s">
        <v>884</v>
      </c>
      <c r="C43" s="91">
        <v>2</v>
      </c>
      <c r="D43" s="130">
        <v>0.005496541508866393</v>
      </c>
      <c r="E43" s="130">
        <v>2.311753861055754</v>
      </c>
      <c r="F43" s="91" t="s">
        <v>910</v>
      </c>
      <c r="G43" s="91" t="b">
        <v>0</v>
      </c>
      <c r="H43" s="91" t="b">
        <v>0</v>
      </c>
      <c r="I43" s="91" t="b">
        <v>0</v>
      </c>
      <c r="J43" s="91" t="b">
        <v>0</v>
      </c>
      <c r="K43" s="91" t="b">
        <v>0</v>
      </c>
      <c r="L43" s="91" t="b">
        <v>0</v>
      </c>
    </row>
    <row r="44" spans="1:12" ht="15">
      <c r="A44" s="91" t="s">
        <v>884</v>
      </c>
      <c r="B44" s="91" t="s">
        <v>885</v>
      </c>
      <c r="C44" s="91">
        <v>2</v>
      </c>
      <c r="D44" s="130">
        <v>0.005496541508866393</v>
      </c>
      <c r="E44" s="130">
        <v>2.311753861055754</v>
      </c>
      <c r="F44" s="91" t="s">
        <v>910</v>
      </c>
      <c r="G44" s="91" t="b">
        <v>0</v>
      </c>
      <c r="H44" s="91" t="b">
        <v>0</v>
      </c>
      <c r="I44" s="91" t="b">
        <v>0</v>
      </c>
      <c r="J44" s="91" t="b">
        <v>0</v>
      </c>
      <c r="K44" s="91" t="b">
        <v>0</v>
      </c>
      <c r="L44" s="91" t="b">
        <v>0</v>
      </c>
    </row>
    <row r="45" spans="1:12" ht="15">
      <c r="A45" s="91" t="s">
        <v>885</v>
      </c>
      <c r="B45" s="91" t="s">
        <v>886</v>
      </c>
      <c r="C45" s="91">
        <v>2</v>
      </c>
      <c r="D45" s="130">
        <v>0.005496541508866393</v>
      </c>
      <c r="E45" s="130">
        <v>2.311753861055754</v>
      </c>
      <c r="F45" s="91" t="s">
        <v>910</v>
      </c>
      <c r="G45" s="91" t="b">
        <v>0</v>
      </c>
      <c r="H45" s="91" t="b">
        <v>0</v>
      </c>
      <c r="I45" s="91" t="b">
        <v>0</v>
      </c>
      <c r="J45" s="91" t="b">
        <v>0</v>
      </c>
      <c r="K45" s="91" t="b">
        <v>0</v>
      </c>
      <c r="L45" s="91" t="b">
        <v>0</v>
      </c>
    </row>
    <row r="46" spans="1:12" ht="15">
      <c r="A46" s="91" t="s">
        <v>886</v>
      </c>
      <c r="B46" s="91" t="s">
        <v>887</v>
      </c>
      <c r="C46" s="91">
        <v>2</v>
      </c>
      <c r="D46" s="130">
        <v>0.005496541508866393</v>
      </c>
      <c r="E46" s="130">
        <v>2.311753861055754</v>
      </c>
      <c r="F46" s="91" t="s">
        <v>910</v>
      </c>
      <c r="G46" s="91" t="b">
        <v>0</v>
      </c>
      <c r="H46" s="91" t="b">
        <v>0</v>
      </c>
      <c r="I46" s="91" t="b">
        <v>0</v>
      </c>
      <c r="J46" s="91" t="b">
        <v>0</v>
      </c>
      <c r="K46" s="91" t="b">
        <v>0</v>
      </c>
      <c r="L46" s="91" t="b">
        <v>0</v>
      </c>
    </row>
    <row r="47" spans="1:12" ht="15">
      <c r="A47" s="91" t="s">
        <v>887</v>
      </c>
      <c r="B47" s="91" t="s">
        <v>686</v>
      </c>
      <c r="C47" s="91">
        <v>2</v>
      </c>
      <c r="D47" s="130">
        <v>0.005496541508866393</v>
      </c>
      <c r="E47" s="130">
        <v>1.4086638740638107</v>
      </c>
      <c r="F47" s="91" t="s">
        <v>910</v>
      </c>
      <c r="G47" s="91" t="b">
        <v>0</v>
      </c>
      <c r="H47" s="91" t="b">
        <v>0</v>
      </c>
      <c r="I47" s="91" t="b">
        <v>0</v>
      </c>
      <c r="J47" s="91" t="b">
        <v>0</v>
      </c>
      <c r="K47" s="91" t="b">
        <v>0</v>
      </c>
      <c r="L47" s="91" t="b">
        <v>0</v>
      </c>
    </row>
    <row r="48" spans="1:12" ht="15">
      <c r="A48" s="91" t="s">
        <v>686</v>
      </c>
      <c r="B48" s="91" t="s">
        <v>888</v>
      </c>
      <c r="C48" s="91">
        <v>2</v>
      </c>
      <c r="D48" s="130">
        <v>0.005496541508866393</v>
      </c>
      <c r="E48" s="130">
        <v>1.2510560207021426</v>
      </c>
      <c r="F48" s="91" t="s">
        <v>910</v>
      </c>
      <c r="G48" s="91" t="b">
        <v>0</v>
      </c>
      <c r="H48" s="91" t="b">
        <v>0</v>
      </c>
      <c r="I48" s="91" t="b">
        <v>0</v>
      </c>
      <c r="J48" s="91" t="b">
        <v>0</v>
      </c>
      <c r="K48" s="91" t="b">
        <v>0</v>
      </c>
      <c r="L48" s="91" t="b">
        <v>0</v>
      </c>
    </row>
    <row r="49" spans="1:12" ht="15">
      <c r="A49" s="91" t="s">
        <v>888</v>
      </c>
      <c r="B49" s="91" t="s">
        <v>889</v>
      </c>
      <c r="C49" s="91">
        <v>2</v>
      </c>
      <c r="D49" s="130">
        <v>0.005496541508866393</v>
      </c>
      <c r="E49" s="130">
        <v>2.311753861055754</v>
      </c>
      <c r="F49" s="91" t="s">
        <v>910</v>
      </c>
      <c r="G49" s="91" t="b">
        <v>0</v>
      </c>
      <c r="H49" s="91" t="b">
        <v>0</v>
      </c>
      <c r="I49" s="91" t="b">
        <v>0</v>
      </c>
      <c r="J49" s="91" t="b">
        <v>0</v>
      </c>
      <c r="K49" s="91" t="b">
        <v>0</v>
      </c>
      <c r="L49" s="91" t="b">
        <v>0</v>
      </c>
    </row>
    <row r="50" spans="1:12" ht="15">
      <c r="A50" s="91" t="s">
        <v>889</v>
      </c>
      <c r="B50" s="91" t="s">
        <v>890</v>
      </c>
      <c r="C50" s="91">
        <v>2</v>
      </c>
      <c r="D50" s="130">
        <v>0.005496541508866393</v>
      </c>
      <c r="E50" s="130">
        <v>2.311753861055754</v>
      </c>
      <c r="F50" s="91" t="s">
        <v>910</v>
      </c>
      <c r="G50" s="91" t="b">
        <v>0</v>
      </c>
      <c r="H50" s="91" t="b">
        <v>0</v>
      </c>
      <c r="I50" s="91" t="b">
        <v>0</v>
      </c>
      <c r="J50" s="91" t="b">
        <v>0</v>
      </c>
      <c r="K50" s="91" t="b">
        <v>0</v>
      </c>
      <c r="L50" s="91" t="b">
        <v>0</v>
      </c>
    </row>
    <row r="51" spans="1:12" ht="15">
      <c r="A51" s="91" t="s">
        <v>890</v>
      </c>
      <c r="B51" s="91" t="s">
        <v>891</v>
      </c>
      <c r="C51" s="91">
        <v>2</v>
      </c>
      <c r="D51" s="130">
        <v>0.005496541508866393</v>
      </c>
      <c r="E51" s="130">
        <v>2.311753861055754</v>
      </c>
      <c r="F51" s="91" t="s">
        <v>910</v>
      </c>
      <c r="G51" s="91" t="b">
        <v>0</v>
      </c>
      <c r="H51" s="91" t="b">
        <v>0</v>
      </c>
      <c r="I51" s="91" t="b">
        <v>0</v>
      </c>
      <c r="J51" s="91" t="b">
        <v>0</v>
      </c>
      <c r="K51" s="91" t="b">
        <v>0</v>
      </c>
      <c r="L51" s="91" t="b">
        <v>0</v>
      </c>
    </row>
    <row r="52" spans="1:12" ht="15">
      <c r="A52" s="91" t="s">
        <v>891</v>
      </c>
      <c r="B52" s="91" t="s">
        <v>708</v>
      </c>
      <c r="C52" s="91">
        <v>2</v>
      </c>
      <c r="D52" s="130">
        <v>0.005496541508866393</v>
      </c>
      <c r="E52" s="130">
        <v>1.8346326063360918</v>
      </c>
      <c r="F52" s="91" t="s">
        <v>910</v>
      </c>
      <c r="G52" s="91" t="b">
        <v>0</v>
      </c>
      <c r="H52" s="91" t="b">
        <v>0</v>
      </c>
      <c r="I52" s="91" t="b">
        <v>0</v>
      </c>
      <c r="J52" s="91" t="b">
        <v>0</v>
      </c>
      <c r="K52" s="91" t="b">
        <v>0</v>
      </c>
      <c r="L52" s="91" t="b">
        <v>0</v>
      </c>
    </row>
    <row r="53" spans="1:12" ht="15">
      <c r="A53" s="91" t="s">
        <v>893</v>
      </c>
      <c r="B53" s="91" t="s">
        <v>894</v>
      </c>
      <c r="C53" s="91">
        <v>2</v>
      </c>
      <c r="D53" s="130">
        <v>0.005496541508866393</v>
      </c>
      <c r="E53" s="130">
        <v>2.311753861055754</v>
      </c>
      <c r="F53" s="91" t="s">
        <v>910</v>
      </c>
      <c r="G53" s="91" t="b">
        <v>0</v>
      </c>
      <c r="H53" s="91" t="b">
        <v>0</v>
      </c>
      <c r="I53" s="91" t="b">
        <v>0</v>
      </c>
      <c r="J53" s="91" t="b">
        <v>0</v>
      </c>
      <c r="K53" s="91" t="b">
        <v>0</v>
      </c>
      <c r="L53" s="91" t="b">
        <v>0</v>
      </c>
    </row>
    <row r="54" spans="1:12" ht="15">
      <c r="A54" s="91" t="s">
        <v>894</v>
      </c>
      <c r="B54" s="91" t="s">
        <v>895</v>
      </c>
      <c r="C54" s="91">
        <v>2</v>
      </c>
      <c r="D54" s="130">
        <v>0.005496541508866393</v>
      </c>
      <c r="E54" s="130">
        <v>2.311753861055754</v>
      </c>
      <c r="F54" s="91" t="s">
        <v>910</v>
      </c>
      <c r="G54" s="91" t="b">
        <v>0</v>
      </c>
      <c r="H54" s="91" t="b">
        <v>0</v>
      </c>
      <c r="I54" s="91" t="b">
        <v>0</v>
      </c>
      <c r="J54" s="91" t="b">
        <v>0</v>
      </c>
      <c r="K54" s="91" t="b">
        <v>0</v>
      </c>
      <c r="L54" s="91" t="b">
        <v>0</v>
      </c>
    </row>
    <row r="55" spans="1:12" ht="15">
      <c r="A55" s="91" t="s">
        <v>895</v>
      </c>
      <c r="B55" s="91" t="s">
        <v>896</v>
      </c>
      <c r="C55" s="91">
        <v>2</v>
      </c>
      <c r="D55" s="130">
        <v>0.005496541508866393</v>
      </c>
      <c r="E55" s="130">
        <v>2.311753861055754</v>
      </c>
      <c r="F55" s="91" t="s">
        <v>910</v>
      </c>
      <c r="G55" s="91" t="b">
        <v>0</v>
      </c>
      <c r="H55" s="91" t="b">
        <v>0</v>
      </c>
      <c r="I55" s="91" t="b">
        <v>0</v>
      </c>
      <c r="J55" s="91" t="b">
        <v>0</v>
      </c>
      <c r="K55" s="91" t="b">
        <v>0</v>
      </c>
      <c r="L55" s="91" t="b">
        <v>0</v>
      </c>
    </row>
    <row r="56" spans="1:12" ht="15">
      <c r="A56" s="91" t="s">
        <v>896</v>
      </c>
      <c r="B56" s="91" t="s">
        <v>897</v>
      </c>
      <c r="C56" s="91">
        <v>2</v>
      </c>
      <c r="D56" s="130">
        <v>0.005496541508866393</v>
      </c>
      <c r="E56" s="130">
        <v>2.311753861055754</v>
      </c>
      <c r="F56" s="91" t="s">
        <v>910</v>
      </c>
      <c r="G56" s="91" t="b">
        <v>0</v>
      </c>
      <c r="H56" s="91" t="b">
        <v>0</v>
      </c>
      <c r="I56" s="91" t="b">
        <v>0</v>
      </c>
      <c r="J56" s="91" t="b">
        <v>0</v>
      </c>
      <c r="K56" s="91" t="b">
        <v>0</v>
      </c>
      <c r="L56" s="91" t="b">
        <v>0</v>
      </c>
    </row>
    <row r="57" spans="1:12" ht="15">
      <c r="A57" s="91" t="s">
        <v>897</v>
      </c>
      <c r="B57" s="91" t="s">
        <v>898</v>
      </c>
      <c r="C57" s="91">
        <v>2</v>
      </c>
      <c r="D57" s="130">
        <v>0.005496541508866393</v>
      </c>
      <c r="E57" s="130">
        <v>2.311753861055754</v>
      </c>
      <c r="F57" s="91" t="s">
        <v>910</v>
      </c>
      <c r="G57" s="91" t="b">
        <v>0</v>
      </c>
      <c r="H57" s="91" t="b">
        <v>0</v>
      </c>
      <c r="I57" s="91" t="b">
        <v>0</v>
      </c>
      <c r="J57" s="91" t="b">
        <v>0</v>
      </c>
      <c r="K57" s="91" t="b">
        <v>0</v>
      </c>
      <c r="L57" s="91" t="b">
        <v>0</v>
      </c>
    </row>
    <row r="58" spans="1:12" ht="15">
      <c r="A58" s="91" t="s">
        <v>898</v>
      </c>
      <c r="B58" s="91" t="s">
        <v>875</v>
      </c>
      <c r="C58" s="91">
        <v>2</v>
      </c>
      <c r="D58" s="130">
        <v>0.005496541508866393</v>
      </c>
      <c r="E58" s="130">
        <v>2.311753861055754</v>
      </c>
      <c r="F58" s="91" t="s">
        <v>910</v>
      </c>
      <c r="G58" s="91" t="b">
        <v>0</v>
      </c>
      <c r="H58" s="91" t="b">
        <v>0</v>
      </c>
      <c r="I58" s="91" t="b">
        <v>0</v>
      </c>
      <c r="J58" s="91" t="b">
        <v>0</v>
      </c>
      <c r="K58" s="91" t="b">
        <v>0</v>
      </c>
      <c r="L58" s="91" t="b">
        <v>0</v>
      </c>
    </row>
    <row r="59" spans="1:12" ht="15">
      <c r="A59" s="91" t="s">
        <v>875</v>
      </c>
      <c r="B59" s="91" t="s">
        <v>686</v>
      </c>
      <c r="C59" s="91">
        <v>2</v>
      </c>
      <c r="D59" s="130">
        <v>0.005496541508866393</v>
      </c>
      <c r="E59" s="130">
        <v>1.2325726150081295</v>
      </c>
      <c r="F59" s="91" t="s">
        <v>910</v>
      </c>
      <c r="G59" s="91" t="b">
        <v>0</v>
      </c>
      <c r="H59" s="91" t="b">
        <v>0</v>
      </c>
      <c r="I59" s="91" t="b">
        <v>0</v>
      </c>
      <c r="J59" s="91" t="b">
        <v>0</v>
      </c>
      <c r="K59" s="91" t="b">
        <v>0</v>
      </c>
      <c r="L59" s="91" t="b">
        <v>0</v>
      </c>
    </row>
    <row r="60" spans="1:12" ht="15">
      <c r="A60" s="91" t="s">
        <v>686</v>
      </c>
      <c r="B60" s="91" t="s">
        <v>899</v>
      </c>
      <c r="C60" s="91">
        <v>2</v>
      </c>
      <c r="D60" s="130">
        <v>0.005496541508866393</v>
      </c>
      <c r="E60" s="130">
        <v>1.2510560207021426</v>
      </c>
      <c r="F60" s="91" t="s">
        <v>910</v>
      </c>
      <c r="G60" s="91" t="b">
        <v>0</v>
      </c>
      <c r="H60" s="91" t="b">
        <v>0</v>
      </c>
      <c r="I60" s="91" t="b">
        <v>0</v>
      </c>
      <c r="J60" s="91" t="b">
        <v>0</v>
      </c>
      <c r="K60" s="91" t="b">
        <v>0</v>
      </c>
      <c r="L60" s="91" t="b">
        <v>0</v>
      </c>
    </row>
    <row r="61" spans="1:12" ht="15">
      <c r="A61" s="91" t="s">
        <v>899</v>
      </c>
      <c r="B61" s="91" t="s">
        <v>900</v>
      </c>
      <c r="C61" s="91">
        <v>2</v>
      </c>
      <c r="D61" s="130">
        <v>0.005496541508866393</v>
      </c>
      <c r="E61" s="130">
        <v>2.311753861055754</v>
      </c>
      <c r="F61" s="91" t="s">
        <v>910</v>
      </c>
      <c r="G61" s="91" t="b">
        <v>0</v>
      </c>
      <c r="H61" s="91" t="b">
        <v>0</v>
      </c>
      <c r="I61" s="91" t="b">
        <v>0</v>
      </c>
      <c r="J61" s="91" t="b">
        <v>0</v>
      </c>
      <c r="K61" s="91" t="b">
        <v>0</v>
      </c>
      <c r="L61" s="91" t="b">
        <v>0</v>
      </c>
    </row>
    <row r="62" spans="1:12" ht="15">
      <c r="A62" s="91" t="s">
        <v>900</v>
      </c>
      <c r="B62" s="91" t="s">
        <v>901</v>
      </c>
      <c r="C62" s="91">
        <v>2</v>
      </c>
      <c r="D62" s="130">
        <v>0.005496541508866393</v>
      </c>
      <c r="E62" s="130">
        <v>2.311753861055754</v>
      </c>
      <c r="F62" s="91" t="s">
        <v>910</v>
      </c>
      <c r="G62" s="91" t="b">
        <v>0</v>
      </c>
      <c r="H62" s="91" t="b">
        <v>0</v>
      </c>
      <c r="I62" s="91" t="b">
        <v>0</v>
      </c>
      <c r="J62" s="91" t="b">
        <v>0</v>
      </c>
      <c r="K62" s="91" t="b">
        <v>0</v>
      </c>
      <c r="L62" s="91" t="b">
        <v>0</v>
      </c>
    </row>
    <row r="63" spans="1:12" ht="15">
      <c r="A63" s="91" t="s">
        <v>686</v>
      </c>
      <c r="B63" s="91" t="s">
        <v>716</v>
      </c>
      <c r="C63" s="91">
        <v>2</v>
      </c>
      <c r="D63" s="130">
        <v>0.005496541508866393</v>
      </c>
      <c r="E63" s="130">
        <v>1.2510560207021426</v>
      </c>
      <c r="F63" s="91" t="s">
        <v>910</v>
      </c>
      <c r="G63" s="91" t="b">
        <v>0</v>
      </c>
      <c r="H63" s="91" t="b">
        <v>0</v>
      </c>
      <c r="I63" s="91" t="b">
        <v>0</v>
      </c>
      <c r="J63" s="91" t="b">
        <v>0</v>
      </c>
      <c r="K63" s="91" t="b">
        <v>0</v>
      </c>
      <c r="L63" s="91" t="b">
        <v>0</v>
      </c>
    </row>
    <row r="64" spans="1:12" ht="15">
      <c r="A64" s="91" t="s">
        <v>716</v>
      </c>
      <c r="B64" s="91" t="s">
        <v>717</v>
      </c>
      <c r="C64" s="91">
        <v>2</v>
      </c>
      <c r="D64" s="130">
        <v>0.005496541508866393</v>
      </c>
      <c r="E64" s="130">
        <v>2.135662602000073</v>
      </c>
      <c r="F64" s="91" t="s">
        <v>910</v>
      </c>
      <c r="G64" s="91" t="b">
        <v>0</v>
      </c>
      <c r="H64" s="91" t="b">
        <v>0</v>
      </c>
      <c r="I64" s="91" t="b">
        <v>0</v>
      </c>
      <c r="J64" s="91" t="b">
        <v>0</v>
      </c>
      <c r="K64" s="91" t="b">
        <v>0</v>
      </c>
      <c r="L64" s="91" t="b">
        <v>0</v>
      </c>
    </row>
    <row r="65" spans="1:12" ht="15">
      <c r="A65" s="91" t="s">
        <v>717</v>
      </c>
      <c r="B65" s="91" t="s">
        <v>718</v>
      </c>
      <c r="C65" s="91">
        <v>2</v>
      </c>
      <c r="D65" s="130">
        <v>0.005496541508866393</v>
      </c>
      <c r="E65" s="130">
        <v>2.135662602000073</v>
      </c>
      <c r="F65" s="91" t="s">
        <v>910</v>
      </c>
      <c r="G65" s="91" t="b">
        <v>0</v>
      </c>
      <c r="H65" s="91" t="b">
        <v>0</v>
      </c>
      <c r="I65" s="91" t="b">
        <v>0</v>
      </c>
      <c r="J65" s="91" t="b">
        <v>0</v>
      </c>
      <c r="K65" s="91" t="b">
        <v>0</v>
      </c>
      <c r="L65" s="91" t="b">
        <v>0</v>
      </c>
    </row>
    <row r="66" spans="1:12" ht="15">
      <c r="A66" s="91" t="s">
        <v>718</v>
      </c>
      <c r="B66" s="91" t="s">
        <v>719</v>
      </c>
      <c r="C66" s="91">
        <v>2</v>
      </c>
      <c r="D66" s="130">
        <v>0.005496541508866393</v>
      </c>
      <c r="E66" s="130">
        <v>2.311753861055754</v>
      </c>
      <c r="F66" s="91" t="s">
        <v>910</v>
      </c>
      <c r="G66" s="91" t="b">
        <v>0</v>
      </c>
      <c r="H66" s="91" t="b">
        <v>0</v>
      </c>
      <c r="I66" s="91" t="b">
        <v>0</v>
      </c>
      <c r="J66" s="91" t="b">
        <v>0</v>
      </c>
      <c r="K66" s="91" t="b">
        <v>0</v>
      </c>
      <c r="L66" s="91" t="b">
        <v>0</v>
      </c>
    </row>
    <row r="67" spans="1:12" ht="15">
      <c r="A67" s="91" t="s">
        <v>719</v>
      </c>
      <c r="B67" s="91" t="s">
        <v>720</v>
      </c>
      <c r="C67" s="91">
        <v>2</v>
      </c>
      <c r="D67" s="130">
        <v>0.005496541508866393</v>
      </c>
      <c r="E67" s="130">
        <v>2.311753861055754</v>
      </c>
      <c r="F67" s="91" t="s">
        <v>910</v>
      </c>
      <c r="G67" s="91" t="b">
        <v>0</v>
      </c>
      <c r="H67" s="91" t="b">
        <v>0</v>
      </c>
      <c r="I67" s="91" t="b">
        <v>0</v>
      </c>
      <c r="J67" s="91" t="b">
        <v>0</v>
      </c>
      <c r="K67" s="91" t="b">
        <v>0</v>
      </c>
      <c r="L67" s="91" t="b">
        <v>0</v>
      </c>
    </row>
    <row r="68" spans="1:12" ht="15">
      <c r="A68" s="91" t="s">
        <v>720</v>
      </c>
      <c r="B68" s="91" t="s">
        <v>689</v>
      </c>
      <c r="C68" s="91">
        <v>2</v>
      </c>
      <c r="D68" s="130">
        <v>0.005496541508866393</v>
      </c>
      <c r="E68" s="130">
        <v>1.6585413472804107</v>
      </c>
      <c r="F68" s="91" t="s">
        <v>910</v>
      </c>
      <c r="G68" s="91" t="b">
        <v>0</v>
      </c>
      <c r="H68" s="91" t="b">
        <v>0</v>
      </c>
      <c r="I68" s="91" t="b">
        <v>0</v>
      </c>
      <c r="J68" s="91" t="b">
        <v>0</v>
      </c>
      <c r="K68" s="91" t="b">
        <v>0</v>
      </c>
      <c r="L68" s="91" t="b">
        <v>0</v>
      </c>
    </row>
    <row r="69" spans="1:12" ht="15">
      <c r="A69" s="91" t="s">
        <v>295</v>
      </c>
      <c r="B69" s="91" t="s">
        <v>721</v>
      </c>
      <c r="C69" s="91">
        <v>2</v>
      </c>
      <c r="D69" s="130">
        <v>0.005496541508866393</v>
      </c>
      <c r="E69" s="130">
        <v>1.9138138523837167</v>
      </c>
      <c r="F69" s="91" t="s">
        <v>910</v>
      </c>
      <c r="G69" s="91" t="b">
        <v>0</v>
      </c>
      <c r="H69" s="91" t="b">
        <v>0</v>
      </c>
      <c r="I69" s="91" t="b">
        <v>0</v>
      </c>
      <c r="J69" s="91" t="b">
        <v>0</v>
      </c>
      <c r="K69" s="91" t="b">
        <v>0</v>
      </c>
      <c r="L69" s="91" t="b">
        <v>0</v>
      </c>
    </row>
    <row r="70" spans="1:12" ht="15">
      <c r="A70" s="91" t="s">
        <v>721</v>
      </c>
      <c r="B70" s="91" t="s">
        <v>722</v>
      </c>
      <c r="C70" s="91">
        <v>2</v>
      </c>
      <c r="D70" s="130">
        <v>0.005496541508866393</v>
      </c>
      <c r="E70" s="130">
        <v>2.311753861055754</v>
      </c>
      <c r="F70" s="91" t="s">
        <v>910</v>
      </c>
      <c r="G70" s="91" t="b">
        <v>0</v>
      </c>
      <c r="H70" s="91" t="b">
        <v>0</v>
      </c>
      <c r="I70" s="91" t="b">
        <v>0</v>
      </c>
      <c r="J70" s="91" t="b">
        <v>0</v>
      </c>
      <c r="K70" s="91" t="b">
        <v>0</v>
      </c>
      <c r="L70" s="91" t="b">
        <v>0</v>
      </c>
    </row>
    <row r="71" spans="1:12" ht="15">
      <c r="A71" s="91" t="s">
        <v>722</v>
      </c>
      <c r="B71" s="91" t="s">
        <v>902</v>
      </c>
      <c r="C71" s="91">
        <v>2</v>
      </c>
      <c r="D71" s="130">
        <v>0.005496541508866393</v>
      </c>
      <c r="E71" s="130">
        <v>2.311753861055754</v>
      </c>
      <c r="F71" s="91" t="s">
        <v>910</v>
      </c>
      <c r="G71" s="91" t="b">
        <v>0</v>
      </c>
      <c r="H71" s="91" t="b">
        <v>0</v>
      </c>
      <c r="I71" s="91" t="b">
        <v>0</v>
      </c>
      <c r="J71" s="91" t="b">
        <v>0</v>
      </c>
      <c r="K71" s="91" t="b">
        <v>0</v>
      </c>
      <c r="L71" s="91" t="b">
        <v>0</v>
      </c>
    </row>
    <row r="72" spans="1:12" ht="15">
      <c r="A72" s="91" t="s">
        <v>902</v>
      </c>
      <c r="B72" s="91" t="s">
        <v>903</v>
      </c>
      <c r="C72" s="91">
        <v>2</v>
      </c>
      <c r="D72" s="130">
        <v>0.005496541508866393</v>
      </c>
      <c r="E72" s="130">
        <v>2.311753861055754</v>
      </c>
      <c r="F72" s="91" t="s">
        <v>910</v>
      </c>
      <c r="G72" s="91" t="b">
        <v>0</v>
      </c>
      <c r="H72" s="91" t="b">
        <v>0</v>
      </c>
      <c r="I72" s="91" t="b">
        <v>0</v>
      </c>
      <c r="J72" s="91" t="b">
        <v>0</v>
      </c>
      <c r="K72" s="91" t="b">
        <v>0</v>
      </c>
      <c r="L72" s="91" t="b">
        <v>0</v>
      </c>
    </row>
    <row r="73" spans="1:12" ht="15">
      <c r="A73" s="91" t="s">
        <v>903</v>
      </c>
      <c r="B73" s="91" t="s">
        <v>904</v>
      </c>
      <c r="C73" s="91">
        <v>2</v>
      </c>
      <c r="D73" s="130">
        <v>0.005496541508866393</v>
      </c>
      <c r="E73" s="130">
        <v>2.311753861055754</v>
      </c>
      <c r="F73" s="91" t="s">
        <v>910</v>
      </c>
      <c r="G73" s="91" t="b">
        <v>0</v>
      </c>
      <c r="H73" s="91" t="b">
        <v>0</v>
      </c>
      <c r="I73" s="91" t="b">
        <v>0</v>
      </c>
      <c r="J73" s="91" t="b">
        <v>0</v>
      </c>
      <c r="K73" s="91" t="b">
        <v>0</v>
      </c>
      <c r="L73" s="91" t="b">
        <v>0</v>
      </c>
    </row>
    <row r="74" spans="1:12" ht="15">
      <c r="A74" s="91" t="s">
        <v>904</v>
      </c>
      <c r="B74" s="91" t="s">
        <v>905</v>
      </c>
      <c r="C74" s="91">
        <v>2</v>
      </c>
      <c r="D74" s="130">
        <v>0.005496541508866393</v>
      </c>
      <c r="E74" s="130">
        <v>2.311753861055754</v>
      </c>
      <c r="F74" s="91" t="s">
        <v>910</v>
      </c>
      <c r="G74" s="91" t="b">
        <v>0</v>
      </c>
      <c r="H74" s="91" t="b">
        <v>0</v>
      </c>
      <c r="I74" s="91" t="b">
        <v>0</v>
      </c>
      <c r="J74" s="91" t="b">
        <v>0</v>
      </c>
      <c r="K74" s="91" t="b">
        <v>0</v>
      </c>
      <c r="L74" s="91" t="b">
        <v>0</v>
      </c>
    </row>
    <row r="75" spans="1:12" ht="15">
      <c r="A75" s="91" t="s">
        <v>905</v>
      </c>
      <c r="B75" s="91" t="s">
        <v>906</v>
      </c>
      <c r="C75" s="91">
        <v>2</v>
      </c>
      <c r="D75" s="130">
        <v>0.005496541508866393</v>
      </c>
      <c r="E75" s="130">
        <v>2.311753861055754</v>
      </c>
      <c r="F75" s="91" t="s">
        <v>910</v>
      </c>
      <c r="G75" s="91" t="b">
        <v>0</v>
      </c>
      <c r="H75" s="91" t="b">
        <v>0</v>
      </c>
      <c r="I75" s="91" t="b">
        <v>0</v>
      </c>
      <c r="J75" s="91" t="b">
        <v>0</v>
      </c>
      <c r="K75" s="91" t="b">
        <v>0</v>
      </c>
      <c r="L75" s="91" t="b">
        <v>0</v>
      </c>
    </row>
    <row r="76" spans="1:12" ht="15">
      <c r="A76" s="91" t="s">
        <v>906</v>
      </c>
      <c r="B76" s="91" t="s">
        <v>907</v>
      </c>
      <c r="C76" s="91">
        <v>2</v>
      </c>
      <c r="D76" s="130">
        <v>0.005496541508866393</v>
      </c>
      <c r="E76" s="130">
        <v>2.311753861055754</v>
      </c>
      <c r="F76" s="91" t="s">
        <v>910</v>
      </c>
      <c r="G76" s="91" t="b">
        <v>0</v>
      </c>
      <c r="H76" s="91" t="b">
        <v>0</v>
      </c>
      <c r="I76" s="91" t="b">
        <v>0</v>
      </c>
      <c r="J76" s="91" t="b">
        <v>0</v>
      </c>
      <c r="K76" s="91" t="b">
        <v>0</v>
      </c>
      <c r="L76" s="91" t="b">
        <v>0</v>
      </c>
    </row>
    <row r="77" spans="1:12" ht="15">
      <c r="A77" s="91" t="s">
        <v>690</v>
      </c>
      <c r="B77" s="91" t="s">
        <v>692</v>
      </c>
      <c r="C77" s="91">
        <v>4</v>
      </c>
      <c r="D77" s="130">
        <v>0.011193189651726438</v>
      </c>
      <c r="E77" s="130">
        <v>1.4653828514484184</v>
      </c>
      <c r="F77" s="91" t="s">
        <v>631</v>
      </c>
      <c r="G77" s="91" t="b">
        <v>0</v>
      </c>
      <c r="H77" s="91" t="b">
        <v>0</v>
      </c>
      <c r="I77" s="91" t="b">
        <v>0</v>
      </c>
      <c r="J77" s="91" t="b">
        <v>0</v>
      </c>
      <c r="K77" s="91" t="b">
        <v>0</v>
      </c>
      <c r="L77" s="91" t="b">
        <v>0</v>
      </c>
    </row>
    <row r="78" spans="1:12" ht="15">
      <c r="A78" s="91" t="s">
        <v>686</v>
      </c>
      <c r="B78" s="91" t="s">
        <v>690</v>
      </c>
      <c r="C78" s="91">
        <v>4</v>
      </c>
      <c r="D78" s="130">
        <v>0.011193189651726438</v>
      </c>
      <c r="E78" s="130">
        <v>1.4653828514484184</v>
      </c>
      <c r="F78" s="91" t="s">
        <v>631</v>
      </c>
      <c r="G78" s="91" t="b">
        <v>0</v>
      </c>
      <c r="H78" s="91" t="b">
        <v>0</v>
      </c>
      <c r="I78" s="91" t="b">
        <v>0</v>
      </c>
      <c r="J78" s="91" t="b">
        <v>0</v>
      </c>
      <c r="K78" s="91" t="b">
        <v>0</v>
      </c>
      <c r="L78" s="91" t="b">
        <v>0</v>
      </c>
    </row>
    <row r="79" spans="1:12" ht="15">
      <c r="A79" s="91" t="s">
        <v>692</v>
      </c>
      <c r="B79" s="91" t="s">
        <v>687</v>
      </c>
      <c r="C79" s="91">
        <v>3</v>
      </c>
      <c r="D79" s="130">
        <v>0.010782256632583998</v>
      </c>
      <c r="E79" s="130">
        <v>1.4373541278481747</v>
      </c>
      <c r="F79" s="91" t="s">
        <v>631</v>
      </c>
      <c r="G79" s="91" t="b">
        <v>0</v>
      </c>
      <c r="H79" s="91" t="b">
        <v>0</v>
      </c>
      <c r="I79" s="91" t="b">
        <v>0</v>
      </c>
      <c r="J79" s="91" t="b">
        <v>0</v>
      </c>
      <c r="K79" s="91" t="b">
        <v>0</v>
      </c>
      <c r="L79" s="91" t="b">
        <v>0</v>
      </c>
    </row>
    <row r="80" spans="1:12" ht="15">
      <c r="A80" s="91" t="s">
        <v>687</v>
      </c>
      <c r="B80" s="91" t="s">
        <v>671</v>
      </c>
      <c r="C80" s="91">
        <v>3</v>
      </c>
      <c r="D80" s="130">
        <v>0.010782256632583998</v>
      </c>
      <c r="E80" s="130">
        <v>1.5622928644564749</v>
      </c>
      <c r="F80" s="91" t="s">
        <v>631</v>
      </c>
      <c r="G80" s="91" t="b">
        <v>0</v>
      </c>
      <c r="H80" s="91" t="b">
        <v>0</v>
      </c>
      <c r="I80" s="91" t="b">
        <v>0</v>
      </c>
      <c r="J80" s="91" t="b">
        <v>0</v>
      </c>
      <c r="K80" s="91" t="b">
        <v>0</v>
      </c>
      <c r="L80" s="91" t="b">
        <v>0</v>
      </c>
    </row>
    <row r="81" spans="1:12" ht="15">
      <c r="A81" s="91" t="s">
        <v>686</v>
      </c>
      <c r="B81" s="91" t="s">
        <v>688</v>
      </c>
      <c r="C81" s="91">
        <v>7</v>
      </c>
      <c r="D81" s="130">
        <v>0</v>
      </c>
      <c r="E81" s="130">
        <v>0.6734158998636306</v>
      </c>
      <c r="F81" s="91" t="s">
        <v>632</v>
      </c>
      <c r="G81" s="91" t="b">
        <v>0</v>
      </c>
      <c r="H81" s="91" t="b">
        <v>0</v>
      </c>
      <c r="I81" s="91" t="b">
        <v>0</v>
      </c>
      <c r="J81" s="91" t="b">
        <v>0</v>
      </c>
      <c r="K81" s="91" t="b">
        <v>0</v>
      </c>
      <c r="L81" s="91" t="b">
        <v>0</v>
      </c>
    </row>
    <row r="82" spans="1:12" ht="15">
      <c r="A82" s="91" t="s">
        <v>688</v>
      </c>
      <c r="B82" s="91" t="s">
        <v>698</v>
      </c>
      <c r="C82" s="91">
        <v>7</v>
      </c>
      <c r="D82" s="130">
        <v>0</v>
      </c>
      <c r="E82" s="130">
        <v>0.6734158998636306</v>
      </c>
      <c r="F82" s="91" t="s">
        <v>632</v>
      </c>
      <c r="G82" s="91" t="b">
        <v>0</v>
      </c>
      <c r="H82" s="91" t="b">
        <v>0</v>
      </c>
      <c r="I82" s="91" t="b">
        <v>0</v>
      </c>
      <c r="J82" s="91" t="b">
        <v>0</v>
      </c>
      <c r="K82" s="91" t="b">
        <v>0</v>
      </c>
      <c r="L82" s="91" t="b">
        <v>0</v>
      </c>
    </row>
    <row r="83" spans="1:12" ht="15">
      <c r="A83" s="91" t="s">
        <v>698</v>
      </c>
      <c r="B83" s="91" t="s">
        <v>699</v>
      </c>
      <c r="C83" s="91">
        <v>7</v>
      </c>
      <c r="D83" s="130">
        <v>0</v>
      </c>
      <c r="E83" s="130">
        <v>0.6734158998636306</v>
      </c>
      <c r="F83" s="91" t="s">
        <v>632</v>
      </c>
      <c r="G83" s="91" t="b">
        <v>0</v>
      </c>
      <c r="H83" s="91" t="b">
        <v>0</v>
      </c>
      <c r="I83" s="91" t="b">
        <v>0</v>
      </c>
      <c r="J83" s="91" t="b">
        <v>0</v>
      </c>
      <c r="K83" s="91" t="b">
        <v>0</v>
      </c>
      <c r="L83" s="91" t="b">
        <v>0</v>
      </c>
    </row>
    <row r="84" spans="1:12" ht="15">
      <c r="A84" s="91" t="s">
        <v>699</v>
      </c>
      <c r="B84" s="91" t="s">
        <v>700</v>
      </c>
      <c r="C84" s="91">
        <v>7</v>
      </c>
      <c r="D84" s="130">
        <v>0</v>
      </c>
      <c r="E84" s="130">
        <v>0.6734158998636306</v>
      </c>
      <c r="F84" s="91" t="s">
        <v>632</v>
      </c>
      <c r="G84" s="91" t="b">
        <v>0</v>
      </c>
      <c r="H84" s="91" t="b">
        <v>0</v>
      </c>
      <c r="I84" s="91" t="b">
        <v>0</v>
      </c>
      <c r="J84" s="91" t="b">
        <v>0</v>
      </c>
      <c r="K84" s="91" t="b">
        <v>0</v>
      </c>
      <c r="L84" s="91" t="b">
        <v>0</v>
      </c>
    </row>
    <row r="85" spans="1:12" ht="15">
      <c r="A85" s="91" t="s">
        <v>236</v>
      </c>
      <c r="B85" s="91" t="s">
        <v>686</v>
      </c>
      <c r="C85" s="91">
        <v>5</v>
      </c>
      <c r="D85" s="130">
        <v>0.01826600445977975</v>
      </c>
      <c r="E85" s="130">
        <v>0.8195439355418687</v>
      </c>
      <c r="F85" s="91" t="s">
        <v>632</v>
      </c>
      <c r="G85" s="91" t="b">
        <v>0</v>
      </c>
      <c r="H85" s="91" t="b">
        <v>0</v>
      </c>
      <c r="I85" s="91" t="b">
        <v>0</v>
      </c>
      <c r="J85" s="91" t="b">
        <v>0</v>
      </c>
      <c r="K85" s="91" t="b">
        <v>0</v>
      </c>
      <c r="L85" s="91" t="b">
        <v>0</v>
      </c>
    </row>
    <row r="86" spans="1:12" ht="15">
      <c r="A86" s="91" t="s">
        <v>686</v>
      </c>
      <c r="B86" s="91" t="s">
        <v>702</v>
      </c>
      <c r="C86" s="91">
        <v>2</v>
      </c>
      <c r="D86" s="130">
        <v>0.010169496156079918</v>
      </c>
      <c r="E86" s="130">
        <v>1.3979400086720377</v>
      </c>
      <c r="F86" s="91" t="s">
        <v>633</v>
      </c>
      <c r="G86" s="91" t="b">
        <v>0</v>
      </c>
      <c r="H86" s="91" t="b">
        <v>0</v>
      </c>
      <c r="I86" s="91" t="b">
        <v>0</v>
      </c>
      <c r="J86" s="91" t="b">
        <v>0</v>
      </c>
      <c r="K86" s="91" t="b">
        <v>0</v>
      </c>
      <c r="L86" s="91" t="b">
        <v>0</v>
      </c>
    </row>
    <row r="87" spans="1:12" ht="15">
      <c r="A87" s="91" t="s">
        <v>702</v>
      </c>
      <c r="B87" s="91" t="s">
        <v>703</v>
      </c>
      <c r="C87" s="91">
        <v>2</v>
      </c>
      <c r="D87" s="130">
        <v>0.010169496156079918</v>
      </c>
      <c r="E87" s="130">
        <v>1.6989700043360187</v>
      </c>
      <c r="F87" s="91" t="s">
        <v>633</v>
      </c>
      <c r="G87" s="91" t="b">
        <v>0</v>
      </c>
      <c r="H87" s="91" t="b">
        <v>0</v>
      </c>
      <c r="I87" s="91" t="b">
        <v>0</v>
      </c>
      <c r="J87" s="91" t="b">
        <v>0</v>
      </c>
      <c r="K87" s="91" t="b">
        <v>0</v>
      </c>
      <c r="L87" s="91" t="b">
        <v>0</v>
      </c>
    </row>
    <row r="88" spans="1:12" ht="15">
      <c r="A88" s="91" t="s">
        <v>703</v>
      </c>
      <c r="B88" s="91" t="s">
        <v>690</v>
      </c>
      <c r="C88" s="91">
        <v>2</v>
      </c>
      <c r="D88" s="130">
        <v>0.010169496156079918</v>
      </c>
      <c r="E88" s="130">
        <v>1.5228787452803376</v>
      </c>
      <c r="F88" s="91" t="s">
        <v>633</v>
      </c>
      <c r="G88" s="91" t="b">
        <v>0</v>
      </c>
      <c r="H88" s="91" t="b">
        <v>0</v>
      </c>
      <c r="I88" s="91" t="b">
        <v>0</v>
      </c>
      <c r="J88" s="91" t="b">
        <v>0</v>
      </c>
      <c r="K88" s="91" t="b">
        <v>0</v>
      </c>
      <c r="L88" s="91" t="b">
        <v>0</v>
      </c>
    </row>
    <row r="89" spans="1:12" ht="15">
      <c r="A89" s="91" t="s">
        <v>690</v>
      </c>
      <c r="B89" s="91" t="s">
        <v>704</v>
      </c>
      <c r="C89" s="91">
        <v>2</v>
      </c>
      <c r="D89" s="130">
        <v>0.010169496156079918</v>
      </c>
      <c r="E89" s="130">
        <v>1.5228787452803376</v>
      </c>
      <c r="F89" s="91" t="s">
        <v>633</v>
      </c>
      <c r="G89" s="91" t="b">
        <v>0</v>
      </c>
      <c r="H89" s="91" t="b">
        <v>0</v>
      </c>
      <c r="I89" s="91" t="b">
        <v>0</v>
      </c>
      <c r="J89" s="91" t="b">
        <v>0</v>
      </c>
      <c r="K89" s="91" t="b">
        <v>0</v>
      </c>
      <c r="L89" s="91" t="b">
        <v>0</v>
      </c>
    </row>
    <row r="90" spans="1:12" ht="15">
      <c r="A90" s="91" t="s">
        <v>704</v>
      </c>
      <c r="B90" s="91" t="s">
        <v>687</v>
      </c>
      <c r="C90" s="91">
        <v>2</v>
      </c>
      <c r="D90" s="130">
        <v>0.010169496156079918</v>
      </c>
      <c r="E90" s="130">
        <v>1.0969100130080565</v>
      </c>
      <c r="F90" s="91" t="s">
        <v>633</v>
      </c>
      <c r="G90" s="91" t="b">
        <v>0</v>
      </c>
      <c r="H90" s="91" t="b">
        <v>0</v>
      </c>
      <c r="I90" s="91" t="b">
        <v>0</v>
      </c>
      <c r="J90" s="91" t="b">
        <v>0</v>
      </c>
      <c r="K90" s="91" t="b">
        <v>0</v>
      </c>
      <c r="L90" s="91" t="b">
        <v>0</v>
      </c>
    </row>
    <row r="91" spans="1:12" ht="15">
      <c r="A91" s="91" t="s">
        <v>687</v>
      </c>
      <c r="B91" s="91" t="s">
        <v>705</v>
      </c>
      <c r="C91" s="91">
        <v>2</v>
      </c>
      <c r="D91" s="130">
        <v>0.010169496156079918</v>
      </c>
      <c r="E91" s="130">
        <v>1.0969100130080565</v>
      </c>
      <c r="F91" s="91" t="s">
        <v>633</v>
      </c>
      <c r="G91" s="91" t="b">
        <v>0</v>
      </c>
      <c r="H91" s="91" t="b">
        <v>0</v>
      </c>
      <c r="I91" s="91" t="b">
        <v>0</v>
      </c>
      <c r="J91" s="91" t="b">
        <v>0</v>
      </c>
      <c r="K91" s="91" t="b">
        <v>0</v>
      </c>
      <c r="L91" s="91" t="b">
        <v>0</v>
      </c>
    </row>
    <row r="92" spans="1:12" ht="15">
      <c r="A92" s="91" t="s">
        <v>705</v>
      </c>
      <c r="B92" s="91" t="s">
        <v>230</v>
      </c>
      <c r="C92" s="91">
        <v>2</v>
      </c>
      <c r="D92" s="130">
        <v>0.010169496156079918</v>
      </c>
      <c r="E92" s="130">
        <v>1.6989700043360187</v>
      </c>
      <c r="F92" s="91" t="s">
        <v>633</v>
      </c>
      <c r="G92" s="91" t="b">
        <v>0</v>
      </c>
      <c r="H92" s="91" t="b">
        <v>0</v>
      </c>
      <c r="I92" s="91" t="b">
        <v>0</v>
      </c>
      <c r="J92" s="91" t="b">
        <v>0</v>
      </c>
      <c r="K92" s="91" t="b">
        <v>0</v>
      </c>
      <c r="L92" s="91" t="b">
        <v>0</v>
      </c>
    </row>
    <row r="93" spans="1:12" ht="15">
      <c r="A93" s="91" t="s">
        <v>230</v>
      </c>
      <c r="B93" s="91" t="s">
        <v>240</v>
      </c>
      <c r="C93" s="91">
        <v>2</v>
      </c>
      <c r="D93" s="130">
        <v>0.010169496156079918</v>
      </c>
      <c r="E93" s="130">
        <v>1.6989700043360187</v>
      </c>
      <c r="F93" s="91" t="s">
        <v>633</v>
      </c>
      <c r="G93" s="91" t="b">
        <v>0</v>
      </c>
      <c r="H93" s="91" t="b">
        <v>0</v>
      </c>
      <c r="I93" s="91" t="b">
        <v>0</v>
      </c>
      <c r="J93" s="91" t="b">
        <v>0</v>
      </c>
      <c r="K93" s="91" t="b">
        <v>0</v>
      </c>
      <c r="L93" s="91" t="b">
        <v>0</v>
      </c>
    </row>
    <row r="94" spans="1:12" ht="15">
      <c r="A94" s="91" t="s">
        <v>240</v>
      </c>
      <c r="B94" s="91" t="s">
        <v>239</v>
      </c>
      <c r="C94" s="91">
        <v>2</v>
      </c>
      <c r="D94" s="130">
        <v>0.010169496156079918</v>
      </c>
      <c r="E94" s="130">
        <v>1.6989700043360187</v>
      </c>
      <c r="F94" s="91" t="s">
        <v>633</v>
      </c>
      <c r="G94" s="91" t="b">
        <v>0</v>
      </c>
      <c r="H94" s="91" t="b">
        <v>0</v>
      </c>
      <c r="I94" s="91" t="b">
        <v>0</v>
      </c>
      <c r="J94" s="91" t="b">
        <v>0</v>
      </c>
      <c r="K94" s="91" t="b">
        <v>0</v>
      </c>
      <c r="L94" s="91" t="b">
        <v>0</v>
      </c>
    </row>
    <row r="95" spans="1:12" ht="15">
      <c r="A95" s="91" t="s">
        <v>689</v>
      </c>
      <c r="B95" s="91" t="s">
        <v>877</v>
      </c>
      <c r="C95" s="91">
        <v>2</v>
      </c>
      <c r="D95" s="130">
        <v>0.010169496156079918</v>
      </c>
      <c r="E95" s="130">
        <v>1.6989700043360187</v>
      </c>
      <c r="F95" s="91" t="s">
        <v>633</v>
      </c>
      <c r="G95" s="91" t="b">
        <v>0</v>
      </c>
      <c r="H95" s="91" t="b">
        <v>0</v>
      </c>
      <c r="I95" s="91" t="b">
        <v>0</v>
      </c>
      <c r="J95" s="91" t="b">
        <v>0</v>
      </c>
      <c r="K95" s="91" t="b">
        <v>0</v>
      </c>
      <c r="L95" s="91" t="b">
        <v>0</v>
      </c>
    </row>
    <row r="96" spans="1:12" ht="15">
      <c r="A96" s="91" t="s">
        <v>893</v>
      </c>
      <c r="B96" s="91" t="s">
        <v>894</v>
      </c>
      <c r="C96" s="91">
        <v>2</v>
      </c>
      <c r="D96" s="130">
        <v>0.010169496156079918</v>
      </c>
      <c r="E96" s="130">
        <v>1.6989700043360187</v>
      </c>
      <c r="F96" s="91" t="s">
        <v>633</v>
      </c>
      <c r="G96" s="91" t="b">
        <v>0</v>
      </c>
      <c r="H96" s="91" t="b">
        <v>0</v>
      </c>
      <c r="I96" s="91" t="b">
        <v>0</v>
      </c>
      <c r="J96" s="91" t="b">
        <v>0</v>
      </c>
      <c r="K96" s="91" t="b">
        <v>0</v>
      </c>
      <c r="L96" s="91" t="b">
        <v>0</v>
      </c>
    </row>
    <row r="97" spans="1:12" ht="15">
      <c r="A97" s="91" t="s">
        <v>894</v>
      </c>
      <c r="B97" s="91" t="s">
        <v>895</v>
      </c>
      <c r="C97" s="91">
        <v>2</v>
      </c>
      <c r="D97" s="130">
        <v>0.010169496156079918</v>
      </c>
      <c r="E97" s="130">
        <v>1.6989700043360187</v>
      </c>
      <c r="F97" s="91" t="s">
        <v>633</v>
      </c>
      <c r="G97" s="91" t="b">
        <v>0</v>
      </c>
      <c r="H97" s="91" t="b">
        <v>0</v>
      </c>
      <c r="I97" s="91" t="b">
        <v>0</v>
      </c>
      <c r="J97" s="91" t="b">
        <v>0</v>
      </c>
      <c r="K97" s="91" t="b">
        <v>0</v>
      </c>
      <c r="L97" s="91" t="b">
        <v>0</v>
      </c>
    </row>
    <row r="98" spans="1:12" ht="15">
      <c r="A98" s="91" t="s">
        <v>895</v>
      </c>
      <c r="B98" s="91" t="s">
        <v>896</v>
      </c>
      <c r="C98" s="91">
        <v>2</v>
      </c>
      <c r="D98" s="130">
        <v>0.010169496156079918</v>
      </c>
      <c r="E98" s="130">
        <v>1.6989700043360187</v>
      </c>
      <c r="F98" s="91" t="s">
        <v>633</v>
      </c>
      <c r="G98" s="91" t="b">
        <v>0</v>
      </c>
      <c r="H98" s="91" t="b">
        <v>0</v>
      </c>
      <c r="I98" s="91" t="b">
        <v>0</v>
      </c>
      <c r="J98" s="91" t="b">
        <v>0</v>
      </c>
      <c r="K98" s="91" t="b">
        <v>0</v>
      </c>
      <c r="L98" s="91" t="b">
        <v>0</v>
      </c>
    </row>
    <row r="99" spans="1:12" ht="15">
      <c r="A99" s="91" t="s">
        <v>896</v>
      </c>
      <c r="B99" s="91" t="s">
        <v>897</v>
      </c>
      <c r="C99" s="91">
        <v>2</v>
      </c>
      <c r="D99" s="130">
        <v>0.010169496156079918</v>
      </c>
      <c r="E99" s="130">
        <v>1.6989700043360187</v>
      </c>
      <c r="F99" s="91" t="s">
        <v>633</v>
      </c>
      <c r="G99" s="91" t="b">
        <v>0</v>
      </c>
      <c r="H99" s="91" t="b">
        <v>0</v>
      </c>
      <c r="I99" s="91" t="b">
        <v>0</v>
      </c>
      <c r="J99" s="91" t="b">
        <v>0</v>
      </c>
      <c r="K99" s="91" t="b">
        <v>0</v>
      </c>
      <c r="L99" s="91" t="b">
        <v>0</v>
      </c>
    </row>
    <row r="100" spans="1:12" ht="15">
      <c r="A100" s="91" t="s">
        <v>897</v>
      </c>
      <c r="B100" s="91" t="s">
        <v>898</v>
      </c>
      <c r="C100" s="91">
        <v>2</v>
      </c>
      <c r="D100" s="130">
        <v>0.010169496156079918</v>
      </c>
      <c r="E100" s="130">
        <v>1.6989700043360187</v>
      </c>
      <c r="F100" s="91" t="s">
        <v>633</v>
      </c>
      <c r="G100" s="91" t="b">
        <v>0</v>
      </c>
      <c r="H100" s="91" t="b">
        <v>0</v>
      </c>
      <c r="I100" s="91" t="b">
        <v>0</v>
      </c>
      <c r="J100" s="91" t="b">
        <v>0</v>
      </c>
      <c r="K100" s="91" t="b">
        <v>0</v>
      </c>
      <c r="L100" s="91" t="b">
        <v>0</v>
      </c>
    </row>
    <row r="101" spans="1:12" ht="15">
      <c r="A101" s="91" t="s">
        <v>898</v>
      </c>
      <c r="B101" s="91" t="s">
        <v>875</v>
      </c>
      <c r="C101" s="91">
        <v>2</v>
      </c>
      <c r="D101" s="130">
        <v>0.010169496156079918</v>
      </c>
      <c r="E101" s="130">
        <v>1.6989700043360187</v>
      </c>
      <c r="F101" s="91" t="s">
        <v>633</v>
      </c>
      <c r="G101" s="91" t="b">
        <v>0</v>
      </c>
      <c r="H101" s="91" t="b">
        <v>0</v>
      </c>
      <c r="I101" s="91" t="b">
        <v>0</v>
      </c>
      <c r="J101" s="91" t="b">
        <v>0</v>
      </c>
      <c r="K101" s="91" t="b">
        <v>0</v>
      </c>
      <c r="L101" s="91" t="b">
        <v>0</v>
      </c>
    </row>
    <row r="102" spans="1:12" ht="15">
      <c r="A102" s="91" t="s">
        <v>875</v>
      </c>
      <c r="B102" s="91" t="s">
        <v>686</v>
      </c>
      <c r="C102" s="91">
        <v>2</v>
      </c>
      <c r="D102" s="130">
        <v>0.010169496156079918</v>
      </c>
      <c r="E102" s="130">
        <v>1.5228787452803376</v>
      </c>
      <c r="F102" s="91" t="s">
        <v>633</v>
      </c>
      <c r="G102" s="91" t="b">
        <v>0</v>
      </c>
      <c r="H102" s="91" t="b">
        <v>0</v>
      </c>
      <c r="I102" s="91" t="b">
        <v>0</v>
      </c>
      <c r="J102" s="91" t="b">
        <v>0</v>
      </c>
      <c r="K102" s="91" t="b">
        <v>0</v>
      </c>
      <c r="L102" s="91" t="b">
        <v>0</v>
      </c>
    </row>
    <row r="103" spans="1:12" ht="15">
      <c r="A103" s="91" t="s">
        <v>686</v>
      </c>
      <c r="B103" s="91" t="s">
        <v>899</v>
      </c>
      <c r="C103" s="91">
        <v>2</v>
      </c>
      <c r="D103" s="130">
        <v>0.010169496156079918</v>
      </c>
      <c r="E103" s="130">
        <v>1.3979400086720377</v>
      </c>
      <c r="F103" s="91" t="s">
        <v>633</v>
      </c>
      <c r="G103" s="91" t="b">
        <v>0</v>
      </c>
      <c r="H103" s="91" t="b">
        <v>0</v>
      </c>
      <c r="I103" s="91" t="b">
        <v>0</v>
      </c>
      <c r="J103" s="91" t="b">
        <v>0</v>
      </c>
      <c r="K103" s="91" t="b">
        <v>0</v>
      </c>
      <c r="L103" s="91" t="b">
        <v>0</v>
      </c>
    </row>
    <row r="104" spans="1:12" ht="15">
      <c r="A104" s="91" t="s">
        <v>899</v>
      </c>
      <c r="B104" s="91" t="s">
        <v>900</v>
      </c>
      <c r="C104" s="91">
        <v>2</v>
      </c>
      <c r="D104" s="130">
        <v>0.010169496156079918</v>
      </c>
      <c r="E104" s="130">
        <v>1.6989700043360187</v>
      </c>
      <c r="F104" s="91" t="s">
        <v>633</v>
      </c>
      <c r="G104" s="91" t="b">
        <v>0</v>
      </c>
      <c r="H104" s="91" t="b">
        <v>0</v>
      </c>
      <c r="I104" s="91" t="b">
        <v>0</v>
      </c>
      <c r="J104" s="91" t="b">
        <v>0</v>
      </c>
      <c r="K104" s="91" t="b">
        <v>0</v>
      </c>
      <c r="L104" s="91" t="b">
        <v>0</v>
      </c>
    </row>
    <row r="105" spans="1:12" ht="15">
      <c r="A105" s="91" t="s">
        <v>900</v>
      </c>
      <c r="B105" s="91" t="s">
        <v>901</v>
      </c>
      <c r="C105" s="91">
        <v>2</v>
      </c>
      <c r="D105" s="130">
        <v>0.010169496156079918</v>
      </c>
      <c r="E105" s="130">
        <v>1.6989700043360187</v>
      </c>
      <c r="F105" s="91" t="s">
        <v>633</v>
      </c>
      <c r="G105" s="91" t="b">
        <v>0</v>
      </c>
      <c r="H105" s="91" t="b">
        <v>0</v>
      </c>
      <c r="I105" s="91" t="b">
        <v>0</v>
      </c>
      <c r="J105" s="91" t="b">
        <v>0</v>
      </c>
      <c r="K105" s="91" t="b">
        <v>0</v>
      </c>
      <c r="L105" s="91" t="b">
        <v>0</v>
      </c>
    </row>
    <row r="106" spans="1:12" ht="15">
      <c r="A106" s="91" t="s">
        <v>709</v>
      </c>
      <c r="B106" s="91" t="s">
        <v>689</v>
      </c>
      <c r="C106" s="91">
        <v>4</v>
      </c>
      <c r="D106" s="130">
        <v>0.006838495497308009</v>
      </c>
      <c r="E106" s="130">
        <v>1.3847117429382825</v>
      </c>
      <c r="F106" s="91" t="s">
        <v>634</v>
      </c>
      <c r="G106" s="91" t="b">
        <v>0</v>
      </c>
      <c r="H106" s="91" t="b">
        <v>0</v>
      </c>
      <c r="I106" s="91" t="b">
        <v>0</v>
      </c>
      <c r="J106" s="91" t="b">
        <v>0</v>
      </c>
      <c r="K106" s="91" t="b">
        <v>0</v>
      </c>
      <c r="L106" s="91" t="b">
        <v>0</v>
      </c>
    </row>
    <row r="107" spans="1:12" ht="15">
      <c r="A107" s="91" t="s">
        <v>689</v>
      </c>
      <c r="B107" s="91" t="s">
        <v>686</v>
      </c>
      <c r="C107" s="91">
        <v>4</v>
      </c>
      <c r="D107" s="130">
        <v>0.006838495497308009</v>
      </c>
      <c r="E107" s="130">
        <v>1.2086204838826013</v>
      </c>
      <c r="F107" s="91" t="s">
        <v>634</v>
      </c>
      <c r="G107" s="91" t="b">
        <v>0</v>
      </c>
      <c r="H107" s="91" t="b">
        <v>0</v>
      </c>
      <c r="I107" s="91" t="b">
        <v>0</v>
      </c>
      <c r="J107" s="91" t="b">
        <v>0</v>
      </c>
      <c r="K107" s="91" t="b">
        <v>0</v>
      </c>
      <c r="L107" s="91" t="b">
        <v>0</v>
      </c>
    </row>
    <row r="108" spans="1:12" ht="15">
      <c r="A108" s="91" t="s">
        <v>686</v>
      </c>
      <c r="B108" s="91" t="s">
        <v>707</v>
      </c>
      <c r="C108" s="91">
        <v>4</v>
      </c>
      <c r="D108" s="130">
        <v>0.006838495497308009</v>
      </c>
      <c r="E108" s="130">
        <v>0.9075904882186201</v>
      </c>
      <c r="F108" s="91" t="s">
        <v>634</v>
      </c>
      <c r="G108" s="91" t="b">
        <v>0</v>
      </c>
      <c r="H108" s="91" t="b">
        <v>0</v>
      </c>
      <c r="I108" s="91" t="b">
        <v>0</v>
      </c>
      <c r="J108" s="91" t="b">
        <v>0</v>
      </c>
      <c r="K108" s="91" t="b">
        <v>0</v>
      </c>
      <c r="L108" s="91" t="b">
        <v>0</v>
      </c>
    </row>
    <row r="109" spans="1:12" ht="15">
      <c r="A109" s="91" t="s">
        <v>707</v>
      </c>
      <c r="B109" s="91" t="s">
        <v>710</v>
      </c>
      <c r="C109" s="91">
        <v>4</v>
      </c>
      <c r="D109" s="130">
        <v>0.006838495497308009</v>
      </c>
      <c r="E109" s="130">
        <v>1.0836817472743012</v>
      </c>
      <c r="F109" s="91" t="s">
        <v>634</v>
      </c>
      <c r="G109" s="91" t="b">
        <v>0</v>
      </c>
      <c r="H109" s="91" t="b">
        <v>0</v>
      </c>
      <c r="I109" s="91" t="b">
        <v>0</v>
      </c>
      <c r="J109" s="91" t="b">
        <v>0</v>
      </c>
      <c r="K109" s="91" t="b">
        <v>0</v>
      </c>
      <c r="L109" s="91" t="b">
        <v>0</v>
      </c>
    </row>
    <row r="110" spans="1:12" ht="15">
      <c r="A110" s="91" t="s">
        <v>710</v>
      </c>
      <c r="B110" s="91" t="s">
        <v>711</v>
      </c>
      <c r="C110" s="91">
        <v>4</v>
      </c>
      <c r="D110" s="130">
        <v>0.006838495497308009</v>
      </c>
      <c r="E110" s="130">
        <v>1.3847117429382825</v>
      </c>
      <c r="F110" s="91" t="s">
        <v>634</v>
      </c>
      <c r="G110" s="91" t="b">
        <v>0</v>
      </c>
      <c r="H110" s="91" t="b">
        <v>0</v>
      </c>
      <c r="I110" s="91" t="b">
        <v>0</v>
      </c>
      <c r="J110" s="91" t="b">
        <v>0</v>
      </c>
      <c r="K110" s="91" t="b">
        <v>0</v>
      </c>
      <c r="L110" s="91" t="b">
        <v>0</v>
      </c>
    </row>
    <row r="111" spans="1:12" ht="15">
      <c r="A111" s="91" t="s">
        <v>711</v>
      </c>
      <c r="B111" s="91" t="s">
        <v>712</v>
      </c>
      <c r="C111" s="91">
        <v>4</v>
      </c>
      <c r="D111" s="130">
        <v>0.006838495497308009</v>
      </c>
      <c r="E111" s="130">
        <v>1.3847117429382825</v>
      </c>
      <c r="F111" s="91" t="s">
        <v>634</v>
      </c>
      <c r="G111" s="91" t="b">
        <v>0</v>
      </c>
      <c r="H111" s="91" t="b">
        <v>0</v>
      </c>
      <c r="I111" s="91" t="b">
        <v>0</v>
      </c>
      <c r="J111" s="91" t="b">
        <v>0</v>
      </c>
      <c r="K111" s="91" t="b">
        <v>0</v>
      </c>
      <c r="L111" s="91" t="b">
        <v>0</v>
      </c>
    </row>
    <row r="112" spans="1:12" ht="15">
      <c r="A112" s="91" t="s">
        <v>712</v>
      </c>
      <c r="B112" s="91" t="s">
        <v>713</v>
      </c>
      <c r="C112" s="91">
        <v>4</v>
      </c>
      <c r="D112" s="130">
        <v>0.006838495497308009</v>
      </c>
      <c r="E112" s="130">
        <v>1.3847117429382825</v>
      </c>
      <c r="F112" s="91" t="s">
        <v>634</v>
      </c>
      <c r="G112" s="91" t="b">
        <v>0</v>
      </c>
      <c r="H112" s="91" t="b">
        <v>0</v>
      </c>
      <c r="I112" s="91" t="b">
        <v>0</v>
      </c>
      <c r="J112" s="91" t="b">
        <v>0</v>
      </c>
      <c r="K112" s="91" t="b">
        <v>0</v>
      </c>
      <c r="L112" s="91" t="b">
        <v>0</v>
      </c>
    </row>
    <row r="113" spans="1:12" ht="15">
      <c r="A113" s="91" t="s">
        <v>713</v>
      </c>
      <c r="B113" s="91" t="s">
        <v>714</v>
      </c>
      <c r="C113" s="91">
        <v>4</v>
      </c>
      <c r="D113" s="130">
        <v>0.006838495497308009</v>
      </c>
      <c r="E113" s="130">
        <v>1.3847117429382825</v>
      </c>
      <c r="F113" s="91" t="s">
        <v>634</v>
      </c>
      <c r="G113" s="91" t="b">
        <v>0</v>
      </c>
      <c r="H113" s="91" t="b">
        <v>0</v>
      </c>
      <c r="I113" s="91" t="b">
        <v>0</v>
      </c>
      <c r="J113" s="91" t="b">
        <v>0</v>
      </c>
      <c r="K113" s="91" t="b">
        <v>0</v>
      </c>
      <c r="L113" s="91" t="b">
        <v>0</v>
      </c>
    </row>
    <row r="114" spans="1:12" ht="15">
      <c r="A114" s="91" t="s">
        <v>714</v>
      </c>
      <c r="B114" s="91" t="s">
        <v>866</v>
      </c>
      <c r="C114" s="91">
        <v>4</v>
      </c>
      <c r="D114" s="130">
        <v>0.006838495497308009</v>
      </c>
      <c r="E114" s="130">
        <v>1.3847117429382825</v>
      </c>
      <c r="F114" s="91" t="s">
        <v>634</v>
      </c>
      <c r="G114" s="91" t="b">
        <v>0</v>
      </c>
      <c r="H114" s="91" t="b">
        <v>0</v>
      </c>
      <c r="I114" s="91" t="b">
        <v>0</v>
      </c>
      <c r="J114" s="91" t="b">
        <v>0</v>
      </c>
      <c r="K114" s="91" t="b">
        <v>0</v>
      </c>
      <c r="L114" s="91" t="b">
        <v>0</v>
      </c>
    </row>
    <row r="115" spans="1:12" ht="15">
      <c r="A115" s="91" t="s">
        <v>866</v>
      </c>
      <c r="B115" s="91" t="s">
        <v>867</v>
      </c>
      <c r="C115" s="91">
        <v>4</v>
      </c>
      <c r="D115" s="130">
        <v>0.006838495497308009</v>
      </c>
      <c r="E115" s="130">
        <v>1.3847117429382825</v>
      </c>
      <c r="F115" s="91" t="s">
        <v>634</v>
      </c>
      <c r="G115" s="91" t="b">
        <v>0</v>
      </c>
      <c r="H115" s="91" t="b">
        <v>0</v>
      </c>
      <c r="I115" s="91" t="b">
        <v>0</v>
      </c>
      <c r="J115" s="91" t="b">
        <v>0</v>
      </c>
      <c r="K115" s="91" t="b">
        <v>0</v>
      </c>
      <c r="L115" s="91" t="b">
        <v>0</v>
      </c>
    </row>
    <row r="116" spans="1:12" ht="15">
      <c r="A116" s="91" t="s">
        <v>867</v>
      </c>
      <c r="B116" s="91" t="s">
        <v>708</v>
      </c>
      <c r="C116" s="91">
        <v>4</v>
      </c>
      <c r="D116" s="130">
        <v>0.006838495497308009</v>
      </c>
      <c r="E116" s="130">
        <v>1.2086204838826013</v>
      </c>
      <c r="F116" s="91" t="s">
        <v>634</v>
      </c>
      <c r="G116" s="91" t="b">
        <v>0</v>
      </c>
      <c r="H116" s="91" t="b">
        <v>0</v>
      </c>
      <c r="I116" s="91" t="b">
        <v>0</v>
      </c>
      <c r="J116" s="91" t="b">
        <v>0</v>
      </c>
      <c r="K116" s="91" t="b">
        <v>0</v>
      </c>
      <c r="L116" s="91" t="b">
        <v>0</v>
      </c>
    </row>
    <row r="117" spans="1:12" ht="15">
      <c r="A117" s="91" t="s">
        <v>708</v>
      </c>
      <c r="B117" s="91" t="s">
        <v>707</v>
      </c>
      <c r="C117" s="91">
        <v>4</v>
      </c>
      <c r="D117" s="130">
        <v>0.006838495497308009</v>
      </c>
      <c r="E117" s="130">
        <v>1.0836817472743012</v>
      </c>
      <c r="F117" s="91" t="s">
        <v>634</v>
      </c>
      <c r="G117" s="91" t="b">
        <v>0</v>
      </c>
      <c r="H117" s="91" t="b">
        <v>0</v>
      </c>
      <c r="I117" s="91" t="b">
        <v>0</v>
      </c>
      <c r="J117" s="91" t="b">
        <v>0</v>
      </c>
      <c r="K117" s="91" t="b">
        <v>0</v>
      </c>
      <c r="L117" s="91" t="b">
        <v>0</v>
      </c>
    </row>
    <row r="118" spans="1:12" ht="15">
      <c r="A118" s="91" t="s">
        <v>707</v>
      </c>
      <c r="B118" s="91" t="s">
        <v>868</v>
      </c>
      <c r="C118" s="91">
        <v>4</v>
      </c>
      <c r="D118" s="130">
        <v>0.006838495497308009</v>
      </c>
      <c r="E118" s="130">
        <v>1.0836817472743012</v>
      </c>
      <c r="F118" s="91" t="s">
        <v>634</v>
      </c>
      <c r="G118" s="91" t="b">
        <v>0</v>
      </c>
      <c r="H118" s="91" t="b">
        <v>0</v>
      </c>
      <c r="I118" s="91" t="b">
        <v>0</v>
      </c>
      <c r="J118" s="91" t="b">
        <v>0</v>
      </c>
      <c r="K118" s="91" t="b">
        <v>0</v>
      </c>
      <c r="L118" s="91" t="b">
        <v>0</v>
      </c>
    </row>
    <row r="119" spans="1:12" ht="15">
      <c r="A119" s="91" t="s">
        <v>868</v>
      </c>
      <c r="B119" s="91" t="s">
        <v>869</v>
      </c>
      <c r="C119" s="91">
        <v>4</v>
      </c>
      <c r="D119" s="130">
        <v>0.006838495497308009</v>
      </c>
      <c r="E119" s="130">
        <v>1.3847117429382825</v>
      </c>
      <c r="F119" s="91" t="s">
        <v>634</v>
      </c>
      <c r="G119" s="91" t="b">
        <v>0</v>
      </c>
      <c r="H119" s="91" t="b">
        <v>0</v>
      </c>
      <c r="I119" s="91" t="b">
        <v>0</v>
      </c>
      <c r="J119" s="91" t="b">
        <v>0</v>
      </c>
      <c r="K119" s="91" t="b">
        <v>0</v>
      </c>
      <c r="L119" s="91" t="b">
        <v>0</v>
      </c>
    </row>
    <row r="120" spans="1:12" ht="15">
      <c r="A120" s="91" t="s">
        <v>869</v>
      </c>
      <c r="B120" s="91" t="s">
        <v>870</v>
      </c>
      <c r="C120" s="91">
        <v>4</v>
      </c>
      <c r="D120" s="130">
        <v>0.006838495497308009</v>
      </c>
      <c r="E120" s="130">
        <v>1.3847117429382825</v>
      </c>
      <c r="F120" s="91" t="s">
        <v>634</v>
      </c>
      <c r="G120" s="91" t="b">
        <v>0</v>
      </c>
      <c r="H120" s="91" t="b">
        <v>0</v>
      </c>
      <c r="I120" s="91" t="b">
        <v>0</v>
      </c>
      <c r="J120" s="91" t="b">
        <v>0</v>
      </c>
      <c r="K120" s="91" t="b">
        <v>0</v>
      </c>
      <c r="L120" s="91" t="b">
        <v>0</v>
      </c>
    </row>
    <row r="121" spans="1:12" ht="15">
      <c r="A121" s="91" t="s">
        <v>224</v>
      </c>
      <c r="B121" s="91" t="s">
        <v>709</v>
      </c>
      <c r="C121" s="91">
        <v>3</v>
      </c>
      <c r="D121" s="130">
        <v>0.008767863951378093</v>
      </c>
      <c r="E121" s="130">
        <v>1.5096504795465824</v>
      </c>
      <c r="F121" s="91" t="s">
        <v>634</v>
      </c>
      <c r="G121" s="91" t="b">
        <v>0</v>
      </c>
      <c r="H121" s="91" t="b">
        <v>0</v>
      </c>
      <c r="I121" s="91" t="b">
        <v>0</v>
      </c>
      <c r="J121" s="91" t="b">
        <v>0</v>
      </c>
      <c r="K121" s="91" t="b">
        <v>0</v>
      </c>
      <c r="L121" s="91" t="b">
        <v>0</v>
      </c>
    </row>
    <row r="122" spans="1:12" ht="15">
      <c r="A122" s="91" t="s">
        <v>870</v>
      </c>
      <c r="B122" s="91" t="s">
        <v>873</v>
      </c>
      <c r="C122" s="91">
        <v>3</v>
      </c>
      <c r="D122" s="130">
        <v>0.008767863951378093</v>
      </c>
      <c r="E122" s="130">
        <v>1.5096504795465824</v>
      </c>
      <c r="F122" s="91" t="s">
        <v>634</v>
      </c>
      <c r="G122" s="91" t="b">
        <v>0</v>
      </c>
      <c r="H122" s="91" t="b">
        <v>0</v>
      </c>
      <c r="I122" s="91" t="b">
        <v>0</v>
      </c>
      <c r="J122" s="91" t="b">
        <v>0</v>
      </c>
      <c r="K122" s="91" t="b">
        <v>0</v>
      </c>
      <c r="L122" s="91" t="b">
        <v>0</v>
      </c>
    </row>
    <row r="123" spans="1:12" ht="15">
      <c r="A123" s="91" t="s">
        <v>873</v>
      </c>
      <c r="B123" s="91" t="s">
        <v>693</v>
      </c>
      <c r="C123" s="91">
        <v>3</v>
      </c>
      <c r="D123" s="130">
        <v>0.008767863951378093</v>
      </c>
      <c r="E123" s="130">
        <v>1.5096504795465824</v>
      </c>
      <c r="F123" s="91" t="s">
        <v>634</v>
      </c>
      <c r="G123" s="91" t="b">
        <v>0</v>
      </c>
      <c r="H123" s="91" t="b">
        <v>0</v>
      </c>
      <c r="I123" s="91" t="b">
        <v>0</v>
      </c>
      <c r="J123" s="91" t="b">
        <v>0</v>
      </c>
      <c r="K123" s="91" t="b">
        <v>0</v>
      </c>
      <c r="L123" s="91" t="b">
        <v>0</v>
      </c>
    </row>
    <row r="124" spans="1:12" ht="15">
      <c r="A124" s="91" t="s">
        <v>693</v>
      </c>
      <c r="B124" s="91" t="s">
        <v>874</v>
      </c>
      <c r="C124" s="91">
        <v>3</v>
      </c>
      <c r="D124" s="130">
        <v>0.008767863951378093</v>
      </c>
      <c r="E124" s="130">
        <v>1.5096504795465824</v>
      </c>
      <c r="F124" s="91" t="s">
        <v>634</v>
      </c>
      <c r="G124" s="91" t="b">
        <v>0</v>
      </c>
      <c r="H124" s="91" t="b">
        <v>0</v>
      </c>
      <c r="I124" s="91" t="b">
        <v>0</v>
      </c>
      <c r="J124" s="91" t="b">
        <v>0</v>
      </c>
      <c r="K124" s="91" t="b">
        <v>0</v>
      </c>
      <c r="L124" s="91" t="b">
        <v>0</v>
      </c>
    </row>
    <row r="125" spans="1:12" ht="15">
      <c r="A125" s="91" t="s">
        <v>881</v>
      </c>
      <c r="B125" s="91" t="s">
        <v>882</v>
      </c>
      <c r="C125" s="91">
        <v>2</v>
      </c>
      <c r="D125" s="130">
        <v>0.009264490382906066</v>
      </c>
      <c r="E125" s="130">
        <v>1.6857417386022637</v>
      </c>
      <c r="F125" s="91" t="s">
        <v>634</v>
      </c>
      <c r="G125" s="91" t="b">
        <v>0</v>
      </c>
      <c r="H125" s="91" t="b">
        <v>0</v>
      </c>
      <c r="I125" s="91" t="b">
        <v>0</v>
      </c>
      <c r="J125" s="91" t="b">
        <v>0</v>
      </c>
      <c r="K125" s="91" t="b">
        <v>0</v>
      </c>
      <c r="L125" s="91" t="b">
        <v>0</v>
      </c>
    </row>
    <row r="126" spans="1:12" ht="15">
      <c r="A126" s="91" t="s">
        <v>882</v>
      </c>
      <c r="B126" s="91" t="s">
        <v>883</v>
      </c>
      <c r="C126" s="91">
        <v>2</v>
      </c>
      <c r="D126" s="130">
        <v>0.009264490382906066</v>
      </c>
      <c r="E126" s="130">
        <v>1.6857417386022637</v>
      </c>
      <c r="F126" s="91" t="s">
        <v>634</v>
      </c>
      <c r="G126" s="91" t="b">
        <v>0</v>
      </c>
      <c r="H126" s="91" t="b">
        <v>0</v>
      </c>
      <c r="I126" s="91" t="b">
        <v>0</v>
      </c>
      <c r="J126" s="91" t="b">
        <v>0</v>
      </c>
      <c r="K126" s="91" t="b">
        <v>0</v>
      </c>
      <c r="L126" s="91" t="b">
        <v>0</v>
      </c>
    </row>
    <row r="127" spans="1:12" ht="15">
      <c r="A127" s="91" t="s">
        <v>883</v>
      </c>
      <c r="B127" s="91" t="s">
        <v>884</v>
      </c>
      <c r="C127" s="91">
        <v>2</v>
      </c>
      <c r="D127" s="130">
        <v>0.009264490382906066</v>
      </c>
      <c r="E127" s="130">
        <v>1.6857417386022637</v>
      </c>
      <c r="F127" s="91" t="s">
        <v>634</v>
      </c>
      <c r="G127" s="91" t="b">
        <v>0</v>
      </c>
      <c r="H127" s="91" t="b">
        <v>0</v>
      </c>
      <c r="I127" s="91" t="b">
        <v>0</v>
      </c>
      <c r="J127" s="91" t="b">
        <v>0</v>
      </c>
      <c r="K127" s="91" t="b">
        <v>0</v>
      </c>
      <c r="L127" s="91" t="b">
        <v>0</v>
      </c>
    </row>
    <row r="128" spans="1:12" ht="15">
      <c r="A128" s="91" t="s">
        <v>884</v>
      </c>
      <c r="B128" s="91" t="s">
        <v>885</v>
      </c>
      <c r="C128" s="91">
        <v>2</v>
      </c>
      <c r="D128" s="130">
        <v>0.009264490382906066</v>
      </c>
      <c r="E128" s="130">
        <v>1.6857417386022637</v>
      </c>
      <c r="F128" s="91" t="s">
        <v>634</v>
      </c>
      <c r="G128" s="91" t="b">
        <v>0</v>
      </c>
      <c r="H128" s="91" t="b">
        <v>0</v>
      </c>
      <c r="I128" s="91" t="b">
        <v>0</v>
      </c>
      <c r="J128" s="91" t="b">
        <v>0</v>
      </c>
      <c r="K128" s="91" t="b">
        <v>0</v>
      </c>
      <c r="L128" s="91" t="b">
        <v>0</v>
      </c>
    </row>
    <row r="129" spans="1:12" ht="15">
      <c r="A129" s="91" t="s">
        <v>885</v>
      </c>
      <c r="B129" s="91" t="s">
        <v>886</v>
      </c>
      <c r="C129" s="91">
        <v>2</v>
      </c>
      <c r="D129" s="130">
        <v>0.009264490382906066</v>
      </c>
      <c r="E129" s="130">
        <v>1.6857417386022637</v>
      </c>
      <c r="F129" s="91" t="s">
        <v>634</v>
      </c>
      <c r="G129" s="91" t="b">
        <v>0</v>
      </c>
      <c r="H129" s="91" t="b">
        <v>0</v>
      </c>
      <c r="I129" s="91" t="b">
        <v>0</v>
      </c>
      <c r="J129" s="91" t="b">
        <v>0</v>
      </c>
      <c r="K129" s="91" t="b">
        <v>0</v>
      </c>
      <c r="L129" s="91" t="b">
        <v>0</v>
      </c>
    </row>
    <row r="130" spans="1:12" ht="15">
      <c r="A130" s="91" t="s">
        <v>886</v>
      </c>
      <c r="B130" s="91" t="s">
        <v>887</v>
      </c>
      <c r="C130" s="91">
        <v>2</v>
      </c>
      <c r="D130" s="130">
        <v>0.009264490382906066</v>
      </c>
      <c r="E130" s="130">
        <v>1.6857417386022637</v>
      </c>
      <c r="F130" s="91" t="s">
        <v>634</v>
      </c>
      <c r="G130" s="91" t="b">
        <v>0</v>
      </c>
      <c r="H130" s="91" t="b">
        <v>0</v>
      </c>
      <c r="I130" s="91" t="b">
        <v>0</v>
      </c>
      <c r="J130" s="91" t="b">
        <v>0</v>
      </c>
      <c r="K130" s="91" t="b">
        <v>0</v>
      </c>
      <c r="L130" s="91" t="b">
        <v>0</v>
      </c>
    </row>
    <row r="131" spans="1:12" ht="15">
      <c r="A131" s="91" t="s">
        <v>887</v>
      </c>
      <c r="B131" s="91" t="s">
        <v>686</v>
      </c>
      <c r="C131" s="91">
        <v>2</v>
      </c>
      <c r="D131" s="130">
        <v>0.009264490382906066</v>
      </c>
      <c r="E131" s="130">
        <v>1.2086204838826013</v>
      </c>
      <c r="F131" s="91" t="s">
        <v>634</v>
      </c>
      <c r="G131" s="91" t="b">
        <v>0</v>
      </c>
      <c r="H131" s="91" t="b">
        <v>0</v>
      </c>
      <c r="I131" s="91" t="b">
        <v>0</v>
      </c>
      <c r="J131" s="91" t="b">
        <v>0</v>
      </c>
      <c r="K131" s="91" t="b">
        <v>0</v>
      </c>
      <c r="L131" s="91" t="b">
        <v>0</v>
      </c>
    </row>
    <row r="132" spans="1:12" ht="15">
      <c r="A132" s="91" t="s">
        <v>686</v>
      </c>
      <c r="B132" s="91" t="s">
        <v>888</v>
      </c>
      <c r="C132" s="91">
        <v>2</v>
      </c>
      <c r="D132" s="130">
        <v>0.009264490382906066</v>
      </c>
      <c r="E132" s="130">
        <v>1.2086204838826013</v>
      </c>
      <c r="F132" s="91" t="s">
        <v>634</v>
      </c>
      <c r="G132" s="91" t="b">
        <v>0</v>
      </c>
      <c r="H132" s="91" t="b">
        <v>0</v>
      </c>
      <c r="I132" s="91" t="b">
        <v>0</v>
      </c>
      <c r="J132" s="91" t="b">
        <v>0</v>
      </c>
      <c r="K132" s="91" t="b">
        <v>0</v>
      </c>
      <c r="L132" s="91" t="b">
        <v>0</v>
      </c>
    </row>
    <row r="133" spans="1:12" ht="15">
      <c r="A133" s="91" t="s">
        <v>888</v>
      </c>
      <c r="B133" s="91" t="s">
        <v>889</v>
      </c>
      <c r="C133" s="91">
        <v>2</v>
      </c>
      <c r="D133" s="130">
        <v>0.009264490382906066</v>
      </c>
      <c r="E133" s="130">
        <v>1.6857417386022637</v>
      </c>
      <c r="F133" s="91" t="s">
        <v>634</v>
      </c>
      <c r="G133" s="91" t="b">
        <v>0</v>
      </c>
      <c r="H133" s="91" t="b">
        <v>0</v>
      </c>
      <c r="I133" s="91" t="b">
        <v>0</v>
      </c>
      <c r="J133" s="91" t="b">
        <v>0</v>
      </c>
      <c r="K133" s="91" t="b">
        <v>0</v>
      </c>
      <c r="L133" s="91" t="b">
        <v>0</v>
      </c>
    </row>
    <row r="134" spans="1:12" ht="15">
      <c r="A134" s="91" t="s">
        <v>889</v>
      </c>
      <c r="B134" s="91" t="s">
        <v>890</v>
      </c>
      <c r="C134" s="91">
        <v>2</v>
      </c>
      <c r="D134" s="130">
        <v>0.009264490382906066</v>
      </c>
      <c r="E134" s="130">
        <v>1.6857417386022637</v>
      </c>
      <c r="F134" s="91" t="s">
        <v>634</v>
      </c>
      <c r="G134" s="91" t="b">
        <v>0</v>
      </c>
      <c r="H134" s="91" t="b">
        <v>0</v>
      </c>
      <c r="I134" s="91" t="b">
        <v>0</v>
      </c>
      <c r="J134" s="91" t="b">
        <v>0</v>
      </c>
      <c r="K134" s="91" t="b">
        <v>0</v>
      </c>
      <c r="L134" s="91" t="b">
        <v>0</v>
      </c>
    </row>
    <row r="135" spans="1:12" ht="15">
      <c r="A135" s="91" t="s">
        <v>890</v>
      </c>
      <c r="B135" s="91" t="s">
        <v>891</v>
      </c>
      <c r="C135" s="91">
        <v>2</v>
      </c>
      <c r="D135" s="130">
        <v>0.009264490382906066</v>
      </c>
      <c r="E135" s="130">
        <v>1.6857417386022637</v>
      </c>
      <c r="F135" s="91" t="s">
        <v>634</v>
      </c>
      <c r="G135" s="91" t="b">
        <v>0</v>
      </c>
      <c r="H135" s="91" t="b">
        <v>0</v>
      </c>
      <c r="I135" s="91" t="b">
        <v>0</v>
      </c>
      <c r="J135" s="91" t="b">
        <v>0</v>
      </c>
      <c r="K135" s="91" t="b">
        <v>0</v>
      </c>
      <c r="L135" s="91" t="b">
        <v>0</v>
      </c>
    </row>
    <row r="136" spans="1:12" ht="15">
      <c r="A136" s="91" t="s">
        <v>891</v>
      </c>
      <c r="B136" s="91" t="s">
        <v>708</v>
      </c>
      <c r="C136" s="91">
        <v>2</v>
      </c>
      <c r="D136" s="130">
        <v>0.009264490382906066</v>
      </c>
      <c r="E136" s="130">
        <v>1.2086204838826013</v>
      </c>
      <c r="F136" s="91" t="s">
        <v>634</v>
      </c>
      <c r="G136" s="91" t="b">
        <v>0</v>
      </c>
      <c r="H136" s="91" t="b">
        <v>0</v>
      </c>
      <c r="I136" s="91" t="b">
        <v>0</v>
      </c>
      <c r="J136" s="91" t="b">
        <v>0</v>
      </c>
      <c r="K136" s="91" t="b">
        <v>0</v>
      </c>
      <c r="L136" s="91" t="b">
        <v>0</v>
      </c>
    </row>
    <row r="137" spans="1:12" ht="15">
      <c r="A137" s="91" t="s">
        <v>686</v>
      </c>
      <c r="B137" s="91" t="s">
        <v>716</v>
      </c>
      <c r="C137" s="91">
        <v>2</v>
      </c>
      <c r="D137" s="130">
        <v>0</v>
      </c>
      <c r="E137" s="130">
        <v>1.2304489213782739</v>
      </c>
      <c r="F137" s="91" t="s">
        <v>635</v>
      </c>
      <c r="G137" s="91" t="b">
        <v>0</v>
      </c>
      <c r="H137" s="91" t="b">
        <v>0</v>
      </c>
      <c r="I137" s="91" t="b">
        <v>0</v>
      </c>
      <c r="J137" s="91" t="b">
        <v>0</v>
      </c>
      <c r="K137" s="91" t="b">
        <v>0</v>
      </c>
      <c r="L137" s="91" t="b">
        <v>0</v>
      </c>
    </row>
    <row r="138" spans="1:12" ht="15">
      <c r="A138" s="91" t="s">
        <v>716</v>
      </c>
      <c r="B138" s="91" t="s">
        <v>717</v>
      </c>
      <c r="C138" s="91">
        <v>2</v>
      </c>
      <c r="D138" s="130">
        <v>0</v>
      </c>
      <c r="E138" s="130">
        <v>1.2304489213782739</v>
      </c>
      <c r="F138" s="91" t="s">
        <v>635</v>
      </c>
      <c r="G138" s="91" t="b">
        <v>0</v>
      </c>
      <c r="H138" s="91" t="b">
        <v>0</v>
      </c>
      <c r="I138" s="91" t="b">
        <v>0</v>
      </c>
      <c r="J138" s="91" t="b">
        <v>0</v>
      </c>
      <c r="K138" s="91" t="b">
        <v>0</v>
      </c>
      <c r="L138" s="91" t="b">
        <v>0</v>
      </c>
    </row>
    <row r="139" spans="1:12" ht="15">
      <c r="A139" s="91" t="s">
        <v>717</v>
      </c>
      <c r="B139" s="91" t="s">
        <v>718</v>
      </c>
      <c r="C139" s="91">
        <v>2</v>
      </c>
      <c r="D139" s="130">
        <v>0</v>
      </c>
      <c r="E139" s="130">
        <v>1.2304489213782739</v>
      </c>
      <c r="F139" s="91" t="s">
        <v>635</v>
      </c>
      <c r="G139" s="91" t="b">
        <v>0</v>
      </c>
      <c r="H139" s="91" t="b">
        <v>0</v>
      </c>
      <c r="I139" s="91" t="b">
        <v>0</v>
      </c>
      <c r="J139" s="91" t="b">
        <v>0</v>
      </c>
      <c r="K139" s="91" t="b">
        <v>0</v>
      </c>
      <c r="L139" s="91" t="b">
        <v>0</v>
      </c>
    </row>
    <row r="140" spans="1:12" ht="15">
      <c r="A140" s="91" t="s">
        <v>718</v>
      </c>
      <c r="B140" s="91" t="s">
        <v>719</v>
      </c>
      <c r="C140" s="91">
        <v>2</v>
      </c>
      <c r="D140" s="130">
        <v>0</v>
      </c>
      <c r="E140" s="130">
        <v>1.2304489213782739</v>
      </c>
      <c r="F140" s="91" t="s">
        <v>635</v>
      </c>
      <c r="G140" s="91" t="b">
        <v>0</v>
      </c>
      <c r="H140" s="91" t="b">
        <v>0</v>
      </c>
      <c r="I140" s="91" t="b">
        <v>0</v>
      </c>
      <c r="J140" s="91" t="b">
        <v>0</v>
      </c>
      <c r="K140" s="91" t="b">
        <v>0</v>
      </c>
      <c r="L140" s="91" t="b">
        <v>0</v>
      </c>
    </row>
    <row r="141" spans="1:12" ht="15">
      <c r="A141" s="91" t="s">
        <v>719</v>
      </c>
      <c r="B141" s="91" t="s">
        <v>720</v>
      </c>
      <c r="C141" s="91">
        <v>2</v>
      </c>
      <c r="D141" s="130">
        <v>0</v>
      </c>
      <c r="E141" s="130">
        <v>1.2304489213782739</v>
      </c>
      <c r="F141" s="91" t="s">
        <v>635</v>
      </c>
      <c r="G141" s="91" t="b">
        <v>0</v>
      </c>
      <c r="H141" s="91" t="b">
        <v>0</v>
      </c>
      <c r="I141" s="91" t="b">
        <v>0</v>
      </c>
      <c r="J141" s="91" t="b">
        <v>0</v>
      </c>
      <c r="K141" s="91" t="b">
        <v>0</v>
      </c>
      <c r="L141" s="91" t="b">
        <v>0</v>
      </c>
    </row>
    <row r="142" spans="1:12" ht="15">
      <c r="A142" s="91" t="s">
        <v>720</v>
      </c>
      <c r="B142" s="91" t="s">
        <v>689</v>
      </c>
      <c r="C142" s="91">
        <v>2</v>
      </c>
      <c r="D142" s="130">
        <v>0</v>
      </c>
      <c r="E142" s="130">
        <v>1.2304489213782739</v>
      </c>
      <c r="F142" s="91" t="s">
        <v>635</v>
      </c>
      <c r="G142" s="91" t="b">
        <v>0</v>
      </c>
      <c r="H142" s="91" t="b">
        <v>0</v>
      </c>
      <c r="I142" s="91" t="b">
        <v>0</v>
      </c>
      <c r="J142" s="91" t="b">
        <v>0</v>
      </c>
      <c r="K142" s="91" t="b">
        <v>0</v>
      </c>
      <c r="L142" s="91" t="b">
        <v>0</v>
      </c>
    </row>
    <row r="143" spans="1:12" ht="15">
      <c r="A143" s="91" t="s">
        <v>689</v>
      </c>
      <c r="B143" s="91" t="s">
        <v>295</v>
      </c>
      <c r="C143" s="91">
        <v>2</v>
      </c>
      <c r="D143" s="130">
        <v>0</v>
      </c>
      <c r="E143" s="130">
        <v>1.2304489213782739</v>
      </c>
      <c r="F143" s="91" t="s">
        <v>635</v>
      </c>
      <c r="G143" s="91" t="b">
        <v>0</v>
      </c>
      <c r="H143" s="91" t="b">
        <v>0</v>
      </c>
      <c r="I143" s="91" t="b">
        <v>0</v>
      </c>
      <c r="J143" s="91" t="b">
        <v>0</v>
      </c>
      <c r="K143" s="91" t="b">
        <v>0</v>
      </c>
      <c r="L143" s="91" t="b">
        <v>0</v>
      </c>
    </row>
    <row r="144" spans="1:12" ht="15">
      <c r="A144" s="91" t="s">
        <v>295</v>
      </c>
      <c r="B144" s="91" t="s">
        <v>721</v>
      </c>
      <c r="C144" s="91">
        <v>2</v>
      </c>
      <c r="D144" s="130">
        <v>0</v>
      </c>
      <c r="E144" s="130">
        <v>1.2304489213782739</v>
      </c>
      <c r="F144" s="91" t="s">
        <v>635</v>
      </c>
      <c r="G144" s="91" t="b">
        <v>0</v>
      </c>
      <c r="H144" s="91" t="b">
        <v>0</v>
      </c>
      <c r="I144" s="91" t="b">
        <v>0</v>
      </c>
      <c r="J144" s="91" t="b">
        <v>0</v>
      </c>
      <c r="K144" s="91" t="b">
        <v>0</v>
      </c>
      <c r="L144" s="91" t="b">
        <v>0</v>
      </c>
    </row>
    <row r="145" spans="1:12" ht="15">
      <c r="A145" s="91" t="s">
        <v>721</v>
      </c>
      <c r="B145" s="91" t="s">
        <v>722</v>
      </c>
      <c r="C145" s="91">
        <v>2</v>
      </c>
      <c r="D145" s="130">
        <v>0</v>
      </c>
      <c r="E145" s="130">
        <v>1.2304489213782739</v>
      </c>
      <c r="F145" s="91" t="s">
        <v>635</v>
      </c>
      <c r="G145" s="91" t="b">
        <v>0</v>
      </c>
      <c r="H145" s="91" t="b">
        <v>0</v>
      </c>
      <c r="I145" s="91" t="b">
        <v>0</v>
      </c>
      <c r="J145" s="91" t="b">
        <v>0</v>
      </c>
      <c r="K145" s="91" t="b">
        <v>0</v>
      </c>
      <c r="L145" s="91" t="b">
        <v>0</v>
      </c>
    </row>
    <row r="146" spans="1:12" ht="15">
      <c r="A146" s="91" t="s">
        <v>722</v>
      </c>
      <c r="B146" s="91" t="s">
        <v>902</v>
      </c>
      <c r="C146" s="91">
        <v>2</v>
      </c>
      <c r="D146" s="130">
        <v>0</v>
      </c>
      <c r="E146" s="130">
        <v>1.2304489213782739</v>
      </c>
      <c r="F146" s="91" t="s">
        <v>635</v>
      </c>
      <c r="G146" s="91" t="b">
        <v>0</v>
      </c>
      <c r="H146" s="91" t="b">
        <v>0</v>
      </c>
      <c r="I146" s="91" t="b">
        <v>0</v>
      </c>
      <c r="J146" s="91" t="b">
        <v>0</v>
      </c>
      <c r="K146" s="91" t="b">
        <v>0</v>
      </c>
      <c r="L146" s="91" t="b">
        <v>0</v>
      </c>
    </row>
    <row r="147" spans="1:12" ht="15">
      <c r="A147" s="91" t="s">
        <v>902</v>
      </c>
      <c r="B147" s="91" t="s">
        <v>903</v>
      </c>
      <c r="C147" s="91">
        <v>2</v>
      </c>
      <c r="D147" s="130">
        <v>0</v>
      </c>
      <c r="E147" s="130">
        <v>1.2304489213782739</v>
      </c>
      <c r="F147" s="91" t="s">
        <v>635</v>
      </c>
      <c r="G147" s="91" t="b">
        <v>0</v>
      </c>
      <c r="H147" s="91" t="b">
        <v>0</v>
      </c>
      <c r="I147" s="91" t="b">
        <v>0</v>
      </c>
      <c r="J147" s="91" t="b">
        <v>0</v>
      </c>
      <c r="K147" s="91" t="b">
        <v>0</v>
      </c>
      <c r="L147" s="91" t="b">
        <v>0</v>
      </c>
    </row>
    <row r="148" spans="1:12" ht="15">
      <c r="A148" s="91" t="s">
        <v>903</v>
      </c>
      <c r="B148" s="91" t="s">
        <v>904</v>
      </c>
      <c r="C148" s="91">
        <v>2</v>
      </c>
      <c r="D148" s="130">
        <v>0</v>
      </c>
      <c r="E148" s="130">
        <v>1.2304489213782739</v>
      </c>
      <c r="F148" s="91" t="s">
        <v>635</v>
      </c>
      <c r="G148" s="91" t="b">
        <v>0</v>
      </c>
      <c r="H148" s="91" t="b">
        <v>0</v>
      </c>
      <c r="I148" s="91" t="b">
        <v>0</v>
      </c>
      <c r="J148" s="91" t="b">
        <v>0</v>
      </c>
      <c r="K148" s="91" t="b">
        <v>0</v>
      </c>
      <c r="L148" s="91" t="b">
        <v>0</v>
      </c>
    </row>
    <row r="149" spans="1:12" ht="15">
      <c r="A149" s="91" t="s">
        <v>904</v>
      </c>
      <c r="B149" s="91" t="s">
        <v>905</v>
      </c>
      <c r="C149" s="91">
        <v>2</v>
      </c>
      <c r="D149" s="130">
        <v>0</v>
      </c>
      <c r="E149" s="130">
        <v>1.2304489213782739</v>
      </c>
      <c r="F149" s="91" t="s">
        <v>635</v>
      </c>
      <c r="G149" s="91" t="b">
        <v>0</v>
      </c>
      <c r="H149" s="91" t="b">
        <v>0</v>
      </c>
      <c r="I149" s="91" t="b">
        <v>0</v>
      </c>
      <c r="J149" s="91" t="b">
        <v>0</v>
      </c>
      <c r="K149" s="91" t="b">
        <v>0</v>
      </c>
      <c r="L149" s="91" t="b">
        <v>0</v>
      </c>
    </row>
    <row r="150" spans="1:12" ht="15">
      <c r="A150" s="91" t="s">
        <v>905</v>
      </c>
      <c r="B150" s="91" t="s">
        <v>906</v>
      </c>
      <c r="C150" s="91">
        <v>2</v>
      </c>
      <c r="D150" s="130">
        <v>0</v>
      </c>
      <c r="E150" s="130">
        <v>1.2304489213782739</v>
      </c>
      <c r="F150" s="91" t="s">
        <v>635</v>
      </c>
      <c r="G150" s="91" t="b">
        <v>0</v>
      </c>
      <c r="H150" s="91" t="b">
        <v>0</v>
      </c>
      <c r="I150" s="91" t="b">
        <v>0</v>
      </c>
      <c r="J150" s="91" t="b">
        <v>0</v>
      </c>
      <c r="K150" s="91" t="b">
        <v>0</v>
      </c>
      <c r="L150" s="91" t="b">
        <v>0</v>
      </c>
    </row>
    <row r="151" spans="1:12" ht="15">
      <c r="A151" s="91" t="s">
        <v>906</v>
      </c>
      <c r="B151" s="91" t="s">
        <v>907</v>
      </c>
      <c r="C151" s="91">
        <v>2</v>
      </c>
      <c r="D151" s="130">
        <v>0</v>
      </c>
      <c r="E151" s="130">
        <v>1.2304489213782739</v>
      </c>
      <c r="F151" s="91" t="s">
        <v>635</v>
      </c>
      <c r="G151" s="91" t="b">
        <v>0</v>
      </c>
      <c r="H151" s="91" t="b">
        <v>0</v>
      </c>
      <c r="I151" s="91" t="b">
        <v>0</v>
      </c>
      <c r="J151" s="91" t="b">
        <v>0</v>
      </c>
      <c r="K151" s="91" t="b">
        <v>0</v>
      </c>
      <c r="L15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934</v>
      </c>
      <c r="B2" s="133" t="s">
        <v>935</v>
      </c>
      <c r="C2" s="67" t="s">
        <v>936</v>
      </c>
    </row>
    <row r="3" spans="1:3" ht="15">
      <c r="A3" s="132" t="s">
        <v>631</v>
      </c>
      <c r="B3" s="132" t="s">
        <v>631</v>
      </c>
      <c r="C3" s="36">
        <v>11</v>
      </c>
    </row>
    <row r="4" spans="1:3" ht="15">
      <c r="A4" s="132" t="s">
        <v>632</v>
      </c>
      <c r="B4" s="132" t="s">
        <v>632</v>
      </c>
      <c r="C4" s="36">
        <v>7</v>
      </c>
    </row>
    <row r="5" spans="1:3" ht="15">
      <c r="A5" s="132" t="s">
        <v>633</v>
      </c>
      <c r="B5" s="132" t="s">
        <v>633</v>
      </c>
      <c r="C5" s="36">
        <v>12</v>
      </c>
    </row>
    <row r="6" spans="1:3" ht="15">
      <c r="A6" s="132" t="s">
        <v>634</v>
      </c>
      <c r="B6" s="132" t="s">
        <v>634</v>
      </c>
      <c r="C6" s="36">
        <v>6</v>
      </c>
    </row>
    <row r="7" spans="1:3" ht="15">
      <c r="A7" s="132" t="s">
        <v>635</v>
      </c>
      <c r="B7" s="132" t="s">
        <v>635</v>
      </c>
      <c r="C7"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942</v>
      </c>
      <c r="B1" s="13" t="s">
        <v>17</v>
      </c>
    </row>
    <row r="2" spans="1:2" ht="15">
      <c r="A2" s="85" t="s">
        <v>943</v>
      </c>
      <c r="B2" s="85" t="s">
        <v>949</v>
      </c>
    </row>
    <row r="3" spans="1:2" ht="15">
      <c r="A3" s="85" t="s">
        <v>944</v>
      </c>
      <c r="B3" s="85" t="s">
        <v>950</v>
      </c>
    </row>
    <row r="4" spans="1:2" ht="15">
      <c r="A4" s="85" t="s">
        <v>945</v>
      </c>
      <c r="B4" s="85" t="s">
        <v>951</v>
      </c>
    </row>
    <row r="5" spans="1:2" ht="15">
      <c r="A5" s="85" t="s">
        <v>946</v>
      </c>
      <c r="B5" s="85" t="s">
        <v>952</v>
      </c>
    </row>
    <row r="6" spans="1:2" ht="15">
      <c r="A6" s="85" t="s">
        <v>947</v>
      </c>
      <c r="B6" s="85" t="s">
        <v>953</v>
      </c>
    </row>
    <row r="7" spans="1:2" ht="15">
      <c r="A7" s="85" t="s">
        <v>948</v>
      </c>
      <c r="B7" s="85" t="s">
        <v>950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630</v>
      </c>
      <c r="BB2" s="13" t="s">
        <v>642</v>
      </c>
      <c r="BC2" s="13" t="s">
        <v>643</v>
      </c>
      <c r="BD2" s="67" t="s">
        <v>923</v>
      </c>
      <c r="BE2" s="67" t="s">
        <v>924</v>
      </c>
      <c r="BF2" s="67" t="s">
        <v>925</v>
      </c>
      <c r="BG2" s="67" t="s">
        <v>926</v>
      </c>
      <c r="BH2" s="67" t="s">
        <v>927</v>
      </c>
      <c r="BI2" s="67" t="s">
        <v>928</v>
      </c>
      <c r="BJ2" s="67" t="s">
        <v>929</v>
      </c>
      <c r="BK2" s="67" t="s">
        <v>930</v>
      </c>
      <c r="BL2" s="67" t="s">
        <v>931</v>
      </c>
    </row>
    <row r="3" spans="1:64" ht="15" customHeight="1">
      <c r="A3" s="84" t="s">
        <v>212</v>
      </c>
      <c r="B3" s="84" t="s">
        <v>224</v>
      </c>
      <c r="C3" s="53"/>
      <c r="D3" s="54"/>
      <c r="E3" s="65"/>
      <c r="F3" s="55"/>
      <c r="G3" s="53"/>
      <c r="H3" s="57"/>
      <c r="I3" s="56"/>
      <c r="J3" s="56"/>
      <c r="K3" s="36" t="s">
        <v>65</v>
      </c>
      <c r="L3" s="62">
        <v>3</v>
      </c>
      <c r="M3" s="62"/>
      <c r="N3" s="63"/>
      <c r="O3" s="85" t="s">
        <v>241</v>
      </c>
      <c r="P3" s="87">
        <v>43713.00619212963</v>
      </c>
      <c r="Q3" s="85" t="s">
        <v>242</v>
      </c>
      <c r="R3" s="85"/>
      <c r="S3" s="85"/>
      <c r="T3" s="85" t="s">
        <v>291</v>
      </c>
      <c r="U3" s="85"/>
      <c r="V3" s="90" t="s">
        <v>299</v>
      </c>
      <c r="W3" s="87">
        <v>43713.00619212963</v>
      </c>
      <c r="X3" s="90" t="s">
        <v>322</v>
      </c>
      <c r="Y3" s="85"/>
      <c r="Z3" s="85"/>
      <c r="AA3" s="91" t="s">
        <v>355</v>
      </c>
      <c r="AB3" s="85"/>
      <c r="AC3" s="85" t="b">
        <v>0</v>
      </c>
      <c r="AD3" s="85">
        <v>0</v>
      </c>
      <c r="AE3" s="91" t="s">
        <v>388</v>
      </c>
      <c r="AF3" s="85" t="b">
        <v>0</v>
      </c>
      <c r="AG3" s="85" t="s">
        <v>390</v>
      </c>
      <c r="AH3" s="85"/>
      <c r="AI3" s="91" t="s">
        <v>388</v>
      </c>
      <c r="AJ3" s="85" t="b">
        <v>0</v>
      </c>
      <c r="AK3" s="85">
        <v>0</v>
      </c>
      <c r="AL3" s="91" t="s">
        <v>367</v>
      </c>
      <c r="AM3" s="85" t="s">
        <v>392</v>
      </c>
      <c r="AN3" s="85" t="b">
        <v>0</v>
      </c>
      <c r="AO3" s="91" t="s">
        <v>367</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21</v>
      </c>
      <c r="BK3" s="52">
        <v>100</v>
      </c>
      <c r="BL3" s="51">
        <v>21</v>
      </c>
    </row>
    <row r="4" spans="1:64" ht="15" customHeight="1">
      <c r="A4" s="84" t="s">
        <v>213</v>
      </c>
      <c r="B4" s="84" t="s">
        <v>224</v>
      </c>
      <c r="C4" s="53"/>
      <c r="D4" s="54"/>
      <c r="E4" s="65"/>
      <c r="F4" s="55"/>
      <c r="G4" s="53"/>
      <c r="H4" s="57"/>
      <c r="I4" s="56"/>
      <c r="J4" s="56"/>
      <c r="K4" s="36" t="s">
        <v>65</v>
      </c>
      <c r="L4" s="83">
        <v>4</v>
      </c>
      <c r="M4" s="83"/>
      <c r="N4" s="63"/>
      <c r="O4" s="86" t="s">
        <v>241</v>
      </c>
      <c r="P4" s="88">
        <v>43713.14519675926</v>
      </c>
      <c r="Q4" s="86" t="s">
        <v>242</v>
      </c>
      <c r="R4" s="86"/>
      <c r="S4" s="86"/>
      <c r="T4" s="86" t="s">
        <v>291</v>
      </c>
      <c r="U4" s="86"/>
      <c r="V4" s="89" t="s">
        <v>300</v>
      </c>
      <c r="W4" s="88">
        <v>43713.14519675926</v>
      </c>
      <c r="X4" s="89" t="s">
        <v>323</v>
      </c>
      <c r="Y4" s="86"/>
      <c r="Z4" s="86"/>
      <c r="AA4" s="92" t="s">
        <v>356</v>
      </c>
      <c r="AB4" s="86"/>
      <c r="AC4" s="86" t="b">
        <v>0</v>
      </c>
      <c r="AD4" s="86">
        <v>0</v>
      </c>
      <c r="AE4" s="92" t="s">
        <v>388</v>
      </c>
      <c r="AF4" s="86" t="b">
        <v>0</v>
      </c>
      <c r="AG4" s="86" t="s">
        <v>390</v>
      </c>
      <c r="AH4" s="86"/>
      <c r="AI4" s="92" t="s">
        <v>388</v>
      </c>
      <c r="AJ4" s="86" t="b">
        <v>0</v>
      </c>
      <c r="AK4" s="86">
        <v>0</v>
      </c>
      <c r="AL4" s="92" t="s">
        <v>367</v>
      </c>
      <c r="AM4" s="86" t="s">
        <v>392</v>
      </c>
      <c r="AN4" s="86" t="b">
        <v>0</v>
      </c>
      <c r="AO4" s="92" t="s">
        <v>367</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0</v>
      </c>
      <c r="BG4" s="52">
        <v>0</v>
      </c>
      <c r="BH4" s="51">
        <v>0</v>
      </c>
      <c r="BI4" s="52">
        <v>0</v>
      </c>
      <c r="BJ4" s="51">
        <v>21</v>
      </c>
      <c r="BK4" s="52">
        <v>100</v>
      </c>
      <c r="BL4" s="51">
        <v>21</v>
      </c>
    </row>
    <row r="5" spans="1:64" ht="15">
      <c r="A5" s="84" t="s">
        <v>214</v>
      </c>
      <c r="B5" s="84" t="s">
        <v>214</v>
      </c>
      <c r="C5" s="53"/>
      <c r="D5" s="54"/>
      <c r="E5" s="65"/>
      <c r="F5" s="55"/>
      <c r="G5" s="53"/>
      <c r="H5" s="57"/>
      <c r="I5" s="56"/>
      <c r="J5" s="56"/>
      <c r="K5" s="36" t="s">
        <v>65</v>
      </c>
      <c r="L5" s="83">
        <v>5</v>
      </c>
      <c r="M5" s="83"/>
      <c r="N5" s="63"/>
      <c r="O5" s="86" t="s">
        <v>176</v>
      </c>
      <c r="P5" s="88">
        <v>43713.41131944444</v>
      </c>
      <c r="Q5" s="86" t="s">
        <v>243</v>
      </c>
      <c r="R5" s="86"/>
      <c r="S5" s="86"/>
      <c r="T5" s="86" t="s">
        <v>292</v>
      </c>
      <c r="U5" s="86"/>
      <c r="V5" s="89" t="s">
        <v>301</v>
      </c>
      <c r="W5" s="88">
        <v>43713.41131944444</v>
      </c>
      <c r="X5" s="89" t="s">
        <v>324</v>
      </c>
      <c r="Y5" s="86"/>
      <c r="Z5" s="86"/>
      <c r="AA5" s="92" t="s">
        <v>357</v>
      </c>
      <c r="AB5" s="86"/>
      <c r="AC5" s="86" t="b">
        <v>0</v>
      </c>
      <c r="AD5" s="86">
        <v>0</v>
      </c>
      <c r="AE5" s="92" t="s">
        <v>388</v>
      </c>
      <c r="AF5" s="86" t="b">
        <v>0</v>
      </c>
      <c r="AG5" s="86" t="s">
        <v>390</v>
      </c>
      <c r="AH5" s="86"/>
      <c r="AI5" s="92" t="s">
        <v>388</v>
      </c>
      <c r="AJ5" s="86" t="b">
        <v>0</v>
      </c>
      <c r="AK5" s="86">
        <v>0</v>
      </c>
      <c r="AL5" s="92" t="s">
        <v>388</v>
      </c>
      <c r="AM5" s="86" t="s">
        <v>392</v>
      </c>
      <c r="AN5" s="86" t="b">
        <v>0</v>
      </c>
      <c r="AO5" s="92" t="s">
        <v>357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16</v>
      </c>
      <c r="BK5" s="52">
        <v>100</v>
      </c>
      <c r="BL5" s="51">
        <v>16</v>
      </c>
    </row>
    <row r="6" spans="1:64" ht="15">
      <c r="A6" s="84" t="s">
        <v>215</v>
      </c>
      <c r="B6" s="84" t="s">
        <v>215</v>
      </c>
      <c r="C6" s="53"/>
      <c r="D6" s="54"/>
      <c r="E6" s="65"/>
      <c r="F6" s="55"/>
      <c r="G6" s="53"/>
      <c r="H6" s="57"/>
      <c r="I6" s="56"/>
      <c r="J6" s="56"/>
      <c r="K6" s="36" t="s">
        <v>65</v>
      </c>
      <c r="L6" s="83">
        <v>6</v>
      </c>
      <c r="M6" s="83"/>
      <c r="N6" s="63"/>
      <c r="O6" s="86" t="s">
        <v>176</v>
      </c>
      <c r="P6" s="88">
        <v>43713.66097222222</v>
      </c>
      <c r="Q6" s="86" t="s">
        <v>244</v>
      </c>
      <c r="R6" s="89" t="s">
        <v>270</v>
      </c>
      <c r="S6" s="86" t="s">
        <v>287</v>
      </c>
      <c r="T6" s="86"/>
      <c r="U6" s="86"/>
      <c r="V6" s="89" t="s">
        <v>302</v>
      </c>
      <c r="W6" s="88">
        <v>43713.66097222222</v>
      </c>
      <c r="X6" s="89" t="s">
        <v>325</v>
      </c>
      <c r="Y6" s="86"/>
      <c r="Z6" s="86"/>
      <c r="AA6" s="92" t="s">
        <v>358</v>
      </c>
      <c r="AB6" s="86"/>
      <c r="AC6" s="86" t="b">
        <v>0</v>
      </c>
      <c r="AD6" s="86">
        <v>0</v>
      </c>
      <c r="AE6" s="92" t="s">
        <v>388</v>
      </c>
      <c r="AF6" s="86" t="b">
        <v>0</v>
      </c>
      <c r="AG6" s="86" t="s">
        <v>390</v>
      </c>
      <c r="AH6" s="86"/>
      <c r="AI6" s="92" t="s">
        <v>388</v>
      </c>
      <c r="AJ6" s="86" t="b">
        <v>0</v>
      </c>
      <c r="AK6" s="86">
        <v>0</v>
      </c>
      <c r="AL6" s="92" t="s">
        <v>388</v>
      </c>
      <c r="AM6" s="86" t="s">
        <v>393</v>
      </c>
      <c r="AN6" s="86" t="b">
        <v>1</v>
      </c>
      <c r="AO6" s="92" t="s">
        <v>358</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4" t="s">
        <v>216</v>
      </c>
      <c r="B7" s="84" t="s">
        <v>236</v>
      </c>
      <c r="C7" s="53"/>
      <c r="D7" s="54"/>
      <c r="E7" s="65"/>
      <c r="F7" s="55"/>
      <c r="G7" s="53"/>
      <c r="H7" s="57"/>
      <c r="I7" s="56"/>
      <c r="J7" s="56"/>
      <c r="K7" s="36" t="s">
        <v>65</v>
      </c>
      <c r="L7" s="83">
        <v>7</v>
      </c>
      <c r="M7" s="83"/>
      <c r="N7" s="63"/>
      <c r="O7" s="86" t="s">
        <v>241</v>
      </c>
      <c r="P7" s="88">
        <v>43713.83806712963</v>
      </c>
      <c r="Q7" s="86" t="s">
        <v>245</v>
      </c>
      <c r="R7" s="86"/>
      <c r="S7" s="86"/>
      <c r="T7" s="86" t="s">
        <v>292</v>
      </c>
      <c r="U7" s="89" t="s">
        <v>296</v>
      </c>
      <c r="V7" s="89" t="s">
        <v>296</v>
      </c>
      <c r="W7" s="88">
        <v>43713.83806712963</v>
      </c>
      <c r="X7" s="89" t="s">
        <v>326</v>
      </c>
      <c r="Y7" s="86"/>
      <c r="Z7" s="86"/>
      <c r="AA7" s="92" t="s">
        <v>359</v>
      </c>
      <c r="AB7" s="86"/>
      <c r="AC7" s="86" t="b">
        <v>0</v>
      </c>
      <c r="AD7" s="86">
        <v>0</v>
      </c>
      <c r="AE7" s="92" t="s">
        <v>388</v>
      </c>
      <c r="AF7" s="86" t="b">
        <v>0</v>
      </c>
      <c r="AG7" s="86" t="s">
        <v>390</v>
      </c>
      <c r="AH7" s="86"/>
      <c r="AI7" s="92" t="s">
        <v>388</v>
      </c>
      <c r="AJ7" s="86" t="b">
        <v>0</v>
      </c>
      <c r="AK7" s="86">
        <v>0</v>
      </c>
      <c r="AL7" s="92" t="s">
        <v>384</v>
      </c>
      <c r="AM7" s="86" t="s">
        <v>392</v>
      </c>
      <c r="AN7" s="86" t="b">
        <v>0</v>
      </c>
      <c r="AO7" s="92" t="s">
        <v>384</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7</v>
      </c>
      <c r="BK7" s="52">
        <v>100</v>
      </c>
      <c r="BL7" s="51">
        <v>7</v>
      </c>
    </row>
    <row r="8" spans="1:64" ht="15">
      <c r="A8" s="84" t="s">
        <v>217</v>
      </c>
      <c r="B8" s="84" t="s">
        <v>236</v>
      </c>
      <c r="C8" s="53"/>
      <c r="D8" s="54"/>
      <c r="E8" s="65"/>
      <c r="F8" s="55"/>
      <c r="G8" s="53"/>
      <c r="H8" s="57"/>
      <c r="I8" s="56"/>
      <c r="J8" s="56"/>
      <c r="K8" s="36" t="s">
        <v>65</v>
      </c>
      <c r="L8" s="83">
        <v>8</v>
      </c>
      <c r="M8" s="83"/>
      <c r="N8" s="63"/>
      <c r="O8" s="86" t="s">
        <v>241</v>
      </c>
      <c r="P8" s="88">
        <v>43713.87583333333</v>
      </c>
      <c r="Q8" s="86" t="s">
        <v>245</v>
      </c>
      <c r="R8" s="86"/>
      <c r="S8" s="86"/>
      <c r="T8" s="86" t="s">
        <v>292</v>
      </c>
      <c r="U8" s="89" t="s">
        <v>296</v>
      </c>
      <c r="V8" s="89" t="s">
        <v>296</v>
      </c>
      <c r="W8" s="88">
        <v>43713.87583333333</v>
      </c>
      <c r="X8" s="89" t="s">
        <v>327</v>
      </c>
      <c r="Y8" s="86"/>
      <c r="Z8" s="86"/>
      <c r="AA8" s="92" t="s">
        <v>360</v>
      </c>
      <c r="AB8" s="86"/>
      <c r="AC8" s="86" t="b">
        <v>0</v>
      </c>
      <c r="AD8" s="86">
        <v>0</v>
      </c>
      <c r="AE8" s="92" t="s">
        <v>388</v>
      </c>
      <c r="AF8" s="86" t="b">
        <v>0</v>
      </c>
      <c r="AG8" s="86" t="s">
        <v>390</v>
      </c>
      <c r="AH8" s="86"/>
      <c r="AI8" s="92" t="s">
        <v>388</v>
      </c>
      <c r="AJ8" s="86" t="b">
        <v>0</v>
      </c>
      <c r="AK8" s="86">
        <v>0</v>
      </c>
      <c r="AL8" s="92" t="s">
        <v>384</v>
      </c>
      <c r="AM8" s="86" t="s">
        <v>392</v>
      </c>
      <c r="AN8" s="86" t="b">
        <v>0</v>
      </c>
      <c r="AO8" s="92" t="s">
        <v>384</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7</v>
      </c>
      <c r="BK8" s="52">
        <v>100</v>
      </c>
      <c r="BL8" s="51">
        <v>7</v>
      </c>
    </row>
    <row r="9" spans="1:64" ht="15">
      <c r="A9" s="84" t="s">
        <v>218</v>
      </c>
      <c r="B9" s="84" t="s">
        <v>218</v>
      </c>
      <c r="C9" s="53"/>
      <c r="D9" s="54"/>
      <c r="E9" s="65"/>
      <c r="F9" s="55"/>
      <c r="G9" s="53"/>
      <c r="H9" s="57"/>
      <c r="I9" s="56"/>
      <c r="J9" s="56"/>
      <c r="K9" s="36" t="s">
        <v>65</v>
      </c>
      <c r="L9" s="83">
        <v>9</v>
      </c>
      <c r="M9" s="83"/>
      <c r="N9" s="63"/>
      <c r="O9" s="86" t="s">
        <v>176</v>
      </c>
      <c r="P9" s="88">
        <v>43713.95238425926</v>
      </c>
      <c r="Q9" s="86" t="s">
        <v>246</v>
      </c>
      <c r="R9" s="89" t="s">
        <v>271</v>
      </c>
      <c r="S9" s="86" t="s">
        <v>287</v>
      </c>
      <c r="T9" s="86"/>
      <c r="U9" s="86"/>
      <c r="V9" s="89" t="s">
        <v>303</v>
      </c>
      <c r="W9" s="88">
        <v>43713.95238425926</v>
      </c>
      <c r="X9" s="89" t="s">
        <v>328</v>
      </c>
      <c r="Y9" s="86"/>
      <c r="Z9" s="86"/>
      <c r="AA9" s="92" t="s">
        <v>361</v>
      </c>
      <c r="AB9" s="86"/>
      <c r="AC9" s="86" t="b">
        <v>0</v>
      </c>
      <c r="AD9" s="86">
        <v>0</v>
      </c>
      <c r="AE9" s="92" t="s">
        <v>388</v>
      </c>
      <c r="AF9" s="86" t="b">
        <v>1</v>
      </c>
      <c r="AG9" s="86" t="s">
        <v>390</v>
      </c>
      <c r="AH9" s="86"/>
      <c r="AI9" s="92" t="s">
        <v>391</v>
      </c>
      <c r="AJ9" s="86" t="b">
        <v>0</v>
      </c>
      <c r="AK9" s="86">
        <v>0</v>
      </c>
      <c r="AL9" s="92" t="s">
        <v>388</v>
      </c>
      <c r="AM9" s="86" t="s">
        <v>393</v>
      </c>
      <c r="AN9" s="86" t="b">
        <v>1</v>
      </c>
      <c r="AO9" s="92" t="s">
        <v>361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20</v>
      </c>
      <c r="BK9" s="52">
        <v>100</v>
      </c>
      <c r="BL9" s="51">
        <v>20</v>
      </c>
    </row>
    <row r="10" spans="1:64" ht="15">
      <c r="A10" s="84" t="s">
        <v>219</v>
      </c>
      <c r="B10" s="84" t="s">
        <v>219</v>
      </c>
      <c r="C10" s="53"/>
      <c r="D10" s="54"/>
      <c r="E10" s="65"/>
      <c r="F10" s="55"/>
      <c r="G10" s="53"/>
      <c r="H10" s="57"/>
      <c r="I10" s="56"/>
      <c r="J10" s="56"/>
      <c r="K10" s="36" t="s">
        <v>65</v>
      </c>
      <c r="L10" s="83">
        <v>10</v>
      </c>
      <c r="M10" s="83"/>
      <c r="N10" s="63"/>
      <c r="O10" s="86" t="s">
        <v>176</v>
      </c>
      <c r="P10" s="88">
        <v>43714.14957175926</v>
      </c>
      <c r="Q10" s="86" t="s">
        <v>247</v>
      </c>
      <c r="R10" s="89" t="s">
        <v>272</v>
      </c>
      <c r="S10" s="86" t="s">
        <v>288</v>
      </c>
      <c r="T10" s="86" t="s">
        <v>292</v>
      </c>
      <c r="U10" s="86"/>
      <c r="V10" s="89" t="s">
        <v>304</v>
      </c>
      <c r="W10" s="88">
        <v>43714.14957175926</v>
      </c>
      <c r="X10" s="89" t="s">
        <v>329</v>
      </c>
      <c r="Y10" s="86"/>
      <c r="Z10" s="86"/>
      <c r="AA10" s="92" t="s">
        <v>362</v>
      </c>
      <c r="AB10" s="86"/>
      <c r="AC10" s="86" t="b">
        <v>0</v>
      </c>
      <c r="AD10" s="86">
        <v>0</v>
      </c>
      <c r="AE10" s="92" t="s">
        <v>388</v>
      </c>
      <c r="AF10" s="86" t="b">
        <v>0</v>
      </c>
      <c r="AG10" s="86" t="s">
        <v>390</v>
      </c>
      <c r="AH10" s="86"/>
      <c r="AI10" s="92" t="s">
        <v>388</v>
      </c>
      <c r="AJ10" s="86" t="b">
        <v>0</v>
      </c>
      <c r="AK10" s="86">
        <v>0</v>
      </c>
      <c r="AL10" s="92" t="s">
        <v>388</v>
      </c>
      <c r="AM10" s="86" t="s">
        <v>394</v>
      </c>
      <c r="AN10" s="86" t="b">
        <v>0</v>
      </c>
      <c r="AO10" s="92" t="s">
        <v>362</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5</v>
      </c>
      <c r="BK10" s="52">
        <v>100</v>
      </c>
      <c r="BL10" s="51">
        <v>5</v>
      </c>
    </row>
    <row r="11" spans="1:64" ht="15">
      <c r="A11" s="84" t="s">
        <v>220</v>
      </c>
      <c r="B11" s="84" t="s">
        <v>220</v>
      </c>
      <c r="C11" s="53"/>
      <c r="D11" s="54"/>
      <c r="E11" s="65"/>
      <c r="F11" s="55"/>
      <c r="G11" s="53"/>
      <c r="H11" s="57"/>
      <c r="I11" s="56"/>
      <c r="J11" s="56"/>
      <c r="K11" s="36" t="s">
        <v>65</v>
      </c>
      <c r="L11" s="83">
        <v>11</v>
      </c>
      <c r="M11" s="83"/>
      <c r="N11" s="63"/>
      <c r="O11" s="86" t="s">
        <v>176</v>
      </c>
      <c r="P11" s="88">
        <v>43709.49704861111</v>
      </c>
      <c r="Q11" s="86" t="s">
        <v>248</v>
      </c>
      <c r="R11" s="89" t="s">
        <v>273</v>
      </c>
      <c r="S11" s="86" t="s">
        <v>287</v>
      </c>
      <c r="T11" s="86" t="s">
        <v>292</v>
      </c>
      <c r="U11" s="86"/>
      <c r="V11" s="89" t="s">
        <v>305</v>
      </c>
      <c r="W11" s="88">
        <v>43709.49704861111</v>
      </c>
      <c r="X11" s="89" t="s">
        <v>330</v>
      </c>
      <c r="Y11" s="86"/>
      <c r="Z11" s="86"/>
      <c r="AA11" s="92" t="s">
        <v>363</v>
      </c>
      <c r="AB11" s="86"/>
      <c r="AC11" s="86" t="b">
        <v>0</v>
      </c>
      <c r="AD11" s="86">
        <v>17</v>
      </c>
      <c r="AE11" s="92" t="s">
        <v>388</v>
      </c>
      <c r="AF11" s="86" t="b">
        <v>0</v>
      </c>
      <c r="AG11" s="86" t="s">
        <v>390</v>
      </c>
      <c r="AH11" s="86"/>
      <c r="AI11" s="92" t="s">
        <v>388</v>
      </c>
      <c r="AJ11" s="86" t="b">
        <v>0</v>
      </c>
      <c r="AK11" s="86">
        <v>7</v>
      </c>
      <c r="AL11" s="92" t="s">
        <v>388</v>
      </c>
      <c r="AM11" s="86" t="s">
        <v>393</v>
      </c>
      <c r="AN11" s="86" t="b">
        <v>1</v>
      </c>
      <c r="AO11" s="92" t="s">
        <v>363</v>
      </c>
      <c r="AP11" s="86" t="s">
        <v>398</v>
      </c>
      <c r="AQ11" s="86">
        <v>0</v>
      </c>
      <c r="AR11" s="86">
        <v>0</v>
      </c>
      <c r="AS11" s="86"/>
      <c r="AT11" s="86"/>
      <c r="AU11" s="86"/>
      <c r="AV11" s="86"/>
      <c r="AW11" s="86"/>
      <c r="AX11" s="86"/>
      <c r="AY11" s="86"/>
      <c r="AZ11" s="86"/>
      <c r="BA11">
        <v>1</v>
      </c>
      <c r="BB11" s="85" t="str">
        <f>REPLACE(INDEX(GroupVertices[Group],MATCH(Edges25[[#This Row],[Vertex 1]],GroupVertices[Vertex],0)),1,1,"")</f>
        <v>5</v>
      </c>
      <c r="BC11" s="85" t="str">
        <f>REPLACE(INDEX(GroupVertices[Group],MATCH(Edges25[[#This Row],[Vertex 2]],GroupVertices[Vertex],0)),1,1,"")</f>
        <v>5</v>
      </c>
      <c r="BD11" s="51">
        <v>0</v>
      </c>
      <c r="BE11" s="52">
        <v>0</v>
      </c>
      <c r="BF11" s="51">
        <v>0</v>
      </c>
      <c r="BG11" s="52">
        <v>0</v>
      </c>
      <c r="BH11" s="51">
        <v>0</v>
      </c>
      <c r="BI11" s="52">
        <v>0</v>
      </c>
      <c r="BJ11" s="51">
        <v>17</v>
      </c>
      <c r="BK11" s="52">
        <v>100</v>
      </c>
      <c r="BL11" s="51">
        <v>17</v>
      </c>
    </row>
    <row r="12" spans="1:64" ht="15">
      <c r="A12" s="84" t="s">
        <v>221</v>
      </c>
      <c r="B12" s="84" t="s">
        <v>220</v>
      </c>
      <c r="C12" s="53"/>
      <c r="D12" s="54"/>
      <c r="E12" s="65"/>
      <c r="F12" s="55"/>
      <c r="G12" s="53"/>
      <c r="H12" s="57"/>
      <c r="I12" s="56"/>
      <c r="J12" s="56"/>
      <c r="K12" s="36" t="s">
        <v>65</v>
      </c>
      <c r="L12" s="83">
        <v>12</v>
      </c>
      <c r="M12" s="83"/>
      <c r="N12" s="63"/>
      <c r="O12" s="86" t="s">
        <v>241</v>
      </c>
      <c r="P12" s="88">
        <v>43714.49532407407</v>
      </c>
      <c r="Q12" s="86" t="s">
        <v>249</v>
      </c>
      <c r="R12" s="86"/>
      <c r="S12" s="86"/>
      <c r="T12" s="86" t="s">
        <v>292</v>
      </c>
      <c r="U12" s="86"/>
      <c r="V12" s="89" t="s">
        <v>306</v>
      </c>
      <c r="W12" s="88">
        <v>43714.49532407407</v>
      </c>
      <c r="X12" s="89" t="s">
        <v>331</v>
      </c>
      <c r="Y12" s="86"/>
      <c r="Z12" s="86"/>
      <c r="AA12" s="92" t="s">
        <v>364</v>
      </c>
      <c r="AB12" s="86"/>
      <c r="AC12" s="86" t="b">
        <v>0</v>
      </c>
      <c r="AD12" s="86">
        <v>0</v>
      </c>
      <c r="AE12" s="92" t="s">
        <v>388</v>
      </c>
      <c r="AF12" s="86" t="b">
        <v>0</v>
      </c>
      <c r="AG12" s="86" t="s">
        <v>390</v>
      </c>
      <c r="AH12" s="86"/>
      <c r="AI12" s="92" t="s">
        <v>388</v>
      </c>
      <c r="AJ12" s="86" t="b">
        <v>0</v>
      </c>
      <c r="AK12" s="86">
        <v>0</v>
      </c>
      <c r="AL12" s="92" t="s">
        <v>363</v>
      </c>
      <c r="AM12" s="86" t="s">
        <v>392</v>
      </c>
      <c r="AN12" s="86" t="b">
        <v>0</v>
      </c>
      <c r="AO12" s="92" t="s">
        <v>363</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v>0</v>
      </c>
      <c r="BE12" s="52">
        <v>0</v>
      </c>
      <c r="BF12" s="51">
        <v>0</v>
      </c>
      <c r="BG12" s="52">
        <v>0</v>
      </c>
      <c r="BH12" s="51">
        <v>0</v>
      </c>
      <c r="BI12" s="52">
        <v>0</v>
      </c>
      <c r="BJ12" s="51">
        <v>20</v>
      </c>
      <c r="BK12" s="52">
        <v>100</v>
      </c>
      <c r="BL12" s="51">
        <v>20</v>
      </c>
    </row>
    <row r="13" spans="1:64" ht="15">
      <c r="A13" s="84" t="s">
        <v>222</v>
      </c>
      <c r="B13" s="84" t="s">
        <v>228</v>
      </c>
      <c r="C13" s="53"/>
      <c r="D13" s="54"/>
      <c r="E13" s="65"/>
      <c r="F13" s="55"/>
      <c r="G13" s="53"/>
      <c r="H13" s="57"/>
      <c r="I13" s="56"/>
      <c r="J13" s="56"/>
      <c r="K13" s="36" t="s">
        <v>65</v>
      </c>
      <c r="L13" s="83">
        <v>13</v>
      </c>
      <c r="M13" s="83"/>
      <c r="N13" s="63"/>
      <c r="O13" s="86" t="s">
        <v>241</v>
      </c>
      <c r="P13" s="88">
        <v>43714.60008101852</v>
      </c>
      <c r="Q13" s="86" t="s">
        <v>250</v>
      </c>
      <c r="R13" s="86"/>
      <c r="S13" s="86"/>
      <c r="T13" s="86" t="s">
        <v>293</v>
      </c>
      <c r="U13" s="86"/>
      <c r="V13" s="89" t="s">
        <v>307</v>
      </c>
      <c r="W13" s="88">
        <v>43714.60008101852</v>
      </c>
      <c r="X13" s="89" t="s">
        <v>332</v>
      </c>
      <c r="Y13" s="86"/>
      <c r="Z13" s="86"/>
      <c r="AA13" s="92" t="s">
        <v>365</v>
      </c>
      <c r="AB13" s="86"/>
      <c r="AC13" s="86" t="b">
        <v>0</v>
      </c>
      <c r="AD13" s="86">
        <v>0</v>
      </c>
      <c r="AE13" s="92" t="s">
        <v>388</v>
      </c>
      <c r="AF13" s="86" t="b">
        <v>0</v>
      </c>
      <c r="AG13" s="86" t="s">
        <v>390</v>
      </c>
      <c r="AH13" s="86"/>
      <c r="AI13" s="92" t="s">
        <v>388</v>
      </c>
      <c r="AJ13" s="86" t="b">
        <v>0</v>
      </c>
      <c r="AK13" s="86">
        <v>0</v>
      </c>
      <c r="AL13" s="92" t="s">
        <v>377</v>
      </c>
      <c r="AM13" s="86" t="s">
        <v>393</v>
      </c>
      <c r="AN13" s="86" t="b">
        <v>0</v>
      </c>
      <c r="AO13" s="92" t="s">
        <v>377</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0</v>
      </c>
      <c r="BE13" s="52">
        <v>0</v>
      </c>
      <c r="BF13" s="51">
        <v>0</v>
      </c>
      <c r="BG13" s="52">
        <v>0</v>
      </c>
      <c r="BH13" s="51">
        <v>0</v>
      </c>
      <c r="BI13" s="52">
        <v>0</v>
      </c>
      <c r="BJ13" s="51">
        <v>16</v>
      </c>
      <c r="BK13" s="52">
        <v>100</v>
      </c>
      <c r="BL13" s="51">
        <v>16</v>
      </c>
    </row>
    <row r="14" spans="1:64" ht="15">
      <c r="A14" s="84" t="s">
        <v>223</v>
      </c>
      <c r="B14" s="84" t="s">
        <v>223</v>
      </c>
      <c r="C14" s="53"/>
      <c r="D14" s="54"/>
      <c r="E14" s="65"/>
      <c r="F14" s="55"/>
      <c r="G14" s="53"/>
      <c r="H14" s="57"/>
      <c r="I14" s="56"/>
      <c r="J14" s="56"/>
      <c r="K14" s="36" t="s">
        <v>65</v>
      </c>
      <c r="L14" s="83">
        <v>14</v>
      </c>
      <c r="M14" s="83"/>
      <c r="N14" s="63"/>
      <c r="O14" s="86" t="s">
        <v>176</v>
      </c>
      <c r="P14" s="88">
        <v>43714.96543981481</v>
      </c>
      <c r="Q14" s="86" t="s">
        <v>251</v>
      </c>
      <c r="R14" s="89" t="s">
        <v>274</v>
      </c>
      <c r="S14" s="86" t="s">
        <v>287</v>
      </c>
      <c r="T14" s="86"/>
      <c r="U14" s="86"/>
      <c r="V14" s="89" t="s">
        <v>308</v>
      </c>
      <c r="W14" s="88">
        <v>43714.96543981481</v>
      </c>
      <c r="X14" s="89" t="s">
        <v>333</v>
      </c>
      <c r="Y14" s="86"/>
      <c r="Z14" s="86"/>
      <c r="AA14" s="92" t="s">
        <v>366</v>
      </c>
      <c r="AB14" s="86"/>
      <c r="AC14" s="86" t="b">
        <v>0</v>
      </c>
      <c r="AD14" s="86">
        <v>0</v>
      </c>
      <c r="AE14" s="92" t="s">
        <v>388</v>
      </c>
      <c r="AF14" s="86" t="b">
        <v>0</v>
      </c>
      <c r="AG14" s="86" t="s">
        <v>390</v>
      </c>
      <c r="AH14" s="86"/>
      <c r="AI14" s="92" t="s">
        <v>388</v>
      </c>
      <c r="AJ14" s="86" t="b">
        <v>0</v>
      </c>
      <c r="AK14" s="86">
        <v>0</v>
      </c>
      <c r="AL14" s="92" t="s">
        <v>388</v>
      </c>
      <c r="AM14" s="86" t="s">
        <v>392</v>
      </c>
      <c r="AN14" s="86" t="b">
        <v>1</v>
      </c>
      <c r="AO14" s="92" t="s">
        <v>366</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21</v>
      </c>
      <c r="BK14" s="52">
        <v>100</v>
      </c>
      <c r="BL14" s="51">
        <v>21</v>
      </c>
    </row>
    <row r="15" spans="1:64" ht="15">
      <c r="A15" s="84" t="s">
        <v>224</v>
      </c>
      <c r="B15" s="84" t="s">
        <v>224</v>
      </c>
      <c r="C15" s="53"/>
      <c r="D15" s="54"/>
      <c r="E15" s="65"/>
      <c r="F15" s="55"/>
      <c r="G15" s="53"/>
      <c r="H15" s="57"/>
      <c r="I15" s="56"/>
      <c r="J15" s="56"/>
      <c r="K15" s="36" t="s">
        <v>65</v>
      </c>
      <c r="L15" s="83">
        <v>15</v>
      </c>
      <c r="M15" s="83"/>
      <c r="N15" s="63"/>
      <c r="O15" s="86" t="s">
        <v>176</v>
      </c>
      <c r="P15" s="88">
        <v>43712.36921296296</v>
      </c>
      <c r="Q15" s="86" t="s">
        <v>252</v>
      </c>
      <c r="R15" s="89" t="s">
        <v>275</v>
      </c>
      <c r="S15" s="86" t="s">
        <v>287</v>
      </c>
      <c r="T15" s="86" t="s">
        <v>291</v>
      </c>
      <c r="U15" s="86"/>
      <c r="V15" s="89" t="s">
        <v>309</v>
      </c>
      <c r="W15" s="88">
        <v>43712.36921296296</v>
      </c>
      <c r="X15" s="89" t="s">
        <v>334</v>
      </c>
      <c r="Y15" s="86"/>
      <c r="Z15" s="86"/>
      <c r="AA15" s="92" t="s">
        <v>367</v>
      </c>
      <c r="AB15" s="86"/>
      <c r="AC15" s="86" t="b">
        <v>0</v>
      </c>
      <c r="AD15" s="86">
        <v>278</v>
      </c>
      <c r="AE15" s="92" t="s">
        <v>388</v>
      </c>
      <c r="AF15" s="86" t="b">
        <v>0</v>
      </c>
      <c r="AG15" s="86" t="s">
        <v>390</v>
      </c>
      <c r="AH15" s="86"/>
      <c r="AI15" s="92" t="s">
        <v>388</v>
      </c>
      <c r="AJ15" s="86" t="b">
        <v>0</v>
      </c>
      <c r="AK15" s="86">
        <v>18</v>
      </c>
      <c r="AL15" s="92" t="s">
        <v>388</v>
      </c>
      <c r="AM15" s="86" t="s">
        <v>393</v>
      </c>
      <c r="AN15" s="86" t="b">
        <v>1</v>
      </c>
      <c r="AO15" s="92" t="s">
        <v>367</v>
      </c>
      <c r="AP15" s="86" t="s">
        <v>398</v>
      </c>
      <c r="AQ15" s="86">
        <v>0</v>
      </c>
      <c r="AR15" s="86">
        <v>0</v>
      </c>
      <c r="AS15" s="86"/>
      <c r="AT15" s="86"/>
      <c r="AU15" s="86"/>
      <c r="AV15" s="86"/>
      <c r="AW15" s="86"/>
      <c r="AX15" s="86"/>
      <c r="AY15" s="86"/>
      <c r="AZ15" s="86"/>
      <c r="BA15">
        <v>1</v>
      </c>
      <c r="BB15" s="85" t="str">
        <f>REPLACE(INDEX(GroupVertices[Group],MATCH(Edges25[[#This Row],[Vertex 1]],GroupVertices[Vertex],0)),1,1,"")</f>
        <v>4</v>
      </c>
      <c r="BC15" s="85" t="str">
        <f>REPLACE(INDEX(GroupVertices[Group],MATCH(Edges25[[#This Row],[Vertex 2]],GroupVertices[Vertex],0)),1,1,"")</f>
        <v>4</v>
      </c>
      <c r="BD15" s="51">
        <v>0</v>
      </c>
      <c r="BE15" s="52">
        <v>0</v>
      </c>
      <c r="BF15" s="51">
        <v>0</v>
      </c>
      <c r="BG15" s="52">
        <v>0</v>
      </c>
      <c r="BH15" s="51">
        <v>0</v>
      </c>
      <c r="BI15" s="52">
        <v>0</v>
      </c>
      <c r="BJ15" s="51">
        <v>16</v>
      </c>
      <c r="BK15" s="52">
        <v>100</v>
      </c>
      <c r="BL15" s="51">
        <v>16</v>
      </c>
    </row>
    <row r="16" spans="1:64" ht="15">
      <c r="A16" s="84" t="s">
        <v>225</v>
      </c>
      <c r="B16" s="84" t="s">
        <v>224</v>
      </c>
      <c r="C16" s="53"/>
      <c r="D16" s="54"/>
      <c r="E16" s="65"/>
      <c r="F16" s="55"/>
      <c r="G16" s="53"/>
      <c r="H16" s="57"/>
      <c r="I16" s="56"/>
      <c r="J16" s="56"/>
      <c r="K16" s="36" t="s">
        <v>65</v>
      </c>
      <c r="L16" s="83">
        <v>16</v>
      </c>
      <c r="M16" s="83"/>
      <c r="N16" s="63"/>
      <c r="O16" s="86" t="s">
        <v>241</v>
      </c>
      <c r="P16" s="88">
        <v>43713.17359953704</v>
      </c>
      <c r="Q16" s="86" t="s">
        <v>242</v>
      </c>
      <c r="R16" s="86"/>
      <c r="S16" s="86"/>
      <c r="T16" s="86" t="s">
        <v>291</v>
      </c>
      <c r="U16" s="86"/>
      <c r="V16" s="89" t="s">
        <v>310</v>
      </c>
      <c r="W16" s="88">
        <v>43713.17359953704</v>
      </c>
      <c r="X16" s="89" t="s">
        <v>335</v>
      </c>
      <c r="Y16" s="86"/>
      <c r="Z16" s="86"/>
      <c r="AA16" s="92" t="s">
        <v>368</v>
      </c>
      <c r="AB16" s="86"/>
      <c r="AC16" s="86" t="b">
        <v>0</v>
      </c>
      <c r="AD16" s="86">
        <v>0</v>
      </c>
      <c r="AE16" s="92" t="s">
        <v>388</v>
      </c>
      <c r="AF16" s="86" t="b">
        <v>0</v>
      </c>
      <c r="AG16" s="86" t="s">
        <v>390</v>
      </c>
      <c r="AH16" s="86"/>
      <c r="AI16" s="92" t="s">
        <v>388</v>
      </c>
      <c r="AJ16" s="86" t="b">
        <v>0</v>
      </c>
      <c r="AK16" s="86">
        <v>0</v>
      </c>
      <c r="AL16" s="92" t="s">
        <v>367</v>
      </c>
      <c r="AM16" s="86" t="s">
        <v>393</v>
      </c>
      <c r="AN16" s="86" t="b">
        <v>0</v>
      </c>
      <c r="AO16" s="92" t="s">
        <v>367</v>
      </c>
      <c r="AP16" s="86" t="s">
        <v>176</v>
      </c>
      <c r="AQ16" s="86">
        <v>0</v>
      </c>
      <c r="AR16" s="86">
        <v>0</v>
      </c>
      <c r="AS16" s="86"/>
      <c r="AT16" s="86"/>
      <c r="AU16" s="86"/>
      <c r="AV16" s="86"/>
      <c r="AW16" s="86"/>
      <c r="AX16" s="86"/>
      <c r="AY16" s="86"/>
      <c r="AZ16" s="86"/>
      <c r="BA16">
        <v>1</v>
      </c>
      <c r="BB16" s="85" t="str">
        <f>REPLACE(INDEX(GroupVertices[Group],MATCH(Edges25[[#This Row],[Vertex 1]],GroupVertices[Vertex],0)),1,1,"")</f>
        <v>4</v>
      </c>
      <c r="BC16" s="85" t="str">
        <f>REPLACE(INDEX(GroupVertices[Group],MATCH(Edges25[[#This Row],[Vertex 2]],GroupVertices[Vertex],0)),1,1,"")</f>
        <v>4</v>
      </c>
      <c r="BD16" s="51">
        <v>0</v>
      </c>
      <c r="BE16" s="52">
        <v>0</v>
      </c>
      <c r="BF16" s="51">
        <v>0</v>
      </c>
      <c r="BG16" s="52">
        <v>0</v>
      </c>
      <c r="BH16" s="51">
        <v>0</v>
      </c>
      <c r="BI16" s="52">
        <v>0</v>
      </c>
      <c r="BJ16" s="51">
        <v>21</v>
      </c>
      <c r="BK16" s="52">
        <v>100</v>
      </c>
      <c r="BL16" s="51">
        <v>21</v>
      </c>
    </row>
    <row r="17" spans="1:64" ht="15">
      <c r="A17" s="84" t="s">
        <v>226</v>
      </c>
      <c r="B17" s="84" t="s">
        <v>226</v>
      </c>
      <c r="C17" s="53"/>
      <c r="D17" s="54"/>
      <c r="E17" s="65"/>
      <c r="F17" s="55"/>
      <c r="G17" s="53"/>
      <c r="H17" s="57"/>
      <c r="I17" s="56"/>
      <c r="J17" s="56"/>
      <c r="K17" s="36" t="s">
        <v>65</v>
      </c>
      <c r="L17" s="83">
        <v>17</v>
      </c>
      <c r="M17" s="83"/>
      <c r="N17" s="63"/>
      <c r="O17" s="86" t="s">
        <v>176</v>
      </c>
      <c r="P17" s="88">
        <v>43713.45056712963</v>
      </c>
      <c r="Q17" s="86" t="s">
        <v>253</v>
      </c>
      <c r="R17" s="86"/>
      <c r="S17" s="86"/>
      <c r="T17" s="86" t="s">
        <v>291</v>
      </c>
      <c r="U17" s="89" t="s">
        <v>297</v>
      </c>
      <c r="V17" s="89" t="s">
        <v>297</v>
      </c>
      <c r="W17" s="88">
        <v>43713.45056712963</v>
      </c>
      <c r="X17" s="89" t="s">
        <v>336</v>
      </c>
      <c r="Y17" s="86"/>
      <c r="Z17" s="86"/>
      <c r="AA17" s="92" t="s">
        <v>369</v>
      </c>
      <c r="AB17" s="86"/>
      <c r="AC17" s="86" t="b">
        <v>0</v>
      </c>
      <c r="AD17" s="86">
        <v>0</v>
      </c>
      <c r="AE17" s="92" t="s">
        <v>388</v>
      </c>
      <c r="AF17" s="86" t="b">
        <v>0</v>
      </c>
      <c r="AG17" s="86" t="s">
        <v>390</v>
      </c>
      <c r="AH17" s="86"/>
      <c r="AI17" s="92" t="s">
        <v>388</v>
      </c>
      <c r="AJ17" s="86" t="b">
        <v>0</v>
      </c>
      <c r="AK17" s="86">
        <v>0</v>
      </c>
      <c r="AL17" s="92" t="s">
        <v>388</v>
      </c>
      <c r="AM17" s="86" t="s">
        <v>393</v>
      </c>
      <c r="AN17" s="86" t="b">
        <v>0</v>
      </c>
      <c r="AO17" s="92" t="s">
        <v>369</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13</v>
      </c>
      <c r="BK17" s="52">
        <v>100</v>
      </c>
      <c r="BL17" s="51">
        <v>13</v>
      </c>
    </row>
    <row r="18" spans="1:64" ht="15">
      <c r="A18" s="84" t="s">
        <v>225</v>
      </c>
      <c r="B18" s="84" t="s">
        <v>226</v>
      </c>
      <c r="C18" s="53"/>
      <c r="D18" s="54"/>
      <c r="E18" s="65"/>
      <c r="F18" s="55"/>
      <c r="G18" s="53"/>
      <c r="H18" s="57"/>
      <c r="I18" s="56"/>
      <c r="J18" s="56"/>
      <c r="K18" s="36" t="s">
        <v>65</v>
      </c>
      <c r="L18" s="83">
        <v>18</v>
      </c>
      <c r="M18" s="83"/>
      <c r="N18" s="63"/>
      <c r="O18" s="86" t="s">
        <v>241</v>
      </c>
      <c r="P18" s="88">
        <v>43715.15273148148</v>
      </c>
      <c r="Q18" s="86" t="s">
        <v>254</v>
      </c>
      <c r="R18" s="86"/>
      <c r="S18" s="86"/>
      <c r="T18" s="86" t="s">
        <v>291</v>
      </c>
      <c r="U18" s="89" t="s">
        <v>297</v>
      </c>
      <c r="V18" s="89" t="s">
        <v>297</v>
      </c>
      <c r="W18" s="88">
        <v>43715.15273148148</v>
      </c>
      <c r="X18" s="89" t="s">
        <v>337</v>
      </c>
      <c r="Y18" s="86"/>
      <c r="Z18" s="86"/>
      <c r="AA18" s="92" t="s">
        <v>370</v>
      </c>
      <c r="AB18" s="86"/>
      <c r="AC18" s="86" t="b">
        <v>0</v>
      </c>
      <c r="AD18" s="86">
        <v>0</v>
      </c>
      <c r="AE18" s="92" t="s">
        <v>388</v>
      </c>
      <c r="AF18" s="86" t="b">
        <v>0</v>
      </c>
      <c r="AG18" s="86" t="s">
        <v>390</v>
      </c>
      <c r="AH18" s="86"/>
      <c r="AI18" s="92" t="s">
        <v>388</v>
      </c>
      <c r="AJ18" s="86" t="b">
        <v>0</v>
      </c>
      <c r="AK18" s="86">
        <v>0</v>
      </c>
      <c r="AL18" s="92" t="s">
        <v>369</v>
      </c>
      <c r="AM18" s="86" t="s">
        <v>393</v>
      </c>
      <c r="AN18" s="86" t="b">
        <v>0</v>
      </c>
      <c r="AO18" s="92" t="s">
        <v>369</v>
      </c>
      <c r="AP18" s="86" t="s">
        <v>176</v>
      </c>
      <c r="AQ18" s="86">
        <v>0</v>
      </c>
      <c r="AR18" s="86">
        <v>0</v>
      </c>
      <c r="AS18" s="86"/>
      <c r="AT18" s="86"/>
      <c r="AU18" s="86"/>
      <c r="AV18" s="86"/>
      <c r="AW18" s="86"/>
      <c r="AX18" s="86"/>
      <c r="AY18" s="86"/>
      <c r="AZ18" s="86"/>
      <c r="BA18">
        <v>1</v>
      </c>
      <c r="BB18" s="85" t="str">
        <f>REPLACE(INDEX(GroupVertices[Group],MATCH(Edges25[[#This Row],[Vertex 1]],GroupVertices[Vertex],0)),1,1,"")</f>
        <v>4</v>
      </c>
      <c r="BC18" s="85" t="str">
        <f>REPLACE(INDEX(GroupVertices[Group],MATCH(Edges25[[#This Row],[Vertex 2]],GroupVertices[Vertex],0)),1,1,"")</f>
        <v>4</v>
      </c>
      <c r="BD18" s="51">
        <v>0</v>
      </c>
      <c r="BE18" s="52">
        <v>0</v>
      </c>
      <c r="BF18" s="51">
        <v>0</v>
      </c>
      <c r="BG18" s="52">
        <v>0</v>
      </c>
      <c r="BH18" s="51">
        <v>0</v>
      </c>
      <c r="BI18" s="52">
        <v>0</v>
      </c>
      <c r="BJ18" s="51">
        <v>15</v>
      </c>
      <c r="BK18" s="52">
        <v>100</v>
      </c>
      <c r="BL18" s="51">
        <v>15</v>
      </c>
    </row>
    <row r="19" spans="1:64" ht="15">
      <c r="A19" s="84" t="s">
        <v>227</v>
      </c>
      <c r="B19" s="84" t="s">
        <v>227</v>
      </c>
      <c r="C19" s="53"/>
      <c r="D19" s="54"/>
      <c r="E19" s="65"/>
      <c r="F19" s="55"/>
      <c r="G19" s="53"/>
      <c r="H19" s="57"/>
      <c r="I19" s="56"/>
      <c r="J19" s="56"/>
      <c r="K19" s="36" t="s">
        <v>65</v>
      </c>
      <c r="L19" s="83">
        <v>19</v>
      </c>
      <c r="M19" s="83"/>
      <c r="N19" s="63"/>
      <c r="O19" s="86" t="s">
        <v>176</v>
      </c>
      <c r="P19" s="88">
        <v>43715.321226851855</v>
      </c>
      <c r="Q19" s="86" t="s">
        <v>255</v>
      </c>
      <c r="R19" s="89" t="s">
        <v>276</v>
      </c>
      <c r="S19" s="86" t="s">
        <v>287</v>
      </c>
      <c r="T19" s="86"/>
      <c r="U19" s="86"/>
      <c r="V19" s="89" t="s">
        <v>311</v>
      </c>
      <c r="W19" s="88">
        <v>43715.321226851855</v>
      </c>
      <c r="X19" s="89" t="s">
        <v>338</v>
      </c>
      <c r="Y19" s="86"/>
      <c r="Z19" s="86"/>
      <c r="AA19" s="92" t="s">
        <v>371</v>
      </c>
      <c r="AB19" s="86"/>
      <c r="AC19" s="86" t="b">
        <v>0</v>
      </c>
      <c r="AD19" s="86">
        <v>0</v>
      </c>
      <c r="AE19" s="92" t="s">
        <v>388</v>
      </c>
      <c r="AF19" s="86" t="b">
        <v>0</v>
      </c>
      <c r="AG19" s="86" t="s">
        <v>390</v>
      </c>
      <c r="AH19" s="86"/>
      <c r="AI19" s="92" t="s">
        <v>388</v>
      </c>
      <c r="AJ19" s="86" t="b">
        <v>0</v>
      </c>
      <c r="AK19" s="86">
        <v>0</v>
      </c>
      <c r="AL19" s="92" t="s">
        <v>388</v>
      </c>
      <c r="AM19" s="86" t="s">
        <v>393</v>
      </c>
      <c r="AN19" s="86" t="b">
        <v>1</v>
      </c>
      <c r="AO19" s="92" t="s">
        <v>371</v>
      </c>
      <c r="AP19" s="86" t="s">
        <v>176</v>
      </c>
      <c r="AQ19" s="86">
        <v>0</v>
      </c>
      <c r="AR19" s="86">
        <v>0</v>
      </c>
      <c r="AS19" s="86"/>
      <c r="AT19" s="86"/>
      <c r="AU19" s="86"/>
      <c r="AV19" s="86"/>
      <c r="AW19" s="86"/>
      <c r="AX19" s="86"/>
      <c r="AY19" s="86"/>
      <c r="AZ19" s="86"/>
      <c r="BA19">
        <v>2</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21</v>
      </c>
      <c r="BK19" s="52">
        <v>100</v>
      </c>
      <c r="BL19" s="51">
        <v>21</v>
      </c>
    </row>
    <row r="20" spans="1:64" ht="15">
      <c r="A20" s="84" t="s">
        <v>227</v>
      </c>
      <c r="B20" s="84" t="s">
        <v>227</v>
      </c>
      <c r="C20" s="53"/>
      <c r="D20" s="54"/>
      <c r="E20" s="65"/>
      <c r="F20" s="55"/>
      <c r="G20" s="53"/>
      <c r="H20" s="57"/>
      <c r="I20" s="56"/>
      <c r="J20" s="56"/>
      <c r="K20" s="36" t="s">
        <v>65</v>
      </c>
      <c r="L20" s="83">
        <v>20</v>
      </c>
      <c r="M20" s="83"/>
      <c r="N20" s="63"/>
      <c r="O20" s="86" t="s">
        <v>176</v>
      </c>
      <c r="P20" s="88">
        <v>43715.32380787037</v>
      </c>
      <c r="Q20" s="86" t="s">
        <v>256</v>
      </c>
      <c r="R20" s="89" t="s">
        <v>277</v>
      </c>
      <c r="S20" s="86" t="s">
        <v>287</v>
      </c>
      <c r="T20" s="86"/>
      <c r="U20" s="86"/>
      <c r="V20" s="89" t="s">
        <v>311</v>
      </c>
      <c r="W20" s="88">
        <v>43715.32380787037</v>
      </c>
      <c r="X20" s="89" t="s">
        <v>339</v>
      </c>
      <c r="Y20" s="86"/>
      <c r="Z20" s="86"/>
      <c r="AA20" s="92" t="s">
        <v>372</v>
      </c>
      <c r="AB20" s="86"/>
      <c r="AC20" s="86" t="b">
        <v>0</v>
      </c>
      <c r="AD20" s="86">
        <v>0</v>
      </c>
      <c r="AE20" s="92" t="s">
        <v>388</v>
      </c>
      <c r="AF20" s="86" t="b">
        <v>0</v>
      </c>
      <c r="AG20" s="86" t="s">
        <v>390</v>
      </c>
      <c r="AH20" s="86"/>
      <c r="AI20" s="92" t="s">
        <v>388</v>
      </c>
      <c r="AJ20" s="86" t="b">
        <v>0</v>
      </c>
      <c r="AK20" s="86">
        <v>0</v>
      </c>
      <c r="AL20" s="92" t="s">
        <v>388</v>
      </c>
      <c r="AM20" s="86" t="s">
        <v>393</v>
      </c>
      <c r="AN20" s="86" t="b">
        <v>1</v>
      </c>
      <c r="AO20" s="92" t="s">
        <v>372</v>
      </c>
      <c r="AP20" s="86" t="s">
        <v>176</v>
      </c>
      <c r="AQ20" s="86">
        <v>0</v>
      </c>
      <c r="AR20" s="86">
        <v>0</v>
      </c>
      <c r="AS20" s="86"/>
      <c r="AT20" s="86"/>
      <c r="AU20" s="86"/>
      <c r="AV20" s="86"/>
      <c r="AW20" s="86"/>
      <c r="AX20" s="86"/>
      <c r="AY20" s="86"/>
      <c r="AZ20" s="86"/>
      <c r="BA20">
        <v>2</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21</v>
      </c>
      <c r="BK20" s="52">
        <v>100</v>
      </c>
      <c r="BL20" s="51">
        <v>21</v>
      </c>
    </row>
    <row r="21" spans="1:64" ht="15">
      <c r="A21" s="84" t="s">
        <v>228</v>
      </c>
      <c r="B21" s="84" t="s">
        <v>239</v>
      </c>
      <c r="C21" s="53"/>
      <c r="D21" s="54"/>
      <c r="E21" s="65"/>
      <c r="F21" s="55"/>
      <c r="G21" s="53"/>
      <c r="H21" s="57"/>
      <c r="I21" s="56"/>
      <c r="J21" s="56"/>
      <c r="K21" s="36" t="s">
        <v>65</v>
      </c>
      <c r="L21" s="83">
        <v>21</v>
      </c>
      <c r="M21" s="83"/>
      <c r="N21" s="63"/>
      <c r="O21" s="86" t="s">
        <v>241</v>
      </c>
      <c r="P21" s="88">
        <v>43710.710648148146</v>
      </c>
      <c r="Q21" s="86" t="s">
        <v>257</v>
      </c>
      <c r="R21" s="89" t="s">
        <v>278</v>
      </c>
      <c r="S21" s="86" t="s">
        <v>289</v>
      </c>
      <c r="T21" s="86" t="s">
        <v>294</v>
      </c>
      <c r="U21" s="86"/>
      <c r="V21" s="89" t="s">
        <v>312</v>
      </c>
      <c r="W21" s="88">
        <v>43710.710648148146</v>
      </c>
      <c r="X21" s="89" t="s">
        <v>340</v>
      </c>
      <c r="Y21" s="86"/>
      <c r="Z21" s="86"/>
      <c r="AA21" s="92" t="s">
        <v>373</v>
      </c>
      <c r="AB21" s="92" t="s">
        <v>377</v>
      </c>
      <c r="AC21" s="86" t="b">
        <v>0</v>
      </c>
      <c r="AD21" s="86">
        <v>17</v>
      </c>
      <c r="AE21" s="92" t="s">
        <v>389</v>
      </c>
      <c r="AF21" s="86" t="b">
        <v>0</v>
      </c>
      <c r="AG21" s="86" t="s">
        <v>390</v>
      </c>
      <c r="AH21" s="86"/>
      <c r="AI21" s="92" t="s">
        <v>388</v>
      </c>
      <c r="AJ21" s="86" t="b">
        <v>0</v>
      </c>
      <c r="AK21" s="86">
        <v>7</v>
      </c>
      <c r="AL21" s="92" t="s">
        <v>388</v>
      </c>
      <c r="AM21" s="86" t="s">
        <v>395</v>
      </c>
      <c r="AN21" s="86" t="b">
        <v>0</v>
      </c>
      <c r="AO21" s="92" t="s">
        <v>377</v>
      </c>
      <c r="AP21" s="86" t="s">
        <v>398</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c r="BE21" s="52"/>
      <c r="BF21" s="51"/>
      <c r="BG21" s="52"/>
      <c r="BH21" s="51"/>
      <c r="BI21" s="52"/>
      <c r="BJ21" s="51"/>
      <c r="BK21" s="52"/>
      <c r="BL21" s="51"/>
    </row>
    <row r="22" spans="1:64" ht="15">
      <c r="A22" s="84" t="s">
        <v>229</v>
      </c>
      <c r="B22" s="84" t="s">
        <v>239</v>
      </c>
      <c r="C22" s="53"/>
      <c r="D22" s="54"/>
      <c r="E22" s="65"/>
      <c r="F22" s="55"/>
      <c r="G22" s="53"/>
      <c r="H22" s="57"/>
      <c r="I22" s="56"/>
      <c r="J22" s="56"/>
      <c r="K22" s="36" t="s">
        <v>65</v>
      </c>
      <c r="L22" s="83">
        <v>22</v>
      </c>
      <c r="M22" s="83"/>
      <c r="N22" s="63"/>
      <c r="O22" s="86" t="s">
        <v>241</v>
      </c>
      <c r="P22" s="88">
        <v>43715.763194444444</v>
      </c>
      <c r="Q22" s="86" t="s">
        <v>258</v>
      </c>
      <c r="R22" s="89" t="s">
        <v>278</v>
      </c>
      <c r="S22" s="86" t="s">
        <v>289</v>
      </c>
      <c r="T22" s="86" t="s">
        <v>294</v>
      </c>
      <c r="U22" s="86"/>
      <c r="V22" s="89" t="s">
        <v>313</v>
      </c>
      <c r="W22" s="88">
        <v>43715.763194444444</v>
      </c>
      <c r="X22" s="89" t="s">
        <v>341</v>
      </c>
      <c r="Y22" s="86"/>
      <c r="Z22" s="86"/>
      <c r="AA22" s="92" t="s">
        <v>374</v>
      </c>
      <c r="AB22" s="86"/>
      <c r="AC22" s="86" t="b">
        <v>0</v>
      </c>
      <c r="AD22" s="86">
        <v>0</v>
      </c>
      <c r="AE22" s="92" t="s">
        <v>388</v>
      </c>
      <c r="AF22" s="86" t="b">
        <v>0</v>
      </c>
      <c r="AG22" s="86" t="s">
        <v>390</v>
      </c>
      <c r="AH22" s="86"/>
      <c r="AI22" s="92" t="s">
        <v>388</v>
      </c>
      <c r="AJ22" s="86" t="b">
        <v>0</v>
      </c>
      <c r="AK22" s="86">
        <v>0</v>
      </c>
      <c r="AL22" s="92" t="s">
        <v>373</v>
      </c>
      <c r="AM22" s="86" t="s">
        <v>393</v>
      </c>
      <c r="AN22" s="86" t="b">
        <v>0</v>
      </c>
      <c r="AO22" s="92" t="s">
        <v>373</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c r="BE22" s="52"/>
      <c r="BF22" s="51"/>
      <c r="BG22" s="52"/>
      <c r="BH22" s="51"/>
      <c r="BI22" s="52"/>
      <c r="BJ22" s="51"/>
      <c r="BK22" s="52"/>
      <c r="BL22" s="51"/>
    </row>
    <row r="23" spans="1:64" ht="15">
      <c r="A23" s="84" t="s">
        <v>230</v>
      </c>
      <c r="B23" s="84" t="s">
        <v>230</v>
      </c>
      <c r="C23" s="53"/>
      <c r="D23" s="54"/>
      <c r="E23" s="65"/>
      <c r="F23" s="55"/>
      <c r="G23" s="53"/>
      <c r="H23" s="57"/>
      <c r="I23" s="56"/>
      <c r="J23" s="56"/>
      <c r="K23" s="36" t="s">
        <v>65</v>
      </c>
      <c r="L23" s="83">
        <v>26</v>
      </c>
      <c r="M23" s="83"/>
      <c r="N23" s="63"/>
      <c r="O23" s="86" t="s">
        <v>176</v>
      </c>
      <c r="P23" s="88">
        <v>43714.459074074075</v>
      </c>
      <c r="Q23" s="86" t="s">
        <v>259</v>
      </c>
      <c r="R23" s="89" t="s">
        <v>279</v>
      </c>
      <c r="S23" s="86" t="s">
        <v>287</v>
      </c>
      <c r="T23" s="86" t="s">
        <v>295</v>
      </c>
      <c r="U23" s="86"/>
      <c r="V23" s="89" t="s">
        <v>314</v>
      </c>
      <c r="W23" s="88">
        <v>43714.459074074075</v>
      </c>
      <c r="X23" s="89" t="s">
        <v>342</v>
      </c>
      <c r="Y23" s="86"/>
      <c r="Z23" s="86"/>
      <c r="AA23" s="92" t="s">
        <v>375</v>
      </c>
      <c r="AB23" s="86"/>
      <c r="AC23" s="86" t="b">
        <v>0</v>
      </c>
      <c r="AD23" s="86">
        <v>0</v>
      </c>
      <c r="AE23" s="92" t="s">
        <v>388</v>
      </c>
      <c r="AF23" s="86" t="b">
        <v>0</v>
      </c>
      <c r="AG23" s="86" t="s">
        <v>390</v>
      </c>
      <c r="AH23" s="86"/>
      <c r="AI23" s="92" t="s">
        <v>388</v>
      </c>
      <c r="AJ23" s="86" t="b">
        <v>0</v>
      </c>
      <c r="AK23" s="86">
        <v>0</v>
      </c>
      <c r="AL23" s="92" t="s">
        <v>388</v>
      </c>
      <c r="AM23" s="86" t="s">
        <v>395</v>
      </c>
      <c r="AN23" s="86" t="b">
        <v>1</v>
      </c>
      <c r="AO23" s="92" t="s">
        <v>375</v>
      </c>
      <c r="AP23" s="86" t="s">
        <v>176</v>
      </c>
      <c r="AQ23" s="86">
        <v>0</v>
      </c>
      <c r="AR23" s="86">
        <v>0</v>
      </c>
      <c r="AS23" s="86"/>
      <c r="AT23" s="86"/>
      <c r="AU23" s="86"/>
      <c r="AV23" s="86"/>
      <c r="AW23" s="86"/>
      <c r="AX23" s="86"/>
      <c r="AY23" s="86"/>
      <c r="AZ23" s="86"/>
      <c r="BA23">
        <v>2</v>
      </c>
      <c r="BB23" s="85" t="str">
        <f>REPLACE(INDEX(GroupVertices[Group],MATCH(Edges25[[#This Row],[Vertex 1]],GroupVertices[Vertex],0)),1,1,"")</f>
        <v>3</v>
      </c>
      <c r="BC23" s="85" t="str">
        <f>REPLACE(INDEX(GroupVertices[Group],MATCH(Edges25[[#This Row],[Vertex 2]],GroupVertices[Vertex],0)),1,1,"")</f>
        <v>3</v>
      </c>
      <c r="BD23" s="51">
        <v>0</v>
      </c>
      <c r="BE23" s="52">
        <v>0</v>
      </c>
      <c r="BF23" s="51">
        <v>0</v>
      </c>
      <c r="BG23" s="52">
        <v>0</v>
      </c>
      <c r="BH23" s="51">
        <v>0</v>
      </c>
      <c r="BI23" s="52">
        <v>0</v>
      </c>
      <c r="BJ23" s="51">
        <v>20</v>
      </c>
      <c r="BK23" s="52">
        <v>100</v>
      </c>
      <c r="BL23" s="51">
        <v>20</v>
      </c>
    </row>
    <row r="24" spans="1:64" ht="15">
      <c r="A24" s="84" t="s">
        <v>230</v>
      </c>
      <c r="B24" s="84" t="s">
        <v>230</v>
      </c>
      <c r="C24" s="53"/>
      <c r="D24" s="54"/>
      <c r="E24" s="65"/>
      <c r="F24" s="55"/>
      <c r="G24" s="53"/>
      <c r="H24" s="57"/>
      <c r="I24" s="56"/>
      <c r="J24" s="56"/>
      <c r="K24" s="36" t="s">
        <v>65</v>
      </c>
      <c r="L24" s="83">
        <v>27</v>
      </c>
      <c r="M24" s="83"/>
      <c r="N24" s="63"/>
      <c r="O24" s="86" t="s">
        <v>176</v>
      </c>
      <c r="P24" s="88">
        <v>43714.51563657408</v>
      </c>
      <c r="Q24" s="86" t="s">
        <v>260</v>
      </c>
      <c r="R24" s="89" t="s">
        <v>280</v>
      </c>
      <c r="S24" s="86" t="s">
        <v>287</v>
      </c>
      <c r="T24" s="86" t="s">
        <v>295</v>
      </c>
      <c r="U24" s="86"/>
      <c r="V24" s="89" t="s">
        <v>314</v>
      </c>
      <c r="W24" s="88">
        <v>43714.51563657408</v>
      </c>
      <c r="X24" s="89" t="s">
        <v>343</v>
      </c>
      <c r="Y24" s="86"/>
      <c r="Z24" s="86"/>
      <c r="AA24" s="92" t="s">
        <v>376</v>
      </c>
      <c r="AB24" s="86"/>
      <c r="AC24" s="86" t="b">
        <v>0</v>
      </c>
      <c r="AD24" s="86">
        <v>0</v>
      </c>
      <c r="AE24" s="92" t="s">
        <v>388</v>
      </c>
      <c r="AF24" s="86" t="b">
        <v>0</v>
      </c>
      <c r="AG24" s="86" t="s">
        <v>390</v>
      </c>
      <c r="AH24" s="86"/>
      <c r="AI24" s="92" t="s">
        <v>388</v>
      </c>
      <c r="AJ24" s="86" t="b">
        <v>0</v>
      </c>
      <c r="AK24" s="86">
        <v>0</v>
      </c>
      <c r="AL24" s="92" t="s">
        <v>388</v>
      </c>
      <c r="AM24" s="86" t="s">
        <v>395</v>
      </c>
      <c r="AN24" s="86" t="b">
        <v>1</v>
      </c>
      <c r="AO24" s="92" t="s">
        <v>376</v>
      </c>
      <c r="AP24" s="86" t="s">
        <v>176</v>
      </c>
      <c r="AQ24" s="86">
        <v>0</v>
      </c>
      <c r="AR24" s="86">
        <v>0</v>
      </c>
      <c r="AS24" s="86"/>
      <c r="AT24" s="86"/>
      <c r="AU24" s="86"/>
      <c r="AV24" s="86"/>
      <c r="AW24" s="86"/>
      <c r="AX24" s="86"/>
      <c r="AY24" s="86"/>
      <c r="AZ24" s="86"/>
      <c r="BA24">
        <v>2</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21</v>
      </c>
      <c r="BK24" s="52">
        <v>100</v>
      </c>
      <c r="BL24" s="51">
        <v>21</v>
      </c>
    </row>
    <row r="25" spans="1:64" ht="15">
      <c r="A25" s="84" t="s">
        <v>228</v>
      </c>
      <c r="B25" s="84" t="s">
        <v>228</v>
      </c>
      <c r="C25" s="53"/>
      <c r="D25" s="54"/>
      <c r="E25" s="65"/>
      <c r="F25" s="55"/>
      <c r="G25" s="53"/>
      <c r="H25" s="57"/>
      <c r="I25" s="56"/>
      <c r="J25" s="56"/>
      <c r="K25" s="36" t="s">
        <v>65</v>
      </c>
      <c r="L25" s="83">
        <v>29</v>
      </c>
      <c r="M25" s="83"/>
      <c r="N25" s="63"/>
      <c r="O25" s="86" t="s">
        <v>176</v>
      </c>
      <c r="P25" s="88">
        <v>43710.423946759256</v>
      </c>
      <c r="Q25" s="86" t="s">
        <v>261</v>
      </c>
      <c r="R25" s="89" t="s">
        <v>281</v>
      </c>
      <c r="S25" s="86" t="s">
        <v>287</v>
      </c>
      <c r="T25" s="86" t="s">
        <v>293</v>
      </c>
      <c r="U25" s="86"/>
      <c r="V25" s="89" t="s">
        <v>312</v>
      </c>
      <c r="W25" s="88">
        <v>43710.423946759256</v>
      </c>
      <c r="X25" s="89" t="s">
        <v>344</v>
      </c>
      <c r="Y25" s="86"/>
      <c r="Z25" s="86"/>
      <c r="AA25" s="92" t="s">
        <v>377</v>
      </c>
      <c r="AB25" s="86"/>
      <c r="AC25" s="86" t="b">
        <v>0</v>
      </c>
      <c r="AD25" s="86">
        <v>63</v>
      </c>
      <c r="AE25" s="92" t="s">
        <v>388</v>
      </c>
      <c r="AF25" s="86" t="b">
        <v>0</v>
      </c>
      <c r="AG25" s="86" t="s">
        <v>390</v>
      </c>
      <c r="AH25" s="86"/>
      <c r="AI25" s="92" t="s">
        <v>388</v>
      </c>
      <c r="AJ25" s="86" t="b">
        <v>0</v>
      </c>
      <c r="AK25" s="86">
        <v>18</v>
      </c>
      <c r="AL25" s="92" t="s">
        <v>388</v>
      </c>
      <c r="AM25" s="86" t="s">
        <v>395</v>
      </c>
      <c r="AN25" s="86" t="b">
        <v>1</v>
      </c>
      <c r="AO25" s="92" t="s">
        <v>377</v>
      </c>
      <c r="AP25" s="86" t="s">
        <v>398</v>
      </c>
      <c r="AQ25" s="86">
        <v>0</v>
      </c>
      <c r="AR25" s="86">
        <v>0</v>
      </c>
      <c r="AS25" s="86"/>
      <c r="AT25" s="86"/>
      <c r="AU25" s="86"/>
      <c r="AV25" s="86"/>
      <c r="AW25" s="86"/>
      <c r="AX25" s="86"/>
      <c r="AY25" s="86"/>
      <c r="AZ25" s="86"/>
      <c r="BA25">
        <v>2</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12</v>
      </c>
      <c r="BK25" s="52">
        <v>100</v>
      </c>
      <c r="BL25" s="51">
        <v>12</v>
      </c>
    </row>
    <row r="26" spans="1:64" ht="15">
      <c r="A26" s="84" t="s">
        <v>228</v>
      </c>
      <c r="B26" s="84" t="s">
        <v>228</v>
      </c>
      <c r="C26" s="53"/>
      <c r="D26" s="54"/>
      <c r="E26" s="65"/>
      <c r="F26" s="55"/>
      <c r="G26" s="53"/>
      <c r="H26" s="57"/>
      <c r="I26" s="56"/>
      <c r="J26" s="56"/>
      <c r="K26" s="36" t="s">
        <v>65</v>
      </c>
      <c r="L26" s="83">
        <v>30</v>
      </c>
      <c r="M26" s="83"/>
      <c r="N26" s="63"/>
      <c r="O26" s="86" t="s">
        <v>176</v>
      </c>
      <c r="P26" s="88">
        <v>43714.45821759259</v>
      </c>
      <c r="Q26" s="86" t="s">
        <v>262</v>
      </c>
      <c r="R26" s="89" t="s">
        <v>282</v>
      </c>
      <c r="S26" s="86" t="s">
        <v>287</v>
      </c>
      <c r="T26" s="86"/>
      <c r="U26" s="86"/>
      <c r="V26" s="89" t="s">
        <v>312</v>
      </c>
      <c r="W26" s="88">
        <v>43714.45821759259</v>
      </c>
      <c r="X26" s="89" t="s">
        <v>345</v>
      </c>
      <c r="Y26" s="86"/>
      <c r="Z26" s="86"/>
      <c r="AA26" s="92" t="s">
        <v>378</v>
      </c>
      <c r="AB26" s="86"/>
      <c r="AC26" s="86" t="b">
        <v>0</v>
      </c>
      <c r="AD26" s="86">
        <v>0</v>
      </c>
      <c r="AE26" s="92" t="s">
        <v>388</v>
      </c>
      <c r="AF26" s="86" t="b">
        <v>0</v>
      </c>
      <c r="AG26" s="86" t="s">
        <v>390</v>
      </c>
      <c r="AH26" s="86"/>
      <c r="AI26" s="92" t="s">
        <v>388</v>
      </c>
      <c r="AJ26" s="86" t="b">
        <v>0</v>
      </c>
      <c r="AK26" s="86">
        <v>0</v>
      </c>
      <c r="AL26" s="92" t="s">
        <v>388</v>
      </c>
      <c r="AM26" s="86" t="s">
        <v>395</v>
      </c>
      <c r="AN26" s="86" t="b">
        <v>1</v>
      </c>
      <c r="AO26" s="92" t="s">
        <v>378</v>
      </c>
      <c r="AP26" s="86" t="s">
        <v>176</v>
      </c>
      <c r="AQ26" s="86">
        <v>0</v>
      </c>
      <c r="AR26" s="86">
        <v>0</v>
      </c>
      <c r="AS26" s="86"/>
      <c r="AT26" s="86"/>
      <c r="AU26" s="86"/>
      <c r="AV26" s="86"/>
      <c r="AW26" s="86"/>
      <c r="AX26" s="86"/>
      <c r="AY26" s="86"/>
      <c r="AZ26" s="86"/>
      <c r="BA26">
        <v>2</v>
      </c>
      <c r="BB26" s="85" t="str">
        <f>REPLACE(INDEX(GroupVertices[Group],MATCH(Edges25[[#This Row],[Vertex 1]],GroupVertices[Vertex],0)),1,1,"")</f>
        <v>3</v>
      </c>
      <c r="BC26" s="85" t="str">
        <f>REPLACE(INDEX(GroupVertices[Group],MATCH(Edges25[[#This Row],[Vertex 2]],GroupVertices[Vertex],0)),1,1,"")</f>
        <v>3</v>
      </c>
      <c r="BD26" s="51">
        <v>0</v>
      </c>
      <c r="BE26" s="52">
        <v>0</v>
      </c>
      <c r="BF26" s="51">
        <v>0</v>
      </c>
      <c r="BG26" s="52">
        <v>0</v>
      </c>
      <c r="BH26" s="51">
        <v>0</v>
      </c>
      <c r="BI26" s="52">
        <v>0</v>
      </c>
      <c r="BJ26" s="51">
        <v>18</v>
      </c>
      <c r="BK26" s="52">
        <v>100</v>
      </c>
      <c r="BL26" s="51">
        <v>18</v>
      </c>
    </row>
    <row r="27" spans="1:64" ht="15">
      <c r="A27" s="84" t="s">
        <v>231</v>
      </c>
      <c r="B27" s="84" t="s">
        <v>236</v>
      </c>
      <c r="C27" s="53"/>
      <c r="D27" s="54"/>
      <c r="E27" s="65"/>
      <c r="F27" s="55"/>
      <c r="G27" s="53"/>
      <c r="H27" s="57"/>
      <c r="I27" s="56"/>
      <c r="J27" s="56"/>
      <c r="K27" s="36" t="s">
        <v>65</v>
      </c>
      <c r="L27" s="83">
        <v>32</v>
      </c>
      <c r="M27" s="83"/>
      <c r="N27" s="63"/>
      <c r="O27" s="86" t="s">
        <v>241</v>
      </c>
      <c r="P27" s="88">
        <v>43715.85827546296</v>
      </c>
      <c r="Q27" s="86" t="s">
        <v>263</v>
      </c>
      <c r="R27" s="89" t="s">
        <v>283</v>
      </c>
      <c r="S27" s="86" t="s">
        <v>288</v>
      </c>
      <c r="T27" s="86" t="s">
        <v>292</v>
      </c>
      <c r="U27" s="86"/>
      <c r="V27" s="89" t="s">
        <v>315</v>
      </c>
      <c r="W27" s="88">
        <v>43715.85827546296</v>
      </c>
      <c r="X27" s="89" t="s">
        <v>346</v>
      </c>
      <c r="Y27" s="86"/>
      <c r="Z27" s="86"/>
      <c r="AA27" s="92" t="s">
        <v>379</v>
      </c>
      <c r="AB27" s="86"/>
      <c r="AC27" s="86" t="b">
        <v>0</v>
      </c>
      <c r="AD27" s="86">
        <v>0</v>
      </c>
      <c r="AE27" s="92" t="s">
        <v>388</v>
      </c>
      <c r="AF27" s="86" t="b">
        <v>0</v>
      </c>
      <c r="AG27" s="86" t="s">
        <v>390</v>
      </c>
      <c r="AH27" s="86"/>
      <c r="AI27" s="92" t="s">
        <v>388</v>
      </c>
      <c r="AJ27" s="86" t="b">
        <v>0</v>
      </c>
      <c r="AK27" s="86">
        <v>0</v>
      </c>
      <c r="AL27" s="92" t="s">
        <v>385</v>
      </c>
      <c r="AM27" s="86" t="s">
        <v>392</v>
      </c>
      <c r="AN27" s="86" t="b">
        <v>0</v>
      </c>
      <c r="AO27" s="92" t="s">
        <v>385</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0</v>
      </c>
      <c r="BE27" s="52">
        <v>0</v>
      </c>
      <c r="BF27" s="51">
        <v>0</v>
      </c>
      <c r="BG27" s="52">
        <v>0</v>
      </c>
      <c r="BH27" s="51">
        <v>0</v>
      </c>
      <c r="BI27" s="52">
        <v>0</v>
      </c>
      <c r="BJ27" s="51">
        <v>7</v>
      </c>
      <c r="BK27" s="52">
        <v>100</v>
      </c>
      <c r="BL27" s="51">
        <v>7</v>
      </c>
    </row>
    <row r="28" spans="1:64" ht="15">
      <c r="A28" s="84" t="s">
        <v>232</v>
      </c>
      <c r="B28" s="84" t="s">
        <v>232</v>
      </c>
      <c r="C28" s="53"/>
      <c r="D28" s="54"/>
      <c r="E28" s="65"/>
      <c r="F28" s="55"/>
      <c r="G28" s="53"/>
      <c r="H28" s="57"/>
      <c r="I28" s="56"/>
      <c r="J28" s="56"/>
      <c r="K28" s="36" t="s">
        <v>65</v>
      </c>
      <c r="L28" s="83">
        <v>33</v>
      </c>
      <c r="M28" s="83"/>
      <c r="N28" s="63"/>
      <c r="O28" s="86" t="s">
        <v>176</v>
      </c>
      <c r="P28" s="88">
        <v>43715.875069444446</v>
      </c>
      <c r="Q28" s="86" t="s">
        <v>264</v>
      </c>
      <c r="R28" s="89" t="s">
        <v>284</v>
      </c>
      <c r="S28" s="86" t="s">
        <v>290</v>
      </c>
      <c r="T28" s="86"/>
      <c r="U28" s="86"/>
      <c r="V28" s="89" t="s">
        <v>316</v>
      </c>
      <c r="W28" s="88">
        <v>43715.875069444446</v>
      </c>
      <c r="X28" s="89" t="s">
        <v>347</v>
      </c>
      <c r="Y28" s="86"/>
      <c r="Z28" s="86"/>
      <c r="AA28" s="92" t="s">
        <v>380</v>
      </c>
      <c r="AB28" s="86"/>
      <c r="AC28" s="86" t="b">
        <v>0</v>
      </c>
      <c r="AD28" s="86">
        <v>0</v>
      </c>
      <c r="AE28" s="92" t="s">
        <v>388</v>
      </c>
      <c r="AF28" s="86" t="b">
        <v>0</v>
      </c>
      <c r="AG28" s="86" t="s">
        <v>390</v>
      </c>
      <c r="AH28" s="86"/>
      <c r="AI28" s="92" t="s">
        <v>388</v>
      </c>
      <c r="AJ28" s="86" t="b">
        <v>0</v>
      </c>
      <c r="AK28" s="86">
        <v>0</v>
      </c>
      <c r="AL28" s="92" t="s">
        <v>388</v>
      </c>
      <c r="AM28" s="86" t="s">
        <v>396</v>
      </c>
      <c r="AN28" s="86" t="b">
        <v>0</v>
      </c>
      <c r="AO28" s="92" t="s">
        <v>380</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10</v>
      </c>
      <c r="BK28" s="52">
        <v>100</v>
      </c>
      <c r="BL28" s="51">
        <v>10</v>
      </c>
    </row>
    <row r="29" spans="1:64" ht="15">
      <c r="A29" s="84" t="s">
        <v>233</v>
      </c>
      <c r="B29" s="84" t="s">
        <v>236</v>
      </c>
      <c r="C29" s="53"/>
      <c r="D29" s="54"/>
      <c r="E29" s="65"/>
      <c r="F29" s="55"/>
      <c r="G29" s="53"/>
      <c r="H29" s="57"/>
      <c r="I29" s="56"/>
      <c r="J29" s="56"/>
      <c r="K29" s="36" t="s">
        <v>65</v>
      </c>
      <c r="L29" s="83">
        <v>34</v>
      </c>
      <c r="M29" s="83"/>
      <c r="N29" s="63"/>
      <c r="O29" s="86" t="s">
        <v>241</v>
      </c>
      <c r="P29" s="88">
        <v>43715.93261574074</v>
      </c>
      <c r="Q29" s="86" t="s">
        <v>263</v>
      </c>
      <c r="R29" s="89" t="s">
        <v>283</v>
      </c>
      <c r="S29" s="86" t="s">
        <v>288</v>
      </c>
      <c r="T29" s="86" t="s">
        <v>292</v>
      </c>
      <c r="U29" s="86"/>
      <c r="V29" s="89" t="s">
        <v>317</v>
      </c>
      <c r="W29" s="88">
        <v>43715.93261574074</v>
      </c>
      <c r="X29" s="89" t="s">
        <v>348</v>
      </c>
      <c r="Y29" s="86"/>
      <c r="Z29" s="86"/>
      <c r="AA29" s="92" t="s">
        <v>381</v>
      </c>
      <c r="AB29" s="86"/>
      <c r="AC29" s="86" t="b">
        <v>0</v>
      </c>
      <c r="AD29" s="86">
        <v>0</v>
      </c>
      <c r="AE29" s="92" t="s">
        <v>388</v>
      </c>
      <c r="AF29" s="86" t="b">
        <v>0</v>
      </c>
      <c r="AG29" s="86" t="s">
        <v>390</v>
      </c>
      <c r="AH29" s="86"/>
      <c r="AI29" s="92" t="s">
        <v>388</v>
      </c>
      <c r="AJ29" s="86" t="b">
        <v>0</v>
      </c>
      <c r="AK29" s="86">
        <v>0</v>
      </c>
      <c r="AL29" s="92" t="s">
        <v>385</v>
      </c>
      <c r="AM29" s="86" t="s">
        <v>392</v>
      </c>
      <c r="AN29" s="86" t="b">
        <v>0</v>
      </c>
      <c r="AO29" s="92" t="s">
        <v>385</v>
      </c>
      <c r="AP29" s="86" t="s">
        <v>176</v>
      </c>
      <c r="AQ29" s="86">
        <v>0</v>
      </c>
      <c r="AR29" s="86">
        <v>0</v>
      </c>
      <c r="AS29" s="86"/>
      <c r="AT29" s="86"/>
      <c r="AU29" s="86"/>
      <c r="AV29" s="86"/>
      <c r="AW29" s="86"/>
      <c r="AX29" s="86"/>
      <c r="AY29" s="86"/>
      <c r="AZ29" s="86"/>
      <c r="BA29">
        <v>1</v>
      </c>
      <c r="BB29" s="85" t="str">
        <f>REPLACE(INDEX(GroupVertices[Group],MATCH(Edges25[[#This Row],[Vertex 1]],GroupVertices[Vertex],0)),1,1,"")</f>
        <v>2</v>
      </c>
      <c r="BC29" s="85" t="str">
        <f>REPLACE(INDEX(GroupVertices[Group],MATCH(Edges25[[#This Row],[Vertex 2]],GroupVertices[Vertex],0)),1,1,"")</f>
        <v>2</v>
      </c>
      <c r="BD29" s="51">
        <v>0</v>
      </c>
      <c r="BE29" s="52">
        <v>0</v>
      </c>
      <c r="BF29" s="51">
        <v>0</v>
      </c>
      <c r="BG29" s="52">
        <v>0</v>
      </c>
      <c r="BH29" s="51">
        <v>0</v>
      </c>
      <c r="BI29" s="52">
        <v>0</v>
      </c>
      <c r="BJ29" s="51">
        <v>7</v>
      </c>
      <c r="BK29" s="52">
        <v>100</v>
      </c>
      <c r="BL29" s="51">
        <v>7</v>
      </c>
    </row>
    <row r="30" spans="1:64" ht="15">
      <c r="A30" s="84" t="s">
        <v>234</v>
      </c>
      <c r="B30" s="84" t="s">
        <v>234</v>
      </c>
      <c r="C30" s="53"/>
      <c r="D30" s="54"/>
      <c r="E30" s="65"/>
      <c r="F30" s="55"/>
      <c r="G30" s="53"/>
      <c r="H30" s="57"/>
      <c r="I30" s="56"/>
      <c r="J30" s="56"/>
      <c r="K30" s="36" t="s">
        <v>65</v>
      </c>
      <c r="L30" s="83">
        <v>35</v>
      </c>
      <c r="M30" s="83"/>
      <c r="N30" s="63"/>
      <c r="O30" s="86" t="s">
        <v>176</v>
      </c>
      <c r="P30" s="88">
        <v>43715.96015046296</v>
      </c>
      <c r="Q30" s="86" t="s">
        <v>265</v>
      </c>
      <c r="R30" s="86"/>
      <c r="S30" s="86"/>
      <c r="T30" s="86" t="s">
        <v>292</v>
      </c>
      <c r="U30" s="89" t="s">
        <v>298</v>
      </c>
      <c r="V30" s="89" t="s">
        <v>298</v>
      </c>
      <c r="W30" s="88">
        <v>43715.96015046296</v>
      </c>
      <c r="X30" s="89" t="s">
        <v>349</v>
      </c>
      <c r="Y30" s="86"/>
      <c r="Z30" s="86"/>
      <c r="AA30" s="92" t="s">
        <v>382</v>
      </c>
      <c r="AB30" s="86"/>
      <c r="AC30" s="86" t="b">
        <v>0</v>
      </c>
      <c r="AD30" s="86">
        <v>0</v>
      </c>
      <c r="AE30" s="92" t="s">
        <v>388</v>
      </c>
      <c r="AF30" s="86" t="b">
        <v>0</v>
      </c>
      <c r="AG30" s="86" t="s">
        <v>390</v>
      </c>
      <c r="AH30" s="86"/>
      <c r="AI30" s="92" t="s">
        <v>388</v>
      </c>
      <c r="AJ30" s="86" t="b">
        <v>0</v>
      </c>
      <c r="AK30" s="86">
        <v>0</v>
      </c>
      <c r="AL30" s="92" t="s">
        <v>388</v>
      </c>
      <c r="AM30" s="86" t="s">
        <v>392</v>
      </c>
      <c r="AN30" s="86" t="b">
        <v>0</v>
      </c>
      <c r="AO30" s="92" t="s">
        <v>382</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15</v>
      </c>
      <c r="BK30" s="52">
        <v>100</v>
      </c>
      <c r="BL30" s="51">
        <v>15</v>
      </c>
    </row>
    <row r="31" spans="1:64" ht="15">
      <c r="A31" s="84" t="s">
        <v>235</v>
      </c>
      <c r="B31" s="84" t="s">
        <v>235</v>
      </c>
      <c r="C31" s="53"/>
      <c r="D31" s="54"/>
      <c r="E31" s="65"/>
      <c r="F31" s="55"/>
      <c r="G31" s="53"/>
      <c r="H31" s="57"/>
      <c r="I31" s="56"/>
      <c r="J31" s="56"/>
      <c r="K31" s="36" t="s">
        <v>65</v>
      </c>
      <c r="L31" s="83">
        <v>36</v>
      </c>
      <c r="M31" s="83"/>
      <c r="N31" s="63"/>
      <c r="O31" s="86" t="s">
        <v>176</v>
      </c>
      <c r="P31" s="88">
        <v>43716.14078703704</v>
      </c>
      <c r="Q31" s="86" t="s">
        <v>266</v>
      </c>
      <c r="R31" s="89" t="s">
        <v>285</v>
      </c>
      <c r="S31" s="86" t="s">
        <v>288</v>
      </c>
      <c r="T31" s="86" t="s">
        <v>292</v>
      </c>
      <c r="U31" s="86"/>
      <c r="V31" s="89" t="s">
        <v>318</v>
      </c>
      <c r="W31" s="88">
        <v>43716.14078703704</v>
      </c>
      <c r="X31" s="89" t="s">
        <v>350</v>
      </c>
      <c r="Y31" s="86"/>
      <c r="Z31" s="86"/>
      <c r="AA31" s="92" t="s">
        <v>383</v>
      </c>
      <c r="AB31" s="86"/>
      <c r="AC31" s="86" t="b">
        <v>0</v>
      </c>
      <c r="AD31" s="86">
        <v>0</v>
      </c>
      <c r="AE31" s="92" t="s">
        <v>388</v>
      </c>
      <c r="AF31" s="86" t="b">
        <v>0</v>
      </c>
      <c r="AG31" s="86" t="s">
        <v>390</v>
      </c>
      <c r="AH31" s="86"/>
      <c r="AI31" s="92" t="s">
        <v>388</v>
      </c>
      <c r="AJ31" s="86" t="b">
        <v>0</v>
      </c>
      <c r="AK31" s="86">
        <v>0</v>
      </c>
      <c r="AL31" s="92" t="s">
        <v>388</v>
      </c>
      <c r="AM31" s="86" t="s">
        <v>397</v>
      </c>
      <c r="AN31" s="86" t="b">
        <v>0</v>
      </c>
      <c r="AO31" s="92" t="s">
        <v>383</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5</v>
      </c>
      <c r="BK31" s="52">
        <v>100</v>
      </c>
      <c r="BL31" s="51">
        <v>5</v>
      </c>
    </row>
    <row r="32" spans="1:64" ht="15">
      <c r="A32" s="84" t="s">
        <v>236</v>
      </c>
      <c r="B32" s="84" t="s">
        <v>236</v>
      </c>
      <c r="C32" s="53"/>
      <c r="D32" s="54"/>
      <c r="E32" s="65"/>
      <c r="F32" s="55"/>
      <c r="G32" s="53"/>
      <c r="H32" s="57"/>
      <c r="I32" s="56"/>
      <c r="J32" s="56"/>
      <c r="K32" s="36" t="s">
        <v>65</v>
      </c>
      <c r="L32" s="83">
        <v>37</v>
      </c>
      <c r="M32" s="83"/>
      <c r="N32" s="63"/>
      <c r="O32" s="86" t="s">
        <v>176</v>
      </c>
      <c r="P32" s="88">
        <v>43713.82890046296</v>
      </c>
      <c r="Q32" s="86" t="s">
        <v>267</v>
      </c>
      <c r="R32" s="86"/>
      <c r="S32" s="86"/>
      <c r="T32" s="86" t="s">
        <v>292</v>
      </c>
      <c r="U32" s="89" t="s">
        <v>296</v>
      </c>
      <c r="V32" s="89" t="s">
        <v>296</v>
      </c>
      <c r="W32" s="88">
        <v>43713.82890046296</v>
      </c>
      <c r="X32" s="89" t="s">
        <v>351</v>
      </c>
      <c r="Y32" s="86"/>
      <c r="Z32" s="86"/>
      <c r="AA32" s="92" t="s">
        <v>384</v>
      </c>
      <c r="AB32" s="86"/>
      <c r="AC32" s="86" t="b">
        <v>0</v>
      </c>
      <c r="AD32" s="86">
        <v>8</v>
      </c>
      <c r="AE32" s="92" t="s">
        <v>388</v>
      </c>
      <c r="AF32" s="86" t="b">
        <v>0</v>
      </c>
      <c r="AG32" s="86" t="s">
        <v>390</v>
      </c>
      <c r="AH32" s="86"/>
      <c r="AI32" s="92" t="s">
        <v>388</v>
      </c>
      <c r="AJ32" s="86" t="b">
        <v>0</v>
      </c>
      <c r="AK32" s="86">
        <v>2</v>
      </c>
      <c r="AL32" s="92" t="s">
        <v>388</v>
      </c>
      <c r="AM32" s="86" t="s">
        <v>395</v>
      </c>
      <c r="AN32" s="86" t="b">
        <v>0</v>
      </c>
      <c r="AO32" s="92" t="s">
        <v>384</v>
      </c>
      <c r="AP32" s="86" t="s">
        <v>398</v>
      </c>
      <c r="AQ32" s="86">
        <v>0</v>
      </c>
      <c r="AR32" s="86">
        <v>0</v>
      </c>
      <c r="AS32" s="86"/>
      <c r="AT32" s="86"/>
      <c r="AU32" s="86"/>
      <c r="AV32" s="86"/>
      <c r="AW32" s="86"/>
      <c r="AX32" s="86"/>
      <c r="AY32" s="86"/>
      <c r="AZ32" s="86"/>
      <c r="BA32">
        <v>2</v>
      </c>
      <c r="BB32" s="85" t="str">
        <f>REPLACE(INDEX(GroupVertices[Group],MATCH(Edges25[[#This Row],[Vertex 1]],GroupVertices[Vertex],0)),1,1,"")</f>
        <v>2</v>
      </c>
      <c r="BC32" s="85" t="str">
        <f>REPLACE(INDEX(GroupVertices[Group],MATCH(Edges25[[#This Row],[Vertex 2]],GroupVertices[Vertex],0)),1,1,"")</f>
        <v>2</v>
      </c>
      <c r="BD32" s="51">
        <v>0</v>
      </c>
      <c r="BE32" s="52">
        <v>0</v>
      </c>
      <c r="BF32" s="51">
        <v>0</v>
      </c>
      <c r="BG32" s="52">
        <v>0</v>
      </c>
      <c r="BH32" s="51">
        <v>0</v>
      </c>
      <c r="BI32" s="52">
        <v>0</v>
      </c>
      <c r="BJ32" s="51">
        <v>5</v>
      </c>
      <c r="BK32" s="52">
        <v>100</v>
      </c>
      <c r="BL32" s="51">
        <v>5</v>
      </c>
    </row>
    <row r="33" spans="1:64" ht="15">
      <c r="A33" s="84" t="s">
        <v>236</v>
      </c>
      <c r="B33" s="84" t="s">
        <v>236</v>
      </c>
      <c r="C33" s="53"/>
      <c r="D33" s="54"/>
      <c r="E33" s="65"/>
      <c r="F33" s="55"/>
      <c r="G33" s="53"/>
      <c r="H33" s="57"/>
      <c r="I33" s="56"/>
      <c r="J33" s="56"/>
      <c r="K33" s="36" t="s">
        <v>65</v>
      </c>
      <c r="L33" s="83">
        <v>38</v>
      </c>
      <c r="M33" s="83"/>
      <c r="N33" s="63"/>
      <c r="O33" s="86" t="s">
        <v>176</v>
      </c>
      <c r="P33" s="88">
        <v>43715.85475694444</v>
      </c>
      <c r="Q33" s="86" t="s">
        <v>268</v>
      </c>
      <c r="R33" s="89" t="s">
        <v>283</v>
      </c>
      <c r="S33" s="86" t="s">
        <v>288</v>
      </c>
      <c r="T33" s="86" t="s">
        <v>292</v>
      </c>
      <c r="U33" s="86"/>
      <c r="V33" s="89" t="s">
        <v>319</v>
      </c>
      <c r="W33" s="88">
        <v>43715.85475694444</v>
      </c>
      <c r="X33" s="89" t="s">
        <v>352</v>
      </c>
      <c r="Y33" s="86"/>
      <c r="Z33" s="86"/>
      <c r="AA33" s="92" t="s">
        <v>385</v>
      </c>
      <c r="AB33" s="86"/>
      <c r="AC33" s="86" t="b">
        <v>0</v>
      </c>
      <c r="AD33" s="86">
        <v>0</v>
      </c>
      <c r="AE33" s="92" t="s">
        <v>388</v>
      </c>
      <c r="AF33" s="86" t="b">
        <v>0</v>
      </c>
      <c r="AG33" s="86" t="s">
        <v>390</v>
      </c>
      <c r="AH33" s="86"/>
      <c r="AI33" s="92" t="s">
        <v>388</v>
      </c>
      <c r="AJ33" s="86" t="b">
        <v>0</v>
      </c>
      <c r="AK33" s="86">
        <v>0</v>
      </c>
      <c r="AL33" s="92" t="s">
        <v>388</v>
      </c>
      <c r="AM33" s="86" t="s">
        <v>395</v>
      </c>
      <c r="AN33" s="86" t="b">
        <v>0</v>
      </c>
      <c r="AO33" s="92" t="s">
        <v>385</v>
      </c>
      <c r="AP33" s="86" t="s">
        <v>176</v>
      </c>
      <c r="AQ33" s="86">
        <v>0</v>
      </c>
      <c r="AR33" s="86">
        <v>0</v>
      </c>
      <c r="AS33" s="86"/>
      <c r="AT33" s="86"/>
      <c r="AU33" s="86"/>
      <c r="AV33" s="86"/>
      <c r="AW33" s="86"/>
      <c r="AX33" s="86"/>
      <c r="AY33" s="86"/>
      <c r="AZ33" s="86"/>
      <c r="BA33">
        <v>2</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5</v>
      </c>
      <c r="BK33" s="52">
        <v>100</v>
      </c>
      <c r="BL33" s="51">
        <v>5</v>
      </c>
    </row>
    <row r="34" spans="1:64" ht="15">
      <c r="A34" s="84" t="s">
        <v>237</v>
      </c>
      <c r="B34" s="84" t="s">
        <v>236</v>
      </c>
      <c r="C34" s="53"/>
      <c r="D34" s="54"/>
      <c r="E34" s="65"/>
      <c r="F34" s="55"/>
      <c r="G34" s="53"/>
      <c r="H34" s="57"/>
      <c r="I34" s="56"/>
      <c r="J34" s="56"/>
      <c r="K34" s="36" t="s">
        <v>65</v>
      </c>
      <c r="L34" s="83">
        <v>39</v>
      </c>
      <c r="M34" s="83"/>
      <c r="N34" s="63"/>
      <c r="O34" s="86" t="s">
        <v>241</v>
      </c>
      <c r="P34" s="88">
        <v>43716.29657407408</v>
      </c>
      <c r="Q34" s="86" t="s">
        <v>263</v>
      </c>
      <c r="R34" s="89" t="s">
        <v>283</v>
      </c>
      <c r="S34" s="86" t="s">
        <v>288</v>
      </c>
      <c r="T34" s="86" t="s">
        <v>292</v>
      </c>
      <c r="U34" s="86"/>
      <c r="V34" s="89" t="s">
        <v>320</v>
      </c>
      <c r="W34" s="88">
        <v>43716.29657407408</v>
      </c>
      <c r="X34" s="89" t="s">
        <v>353</v>
      </c>
      <c r="Y34" s="86"/>
      <c r="Z34" s="86"/>
      <c r="AA34" s="92" t="s">
        <v>386</v>
      </c>
      <c r="AB34" s="86"/>
      <c r="AC34" s="86" t="b">
        <v>0</v>
      </c>
      <c r="AD34" s="86">
        <v>0</v>
      </c>
      <c r="AE34" s="92" t="s">
        <v>388</v>
      </c>
      <c r="AF34" s="86" t="b">
        <v>0</v>
      </c>
      <c r="AG34" s="86" t="s">
        <v>390</v>
      </c>
      <c r="AH34" s="86"/>
      <c r="AI34" s="92" t="s">
        <v>388</v>
      </c>
      <c r="AJ34" s="86" t="b">
        <v>0</v>
      </c>
      <c r="AK34" s="86">
        <v>0</v>
      </c>
      <c r="AL34" s="92" t="s">
        <v>385</v>
      </c>
      <c r="AM34" s="86" t="s">
        <v>395</v>
      </c>
      <c r="AN34" s="86" t="b">
        <v>0</v>
      </c>
      <c r="AO34" s="92" t="s">
        <v>385</v>
      </c>
      <c r="AP34" s="86" t="s">
        <v>176</v>
      </c>
      <c r="AQ34" s="86">
        <v>0</v>
      </c>
      <c r="AR34" s="86">
        <v>0</v>
      </c>
      <c r="AS34" s="86"/>
      <c r="AT34" s="86"/>
      <c r="AU34" s="86"/>
      <c r="AV34" s="86"/>
      <c r="AW34" s="86"/>
      <c r="AX34" s="86"/>
      <c r="AY34" s="86"/>
      <c r="AZ34" s="86"/>
      <c r="BA34">
        <v>1</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7</v>
      </c>
      <c r="BK34" s="52">
        <v>100</v>
      </c>
      <c r="BL34" s="51">
        <v>7</v>
      </c>
    </row>
    <row r="35" spans="1:64" ht="15">
      <c r="A35" s="84" t="s">
        <v>238</v>
      </c>
      <c r="B35" s="84" t="s">
        <v>238</v>
      </c>
      <c r="C35" s="53"/>
      <c r="D35" s="54"/>
      <c r="E35" s="65"/>
      <c r="F35" s="55"/>
      <c r="G35" s="53"/>
      <c r="H35" s="57"/>
      <c r="I35" s="56"/>
      <c r="J35" s="56"/>
      <c r="K35" s="36" t="s">
        <v>65</v>
      </c>
      <c r="L35" s="83">
        <v>40</v>
      </c>
      <c r="M35" s="83"/>
      <c r="N35" s="63"/>
      <c r="O35" s="86" t="s">
        <v>176</v>
      </c>
      <c r="P35" s="88">
        <v>43717.371666666666</v>
      </c>
      <c r="Q35" s="86" t="s">
        <v>269</v>
      </c>
      <c r="R35" s="89" t="s">
        <v>286</v>
      </c>
      <c r="S35" s="86" t="s">
        <v>288</v>
      </c>
      <c r="T35" s="86" t="s">
        <v>292</v>
      </c>
      <c r="U35" s="86"/>
      <c r="V35" s="89" t="s">
        <v>321</v>
      </c>
      <c r="W35" s="88">
        <v>43717.371666666666</v>
      </c>
      <c r="X35" s="89" t="s">
        <v>354</v>
      </c>
      <c r="Y35" s="86"/>
      <c r="Z35" s="86"/>
      <c r="AA35" s="92" t="s">
        <v>387</v>
      </c>
      <c r="AB35" s="86"/>
      <c r="AC35" s="86" t="b">
        <v>0</v>
      </c>
      <c r="AD35" s="86">
        <v>0</v>
      </c>
      <c r="AE35" s="92" t="s">
        <v>388</v>
      </c>
      <c r="AF35" s="86" t="b">
        <v>0</v>
      </c>
      <c r="AG35" s="86" t="s">
        <v>390</v>
      </c>
      <c r="AH35" s="86"/>
      <c r="AI35" s="92" t="s">
        <v>388</v>
      </c>
      <c r="AJ35" s="86" t="b">
        <v>0</v>
      </c>
      <c r="AK35" s="86">
        <v>0</v>
      </c>
      <c r="AL35" s="92" t="s">
        <v>388</v>
      </c>
      <c r="AM35" s="86" t="s">
        <v>394</v>
      </c>
      <c r="AN35" s="86" t="b">
        <v>0</v>
      </c>
      <c r="AO35" s="92" t="s">
        <v>387</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5</v>
      </c>
      <c r="BK35" s="52">
        <v>100</v>
      </c>
      <c r="BL35" s="51">
        <v>5</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6" r:id="rId1" display="https://twitter.com/i/web/status/1169639274209316864"/>
    <hyperlink ref="R9" r:id="rId2" display="https://twitter.com/i/web/status/1169744879351672832"/>
    <hyperlink ref="R10" r:id="rId3" display="https://www.youtube.com/watch?v=Wc77KC08Hbc&amp;feature=share"/>
    <hyperlink ref="R11" r:id="rId4" display="https://twitter.com/i/web/status/1168130316944519169"/>
    <hyperlink ref="R14" r:id="rId5" display="https://twitter.com/i/web/status/1170111996601217024"/>
    <hyperlink ref="R15" r:id="rId6" display="https://twitter.com/i/web/status/1169171154407493633"/>
    <hyperlink ref="R19" r:id="rId7" display="https://twitter.com/i/web/status/1170240928914837505"/>
    <hyperlink ref="R20" r:id="rId8" display="https://twitter.com/i/web/status/1170241866828304384"/>
    <hyperlink ref="R21" r:id="rId9" display="https://alarab.co.uk/%D8%A7%D9%84%D8%AD%D8%B1%D8%A9-%D8%AA%D9%86%D8%A8%D8%B4-%D9%82%D8%B6%D8%A7%D9%8A%D8%A7-%D8%A7%D9%84%D9%81%D8%B3%D8%A7%D8%AF-%D8%A7%D9%84%D9%85%D9%82%D8%AF%D8%B3-%D9%88%D8%AA%D9%88%D9%8A%D8%AA%D8%B1-%D9%8A%D8%B1%D8%B5%D8%AF-%D8%A7%D9%84%D8%B9%D8%A7%D8%B5%D9%81%D8%A9-%D9%81%D9%8A-%D8%A7%D9%84%D8%B9%D8%B1%D8%A7%D9%82"/>
    <hyperlink ref="R22" r:id="rId10" display="https://alarab.co.uk/%D8%A7%D9%84%D8%AD%D8%B1%D8%A9-%D8%AA%D9%86%D8%A8%D8%B4-%D9%82%D8%B6%D8%A7%D9%8A%D8%A7-%D8%A7%D9%84%D9%81%D8%B3%D8%A7%D8%AF-%D8%A7%D9%84%D9%85%D9%82%D8%AF%D8%B3-%D9%88%D8%AA%D9%88%D9%8A%D8%AA%D8%B1-%D9%8A%D8%B1%D8%B5%D8%AF-%D8%A7%D9%84%D8%B9%D8%A7%D8%B5%D9%81%D8%A9-%D9%81%D9%8A-%D8%A7%D9%84%D8%B9%D8%B1%D8%A7%D9%82"/>
    <hyperlink ref="R23" r:id="rId11" display="https://twitter.com/i/web/status/1169928498196226048"/>
    <hyperlink ref="R24" r:id="rId12" display="https://twitter.com/i/web/status/1169948995764064256"/>
    <hyperlink ref="R25" r:id="rId13" display="https://twitter.com/i/web/status/1168466214336774144"/>
    <hyperlink ref="R26" r:id="rId14" display="https://twitter.com/i/web/status/1169928184508440577"/>
    <hyperlink ref="R27" r:id="rId15" display="https://www.youtube.com/watch?v=E6UI3BRPUBw&amp;feature=youtu.be"/>
    <hyperlink ref="R28" r:id="rId16" display="https://middle-east.sahafahn.net/news6267991.html"/>
    <hyperlink ref="R29" r:id="rId17" display="https://www.youtube.com/watch?v=E6UI3BRPUBw&amp;feature=youtu.be"/>
    <hyperlink ref="R31" r:id="rId18" display="https://www.youtube.com/watch?v=Wc77KC08Hbc&amp;feature=youtu.be"/>
    <hyperlink ref="R33" r:id="rId19" display="https://www.youtube.com/watch?v=E6UI3BRPUBw&amp;feature=youtu.be"/>
    <hyperlink ref="R34" r:id="rId20" display="https://www.youtube.com/watch?v=E6UI3BRPUBw&amp;feature=youtu.be"/>
    <hyperlink ref="R35" r:id="rId21" display="https://www.youtube.com/watch?v=oUyAkXCpdNg"/>
    <hyperlink ref="U7" r:id="rId22" display="https://pbs.twimg.com/ext_tw_video_thumb/1169699977377062912/pu/img/a3MS7zlxtIjaIv95.jpg"/>
    <hyperlink ref="U8" r:id="rId23" display="https://pbs.twimg.com/ext_tw_video_thumb/1169699977377062912/pu/img/a3MS7zlxtIjaIv95.jpg"/>
    <hyperlink ref="U17" r:id="rId24" display="https://pbs.twimg.com/media/EDsfXibWwAAPDrp.jpg"/>
    <hyperlink ref="U18" r:id="rId25" display="https://pbs.twimg.com/media/EDsfXibWwAAPDrp.jpg"/>
    <hyperlink ref="U30" r:id="rId26" display="https://pbs.twimg.com/media/ED5af9ZXsAEWlXt.jpg"/>
    <hyperlink ref="U32" r:id="rId27" display="https://pbs.twimg.com/ext_tw_video_thumb/1169699977377062912/pu/img/a3MS7zlxtIjaIv95.jpg"/>
    <hyperlink ref="V3" r:id="rId28" display="http://pbs.twimg.com/profile_images/1167165684842946561/ElhgxkAO_normal.jpg"/>
    <hyperlink ref="V4" r:id="rId29" display="http://pbs.twimg.com/profile_images/1167631376687992832/aMmxJrLc_normal.jpg"/>
    <hyperlink ref="V5" r:id="rId30" display="http://pbs.twimg.com/profile_images/1099159241988947968/3JeuhTGO_normal.jpg"/>
    <hyperlink ref="V6" r:id="rId31" display="http://pbs.twimg.com/profile_images/1144832414692327424/mnbyOvpb_normal.jpg"/>
    <hyperlink ref="V7" r:id="rId32" display="https://pbs.twimg.com/ext_tw_video_thumb/1169699977377062912/pu/img/a3MS7zlxtIjaIv95.jpg"/>
    <hyperlink ref="V8" r:id="rId33" display="https://pbs.twimg.com/ext_tw_video_thumb/1169699977377062912/pu/img/a3MS7zlxtIjaIv95.jpg"/>
    <hyperlink ref="V9" r:id="rId34" display="http://pbs.twimg.com/profile_images/1106606196176445441/VfdiUTTG_normal.jpg"/>
    <hyperlink ref="V10" r:id="rId35" display="http://pbs.twimg.com/profile_images/344513261576399147/2fc3c6fa869d1964548d6d2a3bff65fb_normal.jpeg"/>
    <hyperlink ref="V11" r:id="rId36" display="http://pbs.twimg.com/profile_images/1093931629880463360/UrMulGfe_normal.jpg"/>
    <hyperlink ref="V12" r:id="rId37" display="http://pbs.twimg.com/profile_images/1167717733515046912/RIav97Sm_normal.jpg"/>
    <hyperlink ref="V13" r:id="rId38" display="http://pbs.twimg.com/profile_images/1115260620134387712/J6o7dfZl_normal.jpg"/>
    <hyperlink ref="V14" r:id="rId39" display="http://pbs.twimg.com/profile_images/1158126096342278144/cGEkav3f_normal.jpg"/>
    <hyperlink ref="V15" r:id="rId40" display="http://pbs.twimg.com/profile_images/1136349124842774528/4UQIEv4c_normal.jpg"/>
    <hyperlink ref="V16" r:id="rId41" display="http://pbs.twimg.com/profile_images/1053001144744718336/nbQoW5lV_normal.jpg"/>
    <hyperlink ref="V17" r:id="rId42" display="https://pbs.twimg.com/media/EDsfXibWwAAPDrp.jpg"/>
    <hyperlink ref="V18" r:id="rId43" display="https://pbs.twimg.com/media/EDsfXibWwAAPDrp.jpg"/>
    <hyperlink ref="V19" r:id="rId44" display="http://pbs.twimg.com/profile_images/883222354754764801/lAe04mYb_normal.jpg"/>
    <hyperlink ref="V20" r:id="rId45" display="http://pbs.twimg.com/profile_images/883222354754764801/lAe04mYb_normal.jpg"/>
    <hyperlink ref="V21" r:id="rId46" display="http://pbs.twimg.com/profile_images/1114283777734381569/1VFDSXZN_normal.jpg"/>
    <hyperlink ref="V22" r:id="rId47" display="http://pbs.twimg.com/profile_images/483724028318740480/bWtuFnvB_normal.jpeg"/>
    <hyperlink ref="V23" r:id="rId48" display="http://pbs.twimg.com/profile_images/1148301631768973312/gOjsDeFe_normal.png"/>
    <hyperlink ref="V24" r:id="rId49" display="http://pbs.twimg.com/profile_images/1148301631768973312/gOjsDeFe_normal.png"/>
    <hyperlink ref="V25" r:id="rId50" display="http://pbs.twimg.com/profile_images/1114283777734381569/1VFDSXZN_normal.jpg"/>
    <hyperlink ref="V26" r:id="rId51" display="http://pbs.twimg.com/profile_images/1114283777734381569/1VFDSXZN_normal.jpg"/>
    <hyperlink ref="V27" r:id="rId52" display="http://pbs.twimg.com/profile_images/1129971346715357185/cMxXYMnK_normal.jpg"/>
    <hyperlink ref="V28" r:id="rId53" display="http://pbs.twimg.com/profile_images/1115305970832478208/_M5KhGFj_normal.jpg"/>
    <hyperlink ref="V29" r:id="rId54" display="http://pbs.twimg.com/profile_images/1159790077163319298/76O-VArU_normal.jpg"/>
    <hyperlink ref="V30" r:id="rId55" display="https://pbs.twimg.com/media/ED5af9ZXsAEWlXt.jpg"/>
    <hyperlink ref="V31" r:id="rId56" display="http://pbs.twimg.com/profile_images/3756173544/99954abb360a3b7da001417c7c32a12e_normal.jpeg"/>
    <hyperlink ref="V32" r:id="rId57" display="https://pbs.twimg.com/ext_tw_video_thumb/1169699977377062912/pu/img/a3MS7zlxtIjaIv95.jpg"/>
    <hyperlink ref="V33" r:id="rId58" display="http://pbs.twimg.com/profile_images/1058739839384907776/WllDCirw_normal.jpg"/>
    <hyperlink ref="V34" r:id="rId59" display="http://pbs.twimg.com/profile_images/1132494720654041088/ox942um6_normal.jpg"/>
    <hyperlink ref="V35" r:id="rId60" display="http://pbs.twimg.com/profile_images/664680414372626433/iLxX4ij__normal.jpg"/>
    <hyperlink ref="X3" r:id="rId61" display="https://twitter.com/#!/ninousbadeen/status/1169401990985728003"/>
    <hyperlink ref="X4" r:id="rId62" display="https://twitter.com/#!/hxj4wvqmnvobjce/status/1169452363725361152"/>
    <hyperlink ref="X5" r:id="rId63" display="https://twitter.com/#!/gqsl6jgefrbthrp/status/1169548802119938048"/>
    <hyperlink ref="X6" r:id="rId64" display="https://twitter.com/#!/mislubee/status/1169639274209316864"/>
    <hyperlink ref="X7" r:id="rId65" display="https://twitter.com/#!/twetfor1/status/1169703449845477377"/>
    <hyperlink ref="X8" r:id="rId66" display="https://twitter.com/#!/wshb3eqrqrsooqh/status/1169717137256124418"/>
    <hyperlink ref="X9" r:id="rId67" display="https://twitter.com/#!/hassan_resistan/status/1169744879351672832"/>
    <hyperlink ref="X10" r:id="rId68" display="https://twitter.com/#!/shnashil/status/1169816337708830720"/>
    <hyperlink ref="X11" r:id="rId69" display="https://twitter.com/#!/umyouss08549155/status/1168130316944519169"/>
    <hyperlink ref="X12" r:id="rId70" display="https://twitter.com/#!/aawadi1282/status/1169941632919228416"/>
    <hyperlink ref="X13" r:id="rId71" display="https://twitter.com/#!/jariyeh/status/1169979593941508097"/>
    <hyperlink ref="X14" r:id="rId72" display="https://twitter.com/#!/alsofagyy/status/1170111996601217024"/>
    <hyperlink ref="X15" r:id="rId73" display="https://twitter.com/#!/mh__hl/status/1169171154407493633"/>
    <hyperlink ref="X16" r:id="rId74" display="https://twitter.com/#!/maanaljizzani/status/1169462655142305792"/>
    <hyperlink ref="X17" r:id="rId75" display="https://twitter.com/#!/b_alsleety/status/1169563027538161664"/>
    <hyperlink ref="X18" r:id="rId76" display="https://twitter.com/#!/maanaljizzani/status/1170179871542263809"/>
    <hyperlink ref="X19" r:id="rId77" display="https://twitter.com/#!/noor_d93/status/1170240928914837505"/>
    <hyperlink ref="X20" r:id="rId78" display="https://twitter.com/#!/noor_d93/status/1170241866828304384"/>
    <hyperlink ref="X21" r:id="rId79" display="https://twitter.com/#!/karamnama2/status/1168570112884060165"/>
    <hyperlink ref="X22" r:id="rId80" display="https://twitter.com/#!/samialkateb2/status/1170401092942929920"/>
    <hyperlink ref="X23" r:id="rId81" display="https://twitter.com/#!/albertomiguelf5/status/1169928498196226048"/>
    <hyperlink ref="X24" r:id="rId82" display="https://twitter.com/#!/albertomiguelf5/status/1169948995764064256"/>
    <hyperlink ref="X25" r:id="rId83" display="https://twitter.com/#!/karamnama2/status/1168466214336774144"/>
    <hyperlink ref="X26" r:id="rId84" display="https://twitter.com/#!/karamnama2/status/1169928184508440577"/>
    <hyperlink ref="X27" r:id="rId85" display="https://twitter.com/#!/aissatimustapha/status/1170435551373271041"/>
    <hyperlink ref="X28" r:id="rId86" display="https://twitter.com/#!/baodonnelly/status/1170441635039260676"/>
    <hyperlink ref="X29" r:id="rId87" display="https://twitter.com/#!/aboodya25/status/1170462491421347842"/>
    <hyperlink ref="X30" r:id="rId88" display="https://twitter.com/#!/3li2hmed/status/1170472468269678592"/>
    <hyperlink ref="X31" r:id="rId89" display="https://twitter.com/#!/setsetcircle/status/1170537929506246656"/>
    <hyperlink ref="X32" r:id="rId90" display="https://twitter.com/#!/alhurranews/status/1169700130485874688"/>
    <hyperlink ref="X33" r:id="rId91" display="https://twitter.com/#!/alhurranews/status/1170434276418080768"/>
    <hyperlink ref="X34" r:id="rId92" display="https://twitter.com/#!/abosife2010/status/1170594382568992768"/>
    <hyperlink ref="X35" r:id="rId93" display="https://twitter.com/#!/qais_sami101/status/1170983983880048641"/>
  </hyperlinks>
  <printOptions/>
  <pageMargins left="0.7" right="0.7" top="0.75" bottom="0.75" header="0.3" footer="0.3"/>
  <pageSetup horizontalDpi="600" verticalDpi="600" orientation="portrait" r:id="rId97"/>
  <legacyDrawing r:id="rId95"/>
  <tableParts>
    <tablePart r:id="rId9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v>
      </c>
      <c r="B1" s="13" t="s">
        <v>34</v>
      </c>
    </row>
    <row r="2" spans="1:2" ht="15">
      <c r="A2" s="124" t="s">
        <v>236</v>
      </c>
      <c r="B2" s="85">
        <v>20</v>
      </c>
    </row>
    <row r="3" spans="1:2" ht="15">
      <c r="A3" s="124" t="s">
        <v>228</v>
      </c>
      <c r="B3" s="85">
        <v>11</v>
      </c>
    </row>
    <row r="4" spans="1:2" ht="15">
      <c r="A4" s="124" t="s">
        <v>224</v>
      </c>
      <c r="B4" s="85">
        <v>10</v>
      </c>
    </row>
    <row r="5" spans="1:2" ht="15">
      <c r="A5" s="124" t="s">
        <v>225</v>
      </c>
      <c r="B5" s="85">
        <v>6</v>
      </c>
    </row>
    <row r="6" spans="1:2" ht="15">
      <c r="A6" s="124" t="s">
        <v>229</v>
      </c>
      <c r="B6" s="85">
        <v>3</v>
      </c>
    </row>
    <row r="7" spans="1:2" ht="15">
      <c r="A7" s="124" t="s">
        <v>240</v>
      </c>
      <c r="B7" s="85">
        <v>0</v>
      </c>
    </row>
    <row r="8" spans="1:2" ht="15">
      <c r="A8" s="124" t="s">
        <v>238</v>
      </c>
      <c r="B8" s="85">
        <v>0</v>
      </c>
    </row>
    <row r="9" spans="1:2" ht="15">
      <c r="A9" s="124" t="s">
        <v>227</v>
      </c>
      <c r="B9" s="85">
        <v>0</v>
      </c>
    </row>
    <row r="10" spans="1:2" ht="15">
      <c r="A10" s="124" t="s">
        <v>239</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956</v>
      </c>
      <c r="B25" t="s">
        <v>955</v>
      </c>
    </row>
    <row r="26" spans="1:2" ht="15">
      <c r="A26" s="136" t="s">
        <v>958</v>
      </c>
      <c r="B26" s="3"/>
    </row>
    <row r="27" spans="1:2" ht="15">
      <c r="A27" s="137" t="s">
        <v>959</v>
      </c>
      <c r="B27" s="3"/>
    </row>
    <row r="28" spans="1:2" ht="15">
      <c r="A28" s="138" t="s">
        <v>960</v>
      </c>
      <c r="B28" s="3"/>
    </row>
    <row r="29" spans="1:2" ht="15">
      <c r="A29" s="139" t="s">
        <v>961</v>
      </c>
      <c r="B29" s="3">
        <v>1</v>
      </c>
    </row>
    <row r="30" spans="1:2" ht="15">
      <c r="A30" s="138" t="s">
        <v>962</v>
      </c>
      <c r="B30" s="3"/>
    </row>
    <row r="31" spans="1:2" ht="15">
      <c r="A31" s="139" t="s">
        <v>963</v>
      </c>
      <c r="B31" s="3">
        <v>1</v>
      </c>
    </row>
    <row r="32" spans="1:2" ht="15">
      <c r="A32" s="139" t="s">
        <v>964</v>
      </c>
      <c r="B32" s="3">
        <v>1</v>
      </c>
    </row>
    <row r="33" spans="1:2" ht="15">
      <c r="A33" s="138" t="s">
        <v>965</v>
      </c>
      <c r="B33" s="3"/>
    </row>
    <row r="34" spans="1:2" ht="15">
      <c r="A34" s="139" t="s">
        <v>966</v>
      </c>
      <c r="B34" s="3">
        <v>1</v>
      </c>
    </row>
    <row r="35" spans="1:2" ht="15">
      <c r="A35" s="138" t="s">
        <v>967</v>
      </c>
      <c r="B35" s="3"/>
    </row>
    <row r="36" spans="1:2" ht="15">
      <c r="A36" s="139" t="s">
        <v>968</v>
      </c>
      <c r="B36" s="3">
        <v>1</v>
      </c>
    </row>
    <row r="37" spans="1:2" ht="15">
      <c r="A37" s="139" t="s">
        <v>969</v>
      </c>
      <c r="B37" s="3">
        <v>1</v>
      </c>
    </row>
    <row r="38" spans="1:2" ht="15">
      <c r="A38" s="139" t="s">
        <v>970</v>
      </c>
      <c r="B38" s="3">
        <v>1</v>
      </c>
    </row>
    <row r="39" spans="1:2" ht="15">
      <c r="A39" s="139" t="s">
        <v>971</v>
      </c>
      <c r="B39" s="3">
        <v>1</v>
      </c>
    </row>
    <row r="40" spans="1:2" ht="15">
      <c r="A40" s="139" t="s">
        <v>963</v>
      </c>
      <c r="B40" s="3">
        <v>1</v>
      </c>
    </row>
    <row r="41" spans="1:2" ht="15">
      <c r="A41" s="139" t="s">
        <v>972</v>
      </c>
      <c r="B41" s="3">
        <v>1</v>
      </c>
    </row>
    <row r="42" spans="1:2" ht="15">
      <c r="A42" s="139" t="s">
        <v>973</v>
      </c>
      <c r="B42" s="3">
        <v>1</v>
      </c>
    </row>
    <row r="43" spans="1:2" ht="15">
      <c r="A43" s="139" t="s">
        <v>974</v>
      </c>
      <c r="B43" s="3">
        <v>1</v>
      </c>
    </row>
    <row r="44" spans="1:2" ht="15">
      <c r="A44" s="139" t="s">
        <v>975</v>
      </c>
      <c r="B44" s="3">
        <v>1</v>
      </c>
    </row>
    <row r="45" spans="1:2" ht="15">
      <c r="A45" s="139" t="s">
        <v>976</v>
      </c>
      <c r="B45" s="3">
        <v>1</v>
      </c>
    </row>
    <row r="46" spans="1:2" ht="15">
      <c r="A46" s="138" t="s">
        <v>977</v>
      </c>
      <c r="B46" s="3"/>
    </row>
    <row r="47" spans="1:2" ht="15">
      <c r="A47" s="139" t="s">
        <v>969</v>
      </c>
      <c r="B47" s="3">
        <v>1</v>
      </c>
    </row>
    <row r="48" spans="1:2" ht="15">
      <c r="A48" s="139" t="s">
        <v>963</v>
      </c>
      <c r="B48" s="3">
        <v>1</v>
      </c>
    </row>
    <row r="49" spans="1:2" ht="15">
      <c r="A49" s="139" t="s">
        <v>961</v>
      </c>
      <c r="B49" s="3">
        <v>2</v>
      </c>
    </row>
    <row r="50" spans="1:2" ht="15">
      <c r="A50" s="139" t="s">
        <v>978</v>
      </c>
      <c r="B50" s="3">
        <v>1</v>
      </c>
    </row>
    <row r="51" spans="1:2" ht="15">
      <c r="A51" s="139" t="s">
        <v>979</v>
      </c>
      <c r="B51" s="3">
        <v>1</v>
      </c>
    </row>
    <row r="52" spans="1:2" ht="15">
      <c r="A52" s="139" t="s">
        <v>980</v>
      </c>
      <c r="B52" s="3">
        <v>1</v>
      </c>
    </row>
    <row r="53" spans="1:2" ht="15">
      <c r="A53" s="138" t="s">
        <v>981</v>
      </c>
      <c r="B53" s="3"/>
    </row>
    <row r="54" spans="1:2" ht="15">
      <c r="A54" s="139" t="s">
        <v>969</v>
      </c>
      <c r="B54" s="3">
        <v>1</v>
      </c>
    </row>
    <row r="55" spans="1:2" ht="15">
      <c r="A55" s="139" t="s">
        <v>982</v>
      </c>
      <c r="B55" s="3">
        <v>2</v>
      </c>
    </row>
    <row r="56" spans="1:2" ht="15">
      <c r="A56" s="139" t="s">
        <v>983</v>
      </c>
      <c r="B56" s="3">
        <v>1</v>
      </c>
    </row>
    <row r="57" spans="1:2" ht="15">
      <c r="A57" s="139" t="s">
        <v>974</v>
      </c>
      <c r="B57" s="3">
        <v>2</v>
      </c>
    </row>
    <row r="58" spans="1:2" ht="15">
      <c r="A58" s="139" t="s">
        <v>975</v>
      </c>
      <c r="B58" s="3">
        <v>1</v>
      </c>
    </row>
    <row r="59" spans="1:2" ht="15">
      <c r="A59" s="139" t="s">
        <v>976</v>
      </c>
      <c r="B59" s="3">
        <v>1</v>
      </c>
    </row>
    <row r="60" spans="1:2" ht="15">
      <c r="A60" s="139" t="s">
        <v>980</v>
      </c>
      <c r="B60" s="3">
        <v>1</v>
      </c>
    </row>
    <row r="61" spans="1:2" ht="15">
      <c r="A61" s="138" t="s">
        <v>984</v>
      </c>
      <c r="B61" s="3"/>
    </row>
    <row r="62" spans="1:2" ht="15">
      <c r="A62" s="139" t="s">
        <v>969</v>
      </c>
      <c r="B62" s="3">
        <v>1</v>
      </c>
    </row>
    <row r="63" spans="1:2" ht="15">
      <c r="A63" s="139" t="s">
        <v>982</v>
      </c>
      <c r="B63" s="3">
        <v>1</v>
      </c>
    </row>
    <row r="64" spans="1:2" ht="15">
      <c r="A64" s="138" t="s">
        <v>985</v>
      </c>
      <c r="B64" s="3"/>
    </row>
    <row r="65" spans="1:2" ht="15">
      <c r="A65" s="139" t="s">
        <v>966</v>
      </c>
      <c r="B65" s="3">
        <v>1</v>
      </c>
    </row>
    <row r="66" spans="1:2" ht="15">
      <c r="A66" s="136" t="s">
        <v>957</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192</v>
      </c>
      <c r="AT2" s="13" t="s">
        <v>414</v>
      </c>
      <c r="AU2" s="13" t="s">
        <v>415</v>
      </c>
      <c r="AV2" s="13" t="s">
        <v>416</v>
      </c>
      <c r="AW2" s="13" t="s">
        <v>417</v>
      </c>
      <c r="AX2" s="13" t="s">
        <v>418</v>
      </c>
      <c r="AY2" s="13" t="s">
        <v>419</v>
      </c>
      <c r="AZ2" s="13" t="s">
        <v>641</v>
      </c>
      <c r="BA2" s="127" t="s">
        <v>808</v>
      </c>
      <c r="BB2" s="127" t="s">
        <v>812</v>
      </c>
      <c r="BC2" s="127" t="s">
        <v>813</v>
      </c>
      <c r="BD2" s="127" t="s">
        <v>814</v>
      </c>
      <c r="BE2" s="127" t="s">
        <v>816</v>
      </c>
      <c r="BF2" s="127" t="s">
        <v>818</v>
      </c>
      <c r="BG2" s="127" t="s">
        <v>820</v>
      </c>
      <c r="BH2" s="127" t="s">
        <v>840</v>
      </c>
      <c r="BI2" s="127" t="s">
        <v>844</v>
      </c>
      <c r="BJ2" s="127" t="s">
        <v>863</v>
      </c>
      <c r="BK2" s="127" t="s">
        <v>923</v>
      </c>
      <c r="BL2" s="127" t="s">
        <v>924</v>
      </c>
      <c r="BM2" s="127" t="s">
        <v>925</v>
      </c>
      <c r="BN2" s="127" t="s">
        <v>926</v>
      </c>
      <c r="BO2" s="127" t="s">
        <v>927</v>
      </c>
      <c r="BP2" s="127" t="s">
        <v>928</v>
      </c>
      <c r="BQ2" s="127" t="s">
        <v>929</v>
      </c>
      <c r="BR2" s="127" t="s">
        <v>930</v>
      </c>
      <c r="BS2" s="127" t="s">
        <v>932</v>
      </c>
      <c r="BT2" s="3"/>
      <c r="BU2" s="3"/>
    </row>
    <row r="3" spans="1:73" ht="15" customHeight="1">
      <c r="A3" s="50" t="s">
        <v>212</v>
      </c>
      <c r="B3" s="53"/>
      <c r="C3" s="53" t="s">
        <v>64</v>
      </c>
      <c r="D3" s="54">
        <v>164.718742201148</v>
      </c>
      <c r="E3" s="55"/>
      <c r="F3" s="112" t="s">
        <v>299</v>
      </c>
      <c r="G3" s="53"/>
      <c r="H3" s="57" t="s">
        <v>212</v>
      </c>
      <c r="I3" s="56"/>
      <c r="J3" s="56"/>
      <c r="K3" s="114" t="s">
        <v>563</v>
      </c>
      <c r="L3" s="59">
        <v>1</v>
      </c>
      <c r="M3" s="60">
        <v>9335.7275390625</v>
      </c>
      <c r="N3" s="60">
        <v>4855.5810546875</v>
      </c>
      <c r="O3" s="58"/>
      <c r="P3" s="61"/>
      <c r="Q3" s="61"/>
      <c r="R3" s="51"/>
      <c r="S3" s="51">
        <v>0</v>
      </c>
      <c r="T3" s="51">
        <v>1</v>
      </c>
      <c r="U3" s="52">
        <v>0</v>
      </c>
      <c r="V3" s="52">
        <v>0.125</v>
      </c>
      <c r="W3" s="52">
        <v>0</v>
      </c>
      <c r="X3" s="52">
        <v>0.55876</v>
      </c>
      <c r="Y3" s="52">
        <v>0</v>
      </c>
      <c r="Z3" s="52">
        <v>0</v>
      </c>
      <c r="AA3" s="62">
        <v>3</v>
      </c>
      <c r="AB3" s="62"/>
      <c r="AC3" s="63"/>
      <c r="AD3" s="85" t="s">
        <v>420</v>
      </c>
      <c r="AE3" s="85">
        <v>307</v>
      </c>
      <c r="AF3" s="85">
        <v>161</v>
      </c>
      <c r="AG3" s="85">
        <v>13828</v>
      </c>
      <c r="AH3" s="85">
        <v>909</v>
      </c>
      <c r="AI3" s="85"/>
      <c r="AJ3" s="85" t="s">
        <v>449</v>
      </c>
      <c r="AK3" s="85" t="s">
        <v>475</v>
      </c>
      <c r="AL3" s="90" t="s">
        <v>489</v>
      </c>
      <c r="AM3" s="85"/>
      <c r="AN3" s="87">
        <v>40128.15337962963</v>
      </c>
      <c r="AO3" s="90" t="s">
        <v>497</v>
      </c>
      <c r="AP3" s="85" t="b">
        <v>0</v>
      </c>
      <c r="AQ3" s="85" t="b">
        <v>0</v>
      </c>
      <c r="AR3" s="85" t="b">
        <v>1</v>
      </c>
      <c r="AS3" s="85"/>
      <c r="AT3" s="85">
        <v>34</v>
      </c>
      <c r="AU3" s="90" t="s">
        <v>521</v>
      </c>
      <c r="AV3" s="85" t="b">
        <v>0</v>
      </c>
      <c r="AW3" s="85" t="s">
        <v>533</v>
      </c>
      <c r="AX3" s="90" t="s">
        <v>534</v>
      </c>
      <c r="AY3" s="85" t="s">
        <v>66</v>
      </c>
      <c r="AZ3" s="85" t="str">
        <f>REPLACE(INDEX(GroupVertices[Group],MATCH(Vertices[[#This Row],[Vertex]],GroupVertices[Vertex],0)),1,1,"")</f>
        <v>4</v>
      </c>
      <c r="BA3" s="51"/>
      <c r="BB3" s="51"/>
      <c r="BC3" s="51"/>
      <c r="BD3" s="51"/>
      <c r="BE3" s="51" t="s">
        <v>291</v>
      </c>
      <c r="BF3" s="51" t="s">
        <v>291</v>
      </c>
      <c r="BG3" s="128" t="s">
        <v>821</v>
      </c>
      <c r="BH3" s="128" t="s">
        <v>821</v>
      </c>
      <c r="BI3" s="128" t="s">
        <v>845</v>
      </c>
      <c r="BJ3" s="128" t="s">
        <v>845</v>
      </c>
      <c r="BK3" s="128">
        <v>0</v>
      </c>
      <c r="BL3" s="131">
        <v>0</v>
      </c>
      <c r="BM3" s="128">
        <v>0</v>
      </c>
      <c r="BN3" s="131">
        <v>0</v>
      </c>
      <c r="BO3" s="128">
        <v>0</v>
      </c>
      <c r="BP3" s="131">
        <v>0</v>
      </c>
      <c r="BQ3" s="128">
        <v>21</v>
      </c>
      <c r="BR3" s="131">
        <v>100</v>
      </c>
      <c r="BS3" s="128">
        <v>21</v>
      </c>
      <c r="BT3" s="3"/>
      <c r="BU3" s="3"/>
    </row>
    <row r="4" spans="1:76" ht="15">
      <c r="A4" s="14" t="s">
        <v>224</v>
      </c>
      <c r="B4" s="15"/>
      <c r="C4" s="15" t="s">
        <v>64</v>
      </c>
      <c r="D4" s="93">
        <v>169.0059895183429</v>
      </c>
      <c r="E4" s="81"/>
      <c r="F4" s="112" t="s">
        <v>309</v>
      </c>
      <c r="G4" s="15"/>
      <c r="H4" s="16" t="s">
        <v>224</v>
      </c>
      <c r="I4" s="66"/>
      <c r="J4" s="66"/>
      <c r="K4" s="114" t="s">
        <v>564</v>
      </c>
      <c r="L4" s="94">
        <v>5000</v>
      </c>
      <c r="M4" s="95">
        <v>9764.29296875</v>
      </c>
      <c r="N4" s="95">
        <v>6479.1357421875</v>
      </c>
      <c r="O4" s="77"/>
      <c r="P4" s="96"/>
      <c r="Q4" s="96"/>
      <c r="R4" s="97"/>
      <c r="S4" s="51">
        <v>4</v>
      </c>
      <c r="T4" s="51">
        <v>1</v>
      </c>
      <c r="U4" s="52">
        <v>10</v>
      </c>
      <c r="V4" s="52">
        <v>0.2</v>
      </c>
      <c r="W4" s="52">
        <v>0</v>
      </c>
      <c r="X4" s="52">
        <v>1.923582</v>
      </c>
      <c r="Y4" s="52">
        <v>0</v>
      </c>
      <c r="Z4" s="52">
        <v>0</v>
      </c>
      <c r="AA4" s="82">
        <v>4</v>
      </c>
      <c r="AB4" s="82"/>
      <c r="AC4" s="98"/>
      <c r="AD4" s="85" t="s">
        <v>421</v>
      </c>
      <c r="AE4" s="85">
        <v>1647</v>
      </c>
      <c r="AF4" s="85">
        <v>407</v>
      </c>
      <c r="AG4" s="85">
        <v>4697</v>
      </c>
      <c r="AH4" s="85">
        <v>2316</v>
      </c>
      <c r="AI4" s="85"/>
      <c r="AJ4" s="85" t="s">
        <v>450</v>
      </c>
      <c r="AK4" s="85" t="s">
        <v>476</v>
      </c>
      <c r="AL4" s="85"/>
      <c r="AM4" s="85"/>
      <c r="AN4" s="87">
        <v>41119.06936342592</v>
      </c>
      <c r="AO4" s="90" t="s">
        <v>498</v>
      </c>
      <c r="AP4" s="85" t="b">
        <v>0</v>
      </c>
      <c r="AQ4" s="85" t="b">
        <v>0</v>
      </c>
      <c r="AR4" s="85" t="b">
        <v>0</v>
      </c>
      <c r="AS4" s="85"/>
      <c r="AT4" s="85">
        <v>1</v>
      </c>
      <c r="AU4" s="90" t="s">
        <v>522</v>
      </c>
      <c r="AV4" s="85" t="b">
        <v>0</v>
      </c>
      <c r="AW4" s="85" t="s">
        <v>533</v>
      </c>
      <c r="AX4" s="90" t="s">
        <v>535</v>
      </c>
      <c r="AY4" s="85" t="s">
        <v>66</v>
      </c>
      <c r="AZ4" s="85" t="str">
        <f>REPLACE(INDEX(GroupVertices[Group],MATCH(Vertices[[#This Row],[Vertex]],GroupVertices[Vertex],0)),1,1,"")</f>
        <v>4</v>
      </c>
      <c r="BA4" s="51" t="s">
        <v>275</v>
      </c>
      <c r="BB4" s="51" t="s">
        <v>275</v>
      </c>
      <c r="BC4" s="51" t="s">
        <v>287</v>
      </c>
      <c r="BD4" s="51" t="s">
        <v>287</v>
      </c>
      <c r="BE4" s="51" t="s">
        <v>291</v>
      </c>
      <c r="BF4" s="51" t="s">
        <v>291</v>
      </c>
      <c r="BG4" s="128" t="s">
        <v>822</v>
      </c>
      <c r="BH4" s="128" t="s">
        <v>822</v>
      </c>
      <c r="BI4" s="128" t="s">
        <v>778</v>
      </c>
      <c r="BJ4" s="128" t="s">
        <v>778</v>
      </c>
      <c r="BK4" s="128">
        <v>0</v>
      </c>
      <c r="BL4" s="131">
        <v>0</v>
      </c>
      <c r="BM4" s="128">
        <v>0</v>
      </c>
      <c r="BN4" s="131">
        <v>0</v>
      </c>
      <c r="BO4" s="128">
        <v>0</v>
      </c>
      <c r="BP4" s="131">
        <v>0</v>
      </c>
      <c r="BQ4" s="128">
        <v>16</v>
      </c>
      <c r="BR4" s="131">
        <v>100</v>
      </c>
      <c r="BS4" s="128">
        <v>16</v>
      </c>
      <c r="BT4" s="2"/>
      <c r="BU4" s="3"/>
      <c r="BV4" s="3"/>
      <c r="BW4" s="3"/>
      <c r="BX4" s="3"/>
    </row>
    <row r="5" spans="1:76" ht="15">
      <c r="A5" s="14" t="s">
        <v>213</v>
      </c>
      <c r="B5" s="15"/>
      <c r="C5" s="15" t="s">
        <v>64</v>
      </c>
      <c r="D5" s="93">
        <v>162.47055153481406</v>
      </c>
      <c r="E5" s="81"/>
      <c r="F5" s="112" t="s">
        <v>300</v>
      </c>
      <c r="G5" s="15"/>
      <c r="H5" s="16" t="s">
        <v>213</v>
      </c>
      <c r="I5" s="66"/>
      <c r="J5" s="66"/>
      <c r="K5" s="114" t="s">
        <v>565</v>
      </c>
      <c r="L5" s="94">
        <v>1</v>
      </c>
      <c r="M5" s="95">
        <v>9403.244140625</v>
      </c>
      <c r="N5" s="95">
        <v>3105.57177734375</v>
      </c>
      <c r="O5" s="77"/>
      <c r="P5" s="96"/>
      <c r="Q5" s="96"/>
      <c r="R5" s="97"/>
      <c r="S5" s="51">
        <v>0</v>
      </c>
      <c r="T5" s="51">
        <v>1</v>
      </c>
      <c r="U5" s="52">
        <v>0</v>
      </c>
      <c r="V5" s="52">
        <v>0.125</v>
      </c>
      <c r="W5" s="52">
        <v>0</v>
      </c>
      <c r="X5" s="52">
        <v>0.55876</v>
      </c>
      <c r="Y5" s="52">
        <v>0</v>
      </c>
      <c r="Z5" s="52">
        <v>0</v>
      </c>
      <c r="AA5" s="82">
        <v>5</v>
      </c>
      <c r="AB5" s="82"/>
      <c r="AC5" s="98"/>
      <c r="AD5" s="85" t="s">
        <v>422</v>
      </c>
      <c r="AE5" s="85">
        <v>272</v>
      </c>
      <c r="AF5" s="85">
        <v>32</v>
      </c>
      <c r="AG5" s="85">
        <v>833</v>
      </c>
      <c r="AH5" s="85">
        <v>975</v>
      </c>
      <c r="AI5" s="85"/>
      <c r="AJ5" s="85" t="s">
        <v>451</v>
      </c>
      <c r="AK5" s="85"/>
      <c r="AL5" s="85"/>
      <c r="AM5" s="85"/>
      <c r="AN5" s="87">
        <v>43688.08447916667</v>
      </c>
      <c r="AO5" s="90" t="s">
        <v>499</v>
      </c>
      <c r="AP5" s="85" t="b">
        <v>1</v>
      </c>
      <c r="AQ5" s="85" t="b">
        <v>0</v>
      </c>
      <c r="AR5" s="85" t="b">
        <v>0</v>
      </c>
      <c r="AS5" s="85"/>
      <c r="AT5" s="85">
        <v>0</v>
      </c>
      <c r="AU5" s="85"/>
      <c r="AV5" s="85" t="b">
        <v>0</v>
      </c>
      <c r="AW5" s="85" t="s">
        <v>533</v>
      </c>
      <c r="AX5" s="90" t="s">
        <v>536</v>
      </c>
      <c r="AY5" s="85" t="s">
        <v>66</v>
      </c>
      <c r="AZ5" s="85" t="str">
        <f>REPLACE(INDEX(GroupVertices[Group],MATCH(Vertices[[#This Row],[Vertex]],GroupVertices[Vertex],0)),1,1,"")</f>
        <v>4</v>
      </c>
      <c r="BA5" s="51"/>
      <c r="BB5" s="51"/>
      <c r="BC5" s="51"/>
      <c r="BD5" s="51"/>
      <c r="BE5" s="51" t="s">
        <v>291</v>
      </c>
      <c r="BF5" s="51" t="s">
        <v>291</v>
      </c>
      <c r="BG5" s="128" t="s">
        <v>821</v>
      </c>
      <c r="BH5" s="128" t="s">
        <v>821</v>
      </c>
      <c r="BI5" s="128" t="s">
        <v>845</v>
      </c>
      <c r="BJ5" s="128" t="s">
        <v>845</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162.66225771566425</v>
      </c>
      <c r="E6" s="81"/>
      <c r="F6" s="112" t="s">
        <v>301</v>
      </c>
      <c r="G6" s="15"/>
      <c r="H6" s="16" t="s">
        <v>214</v>
      </c>
      <c r="I6" s="66"/>
      <c r="J6" s="66"/>
      <c r="K6" s="114" t="s">
        <v>566</v>
      </c>
      <c r="L6" s="94">
        <v>1</v>
      </c>
      <c r="M6" s="95">
        <v>990.8040771484375</v>
      </c>
      <c r="N6" s="95">
        <v>3140.8623046875</v>
      </c>
      <c r="O6" s="77"/>
      <c r="P6" s="96"/>
      <c r="Q6" s="96"/>
      <c r="R6" s="97"/>
      <c r="S6" s="51">
        <v>1</v>
      </c>
      <c r="T6" s="51">
        <v>1</v>
      </c>
      <c r="U6" s="52">
        <v>0</v>
      </c>
      <c r="V6" s="52">
        <v>0</v>
      </c>
      <c r="W6" s="52">
        <v>0</v>
      </c>
      <c r="X6" s="52">
        <v>0.999982</v>
      </c>
      <c r="Y6" s="52">
        <v>0</v>
      </c>
      <c r="Z6" s="52" t="s">
        <v>644</v>
      </c>
      <c r="AA6" s="82">
        <v>6</v>
      </c>
      <c r="AB6" s="82"/>
      <c r="AC6" s="98"/>
      <c r="AD6" s="85" t="s">
        <v>423</v>
      </c>
      <c r="AE6" s="85">
        <v>392</v>
      </c>
      <c r="AF6" s="85">
        <v>43</v>
      </c>
      <c r="AG6" s="85">
        <v>378</v>
      </c>
      <c r="AH6" s="85">
        <v>527</v>
      </c>
      <c r="AI6" s="85"/>
      <c r="AJ6" s="85" t="s">
        <v>452</v>
      </c>
      <c r="AK6" s="85" t="s">
        <v>476</v>
      </c>
      <c r="AL6" s="85"/>
      <c r="AM6" s="85"/>
      <c r="AN6" s="87">
        <v>43360.42386574074</v>
      </c>
      <c r="AO6" s="85"/>
      <c r="AP6" s="85" t="b">
        <v>1</v>
      </c>
      <c r="AQ6" s="85" t="b">
        <v>0</v>
      </c>
      <c r="AR6" s="85" t="b">
        <v>0</v>
      </c>
      <c r="AS6" s="85"/>
      <c r="AT6" s="85">
        <v>0</v>
      </c>
      <c r="AU6" s="85"/>
      <c r="AV6" s="85" t="b">
        <v>0</v>
      </c>
      <c r="AW6" s="85" t="s">
        <v>533</v>
      </c>
      <c r="AX6" s="90" t="s">
        <v>537</v>
      </c>
      <c r="AY6" s="85" t="s">
        <v>66</v>
      </c>
      <c r="AZ6" s="85" t="str">
        <f>REPLACE(INDEX(GroupVertices[Group],MATCH(Vertices[[#This Row],[Vertex]],GroupVertices[Vertex],0)),1,1,"")</f>
        <v>1</v>
      </c>
      <c r="BA6" s="51"/>
      <c r="BB6" s="51"/>
      <c r="BC6" s="51"/>
      <c r="BD6" s="51"/>
      <c r="BE6" s="51" t="s">
        <v>292</v>
      </c>
      <c r="BF6" s="51" t="s">
        <v>292</v>
      </c>
      <c r="BG6" s="128" t="s">
        <v>823</v>
      </c>
      <c r="BH6" s="128" t="s">
        <v>823</v>
      </c>
      <c r="BI6" s="128" t="s">
        <v>846</v>
      </c>
      <c r="BJ6" s="128" t="s">
        <v>846</v>
      </c>
      <c r="BK6" s="128">
        <v>0</v>
      </c>
      <c r="BL6" s="131">
        <v>0</v>
      </c>
      <c r="BM6" s="128">
        <v>0</v>
      </c>
      <c r="BN6" s="131">
        <v>0</v>
      </c>
      <c r="BO6" s="128">
        <v>0</v>
      </c>
      <c r="BP6" s="131">
        <v>0</v>
      </c>
      <c r="BQ6" s="128">
        <v>16</v>
      </c>
      <c r="BR6" s="131">
        <v>100</v>
      </c>
      <c r="BS6" s="128">
        <v>16</v>
      </c>
      <c r="BT6" s="2"/>
      <c r="BU6" s="3"/>
      <c r="BV6" s="3"/>
      <c r="BW6" s="3"/>
      <c r="BX6" s="3"/>
    </row>
    <row r="7" spans="1:76" ht="15">
      <c r="A7" s="14" t="s">
        <v>215</v>
      </c>
      <c r="B7" s="15"/>
      <c r="C7" s="15" t="s">
        <v>64</v>
      </c>
      <c r="D7" s="93">
        <v>165.3635720821895</v>
      </c>
      <c r="E7" s="81"/>
      <c r="F7" s="112" t="s">
        <v>302</v>
      </c>
      <c r="G7" s="15"/>
      <c r="H7" s="16" t="s">
        <v>215</v>
      </c>
      <c r="I7" s="66"/>
      <c r="J7" s="66"/>
      <c r="K7" s="114" t="s">
        <v>567</v>
      </c>
      <c r="L7" s="94">
        <v>1</v>
      </c>
      <c r="M7" s="95">
        <v>2582.587646484375</v>
      </c>
      <c r="N7" s="95">
        <v>4999.5</v>
      </c>
      <c r="O7" s="77"/>
      <c r="P7" s="96"/>
      <c r="Q7" s="96"/>
      <c r="R7" s="97"/>
      <c r="S7" s="51">
        <v>1</v>
      </c>
      <c r="T7" s="51">
        <v>1</v>
      </c>
      <c r="U7" s="52">
        <v>0</v>
      </c>
      <c r="V7" s="52">
        <v>0</v>
      </c>
      <c r="W7" s="52">
        <v>0</v>
      </c>
      <c r="X7" s="52">
        <v>0.999982</v>
      </c>
      <c r="Y7" s="52">
        <v>0</v>
      </c>
      <c r="Z7" s="52" t="s">
        <v>644</v>
      </c>
      <c r="AA7" s="82">
        <v>7</v>
      </c>
      <c r="AB7" s="82"/>
      <c r="AC7" s="98"/>
      <c r="AD7" s="85" t="s">
        <v>424</v>
      </c>
      <c r="AE7" s="85">
        <v>236</v>
      </c>
      <c r="AF7" s="85">
        <v>198</v>
      </c>
      <c r="AG7" s="85">
        <v>2560</v>
      </c>
      <c r="AH7" s="85">
        <v>1250</v>
      </c>
      <c r="AI7" s="85"/>
      <c r="AJ7" s="85" t="s">
        <v>453</v>
      </c>
      <c r="AK7" s="85" t="s">
        <v>477</v>
      </c>
      <c r="AL7" s="85"/>
      <c r="AM7" s="85"/>
      <c r="AN7" s="87">
        <v>41036.87262731481</v>
      </c>
      <c r="AO7" s="90" t="s">
        <v>500</v>
      </c>
      <c r="AP7" s="85" t="b">
        <v>0</v>
      </c>
      <c r="AQ7" s="85" t="b">
        <v>0</v>
      </c>
      <c r="AR7" s="85" t="b">
        <v>1</v>
      </c>
      <c r="AS7" s="85"/>
      <c r="AT7" s="85">
        <v>1</v>
      </c>
      <c r="AU7" s="90" t="s">
        <v>521</v>
      </c>
      <c r="AV7" s="85" t="b">
        <v>0</v>
      </c>
      <c r="AW7" s="85" t="s">
        <v>533</v>
      </c>
      <c r="AX7" s="90" t="s">
        <v>538</v>
      </c>
      <c r="AY7" s="85" t="s">
        <v>66</v>
      </c>
      <c r="AZ7" s="85" t="str">
        <f>REPLACE(INDEX(GroupVertices[Group],MATCH(Vertices[[#This Row],[Vertex]],GroupVertices[Vertex],0)),1,1,"")</f>
        <v>1</v>
      </c>
      <c r="BA7" s="51" t="s">
        <v>270</v>
      </c>
      <c r="BB7" s="51" t="s">
        <v>270</v>
      </c>
      <c r="BC7" s="51" t="s">
        <v>287</v>
      </c>
      <c r="BD7" s="51" t="s">
        <v>287</v>
      </c>
      <c r="BE7" s="51"/>
      <c r="BF7" s="51"/>
      <c r="BG7" s="128" t="s">
        <v>824</v>
      </c>
      <c r="BH7" s="128" t="s">
        <v>824</v>
      </c>
      <c r="BI7" s="128" t="s">
        <v>847</v>
      </c>
      <c r="BJ7" s="128" t="s">
        <v>847</v>
      </c>
      <c r="BK7" s="128">
        <v>0</v>
      </c>
      <c r="BL7" s="131">
        <v>0</v>
      </c>
      <c r="BM7" s="128">
        <v>0</v>
      </c>
      <c r="BN7" s="131">
        <v>0</v>
      </c>
      <c r="BO7" s="128">
        <v>0</v>
      </c>
      <c r="BP7" s="131">
        <v>0</v>
      </c>
      <c r="BQ7" s="128">
        <v>18</v>
      </c>
      <c r="BR7" s="131">
        <v>100</v>
      </c>
      <c r="BS7" s="128">
        <v>18</v>
      </c>
      <c r="BT7" s="2"/>
      <c r="BU7" s="3"/>
      <c r="BV7" s="3"/>
      <c r="BW7" s="3"/>
      <c r="BX7" s="3"/>
    </row>
    <row r="8" spans="1:76" ht="15">
      <c r="A8" s="14" t="s">
        <v>216</v>
      </c>
      <c r="B8" s="15"/>
      <c r="C8" s="15" t="s">
        <v>64</v>
      </c>
      <c r="D8" s="93">
        <v>164.4398968471841</v>
      </c>
      <c r="E8" s="81"/>
      <c r="F8" s="112" t="s">
        <v>527</v>
      </c>
      <c r="G8" s="15"/>
      <c r="H8" s="16" t="s">
        <v>216</v>
      </c>
      <c r="I8" s="66"/>
      <c r="J8" s="66"/>
      <c r="K8" s="114" t="s">
        <v>568</v>
      </c>
      <c r="L8" s="94">
        <v>1</v>
      </c>
      <c r="M8" s="95">
        <v>7439.15185546875</v>
      </c>
      <c r="N8" s="95">
        <v>3226.69140625</v>
      </c>
      <c r="O8" s="77"/>
      <c r="P8" s="96"/>
      <c r="Q8" s="96"/>
      <c r="R8" s="97"/>
      <c r="S8" s="51">
        <v>0</v>
      </c>
      <c r="T8" s="51">
        <v>1</v>
      </c>
      <c r="U8" s="52">
        <v>0</v>
      </c>
      <c r="V8" s="52">
        <v>0.111111</v>
      </c>
      <c r="W8" s="52">
        <v>0</v>
      </c>
      <c r="X8" s="52">
        <v>0.585356</v>
      </c>
      <c r="Y8" s="52">
        <v>0</v>
      </c>
      <c r="Z8" s="52">
        <v>0</v>
      </c>
      <c r="AA8" s="82">
        <v>8</v>
      </c>
      <c r="AB8" s="82"/>
      <c r="AC8" s="98"/>
      <c r="AD8" s="85" t="s">
        <v>425</v>
      </c>
      <c r="AE8" s="85">
        <v>190</v>
      </c>
      <c r="AF8" s="85">
        <v>145</v>
      </c>
      <c r="AG8" s="85">
        <v>2915</v>
      </c>
      <c r="AH8" s="85">
        <v>6</v>
      </c>
      <c r="AI8" s="85"/>
      <c r="AJ8" s="85" t="s">
        <v>454</v>
      </c>
      <c r="AK8" s="85"/>
      <c r="AL8" s="90" t="s">
        <v>490</v>
      </c>
      <c r="AM8" s="85"/>
      <c r="AN8" s="87">
        <v>40013.05092592593</v>
      </c>
      <c r="AO8" s="90" t="s">
        <v>501</v>
      </c>
      <c r="AP8" s="85" t="b">
        <v>1</v>
      </c>
      <c r="AQ8" s="85" t="b">
        <v>0</v>
      </c>
      <c r="AR8" s="85" t="b">
        <v>0</v>
      </c>
      <c r="AS8" s="85"/>
      <c r="AT8" s="85">
        <v>0</v>
      </c>
      <c r="AU8" s="90" t="s">
        <v>521</v>
      </c>
      <c r="AV8" s="85" t="b">
        <v>0</v>
      </c>
      <c r="AW8" s="85" t="s">
        <v>533</v>
      </c>
      <c r="AX8" s="90" t="s">
        <v>539</v>
      </c>
      <c r="AY8" s="85" t="s">
        <v>66</v>
      </c>
      <c r="AZ8" s="85" t="str">
        <f>REPLACE(INDEX(GroupVertices[Group],MATCH(Vertices[[#This Row],[Vertex]],GroupVertices[Vertex],0)),1,1,"")</f>
        <v>2</v>
      </c>
      <c r="BA8" s="51"/>
      <c r="BB8" s="51"/>
      <c r="BC8" s="51"/>
      <c r="BD8" s="51"/>
      <c r="BE8" s="51" t="s">
        <v>292</v>
      </c>
      <c r="BF8" s="51" t="s">
        <v>292</v>
      </c>
      <c r="BG8" s="128" t="s">
        <v>825</v>
      </c>
      <c r="BH8" s="128" t="s">
        <v>825</v>
      </c>
      <c r="BI8" s="128" t="s">
        <v>848</v>
      </c>
      <c r="BJ8" s="128" t="s">
        <v>848</v>
      </c>
      <c r="BK8" s="128">
        <v>0</v>
      </c>
      <c r="BL8" s="131">
        <v>0</v>
      </c>
      <c r="BM8" s="128">
        <v>0</v>
      </c>
      <c r="BN8" s="131">
        <v>0</v>
      </c>
      <c r="BO8" s="128">
        <v>0</v>
      </c>
      <c r="BP8" s="131">
        <v>0</v>
      </c>
      <c r="BQ8" s="128">
        <v>7</v>
      </c>
      <c r="BR8" s="131">
        <v>100</v>
      </c>
      <c r="BS8" s="128">
        <v>7</v>
      </c>
      <c r="BT8" s="2"/>
      <c r="BU8" s="3"/>
      <c r="BV8" s="3"/>
      <c r="BW8" s="3"/>
      <c r="BX8" s="3"/>
    </row>
    <row r="9" spans="1:76" ht="15">
      <c r="A9" s="14" t="s">
        <v>236</v>
      </c>
      <c r="B9" s="15"/>
      <c r="C9" s="15" t="s">
        <v>64</v>
      </c>
      <c r="D9" s="93">
        <v>1000</v>
      </c>
      <c r="E9" s="81"/>
      <c r="F9" s="112" t="s">
        <v>319</v>
      </c>
      <c r="G9" s="15"/>
      <c r="H9" s="16" t="s">
        <v>236</v>
      </c>
      <c r="I9" s="66"/>
      <c r="J9" s="66"/>
      <c r="K9" s="114" t="s">
        <v>569</v>
      </c>
      <c r="L9" s="94">
        <v>9999</v>
      </c>
      <c r="M9" s="95">
        <v>5530.5908203125</v>
      </c>
      <c r="N9" s="95">
        <v>2382.717041015625</v>
      </c>
      <c r="O9" s="77"/>
      <c r="P9" s="96"/>
      <c r="Q9" s="96"/>
      <c r="R9" s="97"/>
      <c r="S9" s="51">
        <v>6</v>
      </c>
      <c r="T9" s="51">
        <v>1</v>
      </c>
      <c r="U9" s="52">
        <v>20</v>
      </c>
      <c r="V9" s="52">
        <v>0.2</v>
      </c>
      <c r="W9" s="52">
        <v>1E-06</v>
      </c>
      <c r="X9" s="52">
        <v>3.073112</v>
      </c>
      <c r="Y9" s="52">
        <v>0</v>
      </c>
      <c r="Z9" s="52">
        <v>0</v>
      </c>
      <c r="AA9" s="82">
        <v>9</v>
      </c>
      <c r="AB9" s="82"/>
      <c r="AC9" s="98"/>
      <c r="AD9" s="85" t="s">
        <v>426</v>
      </c>
      <c r="AE9" s="85">
        <v>41</v>
      </c>
      <c r="AF9" s="85">
        <v>2425658</v>
      </c>
      <c r="AG9" s="85">
        <v>105249</v>
      </c>
      <c r="AH9" s="85">
        <v>2</v>
      </c>
      <c r="AI9" s="85"/>
      <c r="AJ9" s="85" t="s">
        <v>455</v>
      </c>
      <c r="AK9" s="85" t="s">
        <v>478</v>
      </c>
      <c r="AL9" s="90" t="s">
        <v>491</v>
      </c>
      <c r="AM9" s="85"/>
      <c r="AN9" s="87">
        <v>40021.56810185185</v>
      </c>
      <c r="AO9" s="90" t="s">
        <v>502</v>
      </c>
      <c r="AP9" s="85" t="b">
        <v>0</v>
      </c>
      <c r="AQ9" s="85" t="b">
        <v>0</v>
      </c>
      <c r="AR9" s="85" t="b">
        <v>1</v>
      </c>
      <c r="AS9" s="85"/>
      <c r="AT9" s="85">
        <v>3003</v>
      </c>
      <c r="AU9" s="90" t="s">
        <v>521</v>
      </c>
      <c r="AV9" s="85" t="b">
        <v>1</v>
      </c>
      <c r="AW9" s="85" t="s">
        <v>533</v>
      </c>
      <c r="AX9" s="90" t="s">
        <v>540</v>
      </c>
      <c r="AY9" s="85" t="s">
        <v>66</v>
      </c>
      <c r="AZ9" s="85" t="str">
        <f>REPLACE(INDEX(GroupVertices[Group],MATCH(Vertices[[#This Row],[Vertex]],GroupVertices[Vertex],0)),1,1,"")</f>
        <v>2</v>
      </c>
      <c r="BA9" s="51" t="s">
        <v>283</v>
      </c>
      <c r="BB9" s="51" t="s">
        <v>283</v>
      </c>
      <c r="BC9" s="51" t="s">
        <v>288</v>
      </c>
      <c r="BD9" s="51" t="s">
        <v>288</v>
      </c>
      <c r="BE9" s="51" t="s">
        <v>292</v>
      </c>
      <c r="BF9" s="51" t="s">
        <v>292</v>
      </c>
      <c r="BG9" s="128" t="s">
        <v>826</v>
      </c>
      <c r="BH9" s="128" t="s">
        <v>826</v>
      </c>
      <c r="BI9" s="128" t="s">
        <v>849</v>
      </c>
      <c r="BJ9" s="128" t="s">
        <v>849</v>
      </c>
      <c r="BK9" s="128">
        <v>0</v>
      </c>
      <c r="BL9" s="131">
        <v>0</v>
      </c>
      <c r="BM9" s="128">
        <v>0</v>
      </c>
      <c r="BN9" s="131">
        <v>0</v>
      </c>
      <c r="BO9" s="128">
        <v>0</v>
      </c>
      <c r="BP9" s="131">
        <v>0</v>
      </c>
      <c r="BQ9" s="128">
        <v>10</v>
      </c>
      <c r="BR9" s="131">
        <v>100</v>
      </c>
      <c r="BS9" s="128">
        <v>10</v>
      </c>
      <c r="BT9" s="2"/>
      <c r="BU9" s="3"/>
      <c r="BV9" s="3"/>
      <c r="BW9" s="3"/>
      <c r="BX9" s="3"/>
    </row>
    <row r="10" spans="1:76" ht="15">
      <c r="A10" s="14" t="s">
        <v>217</v>
      </c>
      <c r="B10" s="15"/>
      <c r="C10" s="15" t="s">
        <v>64</v>
      </c>
      <c r="D10" s="93">
        <v>162.10456700773645</v>
      </c>
      <c r="E10" s="81"/>
      <c r="F10" s="112" t="s">
        <v>528</v>
      </c>
      <c r="G10" s="15"/>
      <c r="H10" s="16" t="s">
        <v>217</v>
      </c>
      <c r="I10" s="66"/>
      <c r="J10" s="66"/>
      <c r="K10" s="114" t="s">
        <v>570</v>
      </c>
      <c r="L10" s="94">
        <v>1</v>
      </c>
      <c r="M10" s="95">
        <v>6788.8447265625</v>
      </c>
      <c r="N10" s="95">
        <v>463.9924011230469</v>
      </c>
      <c r="O10" s="77"/>
      <c r="P10" s="96"/>
      <c r="Q10" s="96"/>
      <c r="R10" s="97"/>
      <c r="S10" s="51">
        <v>0</v>
      </c>
      <c r="T10" s="51">
        <v>1</v>
      </c>
      <c r="U10" s="52">
        <v>0</v>
      </c>
      <c r="V10" s="52">
        <v>0.111111</v>
      </c>
      <c r="W10" s="52">
        <v>0</v>
      </c>
      <c r="X10" s="52">
        <v>0.585356</v>
      </c>
      <c r="Y10" s="52">
        <v>0</v>
      </c>
      <c r="Z10" s="52">
        <v>0</v>
      </c>
      <c r="AA10" s="82">
        <v>10</v>
      </c>
      <c r="AB10" s="82"/>
      <c r="AC10" s="98"/>
      <c r="AD10" s="85" t="s">
        <v>427</v>
      </c>
      <c r="AE10" s="85">
        <v>66</v>
      </c>
      <c r="AF10" s="85">
        <v>11</v>
      </c>
      <c r="AG10" s="85">
        <v>3908</v>
      </c>
      <c r="AH10" s="85">
        <v>6</v>
      </c>
      <c r="AI10" s="85"/>
      <c r="AJ10" s="85" t="s">
        <v>456</v>
      </c>
      <c r="AK10" s="85"/>
      <c r="AL10" s="85"/>
      <c r="AM10" s="85"/>
      <c r="AN10" s="87">
        <v>43709.52359953704</v>
      </c>
      <c r="AO10" s="85"/>
      <c r="AP10" s="85" t="b">
        <v>1</v>
      </c>
      <c r="AQ10" s="85" t="b">
        <v>0</v>
      </c>
      <c r="AR10" s="85" t="b">
        <v>0</v>
      </c>
      <c r="AS10" s="85"/>
      <c r="AT10" s="85">
        <v>0</v>
      </c>
      <c r="AU10" s="85"/>
      <c r="AV10" s="85" t="b">
        <v>0</v>
      </c>
      <c r="AW10" s="85" t="s">
        <v>533</v>
      </c>
      <c r="AX10" s="90" t="s">
        <v>541</v>
      </c>
      <c r="AY10" s="85" t="s">
        <v>66</v>
      </c>
      <c r="AZ10" s="85" t="str">
        <f>REPLACE(INDEX(GroupVertices[Group],MATCH(Vertices[[#This Row],[Vertex]],GroupVertices[Vertex],0)),1,1,"")</f>
        <v>2</v>
      </c>
      <c r="BA10" s="51"/>
      <c r="BB10" s="51"/>
      <c r="BC10" s="51"/>
      <c r="BD10" s="51"/>
      <c r="BE10" s="51" t="s">
        <v>292</v>
      </c>
      <c r="BF10" s="51" t="s">
        <v>292</v>
      </c>
      <c r="BG10" s="128" t="s">
        <v>825</v>
      </c>
      <c r="BH10" s="128" t="s">
        <v>825</v>
      </c>
      <c r="BI10" s="128" t="s">
        <v>848</v>
      </c>
      <c r="BJ10" s="128" t="s">
        <v>848</v>
      </c>
      <c r="BK10" s="128">
        <v>0</v>
      </c>
      <c r="BL10" s="131">
        <v>0</v>
      </c>
      <c r="BM10" s="128">
        <v>0</v>
      </c>
      <c r="BN10" s="131">
        <v>0</v>
      </c>
      <c r="BO10" s="128">
        <v>0</v>
      </c>
      <c r="BP10" s="131">
        <v>0</v>
      </c>
      <c r="BQ10" s="128">
        <v>7</v>
      </c>
      <c r="BR10" s="131">
        <v>100</v>
      </c>
      <c r="BS10" s="128">
        <v>7</v>
      </c>
      <c r="BT10" s="2"/>
      <c r="BU10" s="3"/>
      <c r="BV10" s="3"/>
      <c r="BW10" s="3"/>
      <c r="BX10" s="3"/>
    </row>
    <row r="11" spans="1:76" ht="15">
      <c r="A11" s="14" t="s">
        <v>218</v>
      </c>
      <c r="B11" s="15"/>
      <c r="C11" s="15" t="s">
        <v>64</v>
      </c>
      <c r="D11" s="93">
        <v>194.01493220197986</v>
      </c>
      <c r="E11" s="81"/>
      <c r="F11" s="112" t="s">
        <v>303</v>
      </c>
      <c r="G11" s="15"/>
      <c r="H11" s="16" t="s">
        <v>218</v>
      </c>
      <c r="I11" s="66"/>
      <c r="J11" s="66"/>
      <c r="K11" s="114" t="s">
        <v>571</v>
      </c>
      <c r="L11" s="94">
        <v>1</v>
      </c>
      <c r="M11" s="95">
        <v>2582.587646484375</v>
      </c>
      <c r="N11" s="95">
        <v>3140.8623046875</v>
      </c>
      <c r="O11" s="77"/>
      <c r="P11" s="96"/>
      <c r="Q11" s="96"/>
      <c r="R11" s="97"/>
      <c r="S11" s="51">
        <v>1</v>
      </c>
      <c r="T11" s="51">
        <v>1</v>
      </c>
      <c r="U11" s="52">
        <v>0</v>
      </c>
      <c r="V11" s="52">
        <v>0</v>
      </c>
      <c r="W11" s="52">
        <v>0</v>
      </c>
      <c r="X11" s="52">
        <v>0.999982</v>
      </c>
      <c r="Y11" s="52">
        <v>0</v>
      </c>
      <c r="Z11" s="52" t="s">
        <v>644</v>
      </c>
      <c r="AA11" s="82">
        <v>11</v>
      </c>
      <c r="AB11" s="82"/>
      <c r="AC11" s="98"/>
      <c r="AD11" s="85" t="s">
        <v>428</v>
      </c>
      <c r="AE11" s="85">
        <v>1168</v>
      </c>
      <c r="AF11" s="85">
        <v>1842</v>
      </c>
      <c r="AG11" s="85">
        <v>11570</v>
      </c>
      <c r="AH11" s="85">
        <v>13318</v>
      </c>
      <c r="AI11" s="85"/>
      <c r="AJ11" s="85" t="s">
        <v>457</v>
      </c>
      <c r="AK11" s="85" t="s">
        <v>479</v>
      </c>
      <c r="AL11" s="85"/>
      <c r="AM11" s="85"/>
      <c r="AN11" s="87">
        <v>41342.75171296296</v>
      </c>
      <c r="AO11" s="90" t="s">
        <v>503</v>
      </c>
      <c r="AP11" s="85" t="b">
        <v>0</v>
      </c>
      <c r="AQ11" s="85" t="b">
        <v>0</v>
      </c>
      <c r="AR11" s="85" t="b">
        <v>1</v>
      </c>
      <c r="AS11" s="85"/>
      <c r="AT11" s="85">
        <v>1</v>
      </c>
      <c r="AU11" s="90" t="s">
        <v>521</v>
      </c>
      <c r="AV11" s="85" t="b">
        <v>0</v>
      </c>
      <c r="AW11" s="85" t="s">
        <v>533</v>
      </c>
      <c r="AX11" s="90" t="s">
        <v>542</v>
      </c>
      <c r="AY11" s="85" t="s">
        <v>66</v>
      </c>
      <c r="AZ11" s="85" t="str">
        <f>REPLACE(INDEX(GroupVertices[Group],MATCH(Vertices[[#This Row],[Vertex]],GroupVertices[Vertex],0)),1,1,"")</f>
        <v>1</v>
      </c>
      <c r="BA11" s="51" t="s">
        <v>271</v>
      </c>
      <c r="BB11" s="51" t="s">
        <v>271</v>
      </c>
      <c r="BC11" s="51" t="s">
        <v>287</v>
      </c>
      <c r="BD11" s="51" t="s">
        <v>287</v>
      </c>
      <c r="BE11" s="51"/>
      <c r="BF11" s="51"/>
      <c r="BG11" s="128" t="s">
        <v>827</v>
      </c>
      <c r="BH11" s="128" t="s">
        <v>827</v>
      </c>
      <c r="BI11" s="128" t="s">
        <v>850</v>
      </c>
      <c r="BJ11" s="128" t="s">
        <v>850</v>
      </c>
      <c r="BK11" s="128">
        <v>0</v>
      </c>
      <c r="BL11" s="131">
        <v>0</v>
      </c>
      <c r="BM11" s="128">
        <v>0</v>
      </c>
      <c r="BN11" s="131">
        <v>0</v>
      </c>
      <c r="BO11" s="128">
        <v>0</v>
      </c>
      <c r="BP11" s="131">
        <v>0</v>
      </c>
      <c r="BQ11" s="128">
        <v>20</v>
      </c>
      <c r="BR11" s="131">
        <v>100</v>
      </c>
      <c r="BS11" s="128">
        <v>20</v>
      </c>
      <c r="BT11" s="2"/>
      <c r="BU11" s="3"/>
      <c r="BV11" s="3"/>
      <c r="BW11" s="3"/>
      <c r="BX11" s="3"/>
    </row>
    <row r="12" spans="1:76" ht="15">
      <c r="A12" s="14" t="s">
        <v>219</v>
      </c>
      <c r="B12" s="15"/>
      <c r="C12" s="15" t="s">
        <v>64</v>
      </c>
      <c r="D12" s="93">
        <v>162</v>
      </c>
      <c r="E12" s="81"/>
      <c r="F12" s="112" t="s">
        <v>304</v>
      </c>
      <c r="G12" s="15"/>
      <c r="H12" s="16" t="s">
        <v>219</v>
      </c>
      <c r="I12" s="66"/>
      <c r="J12" s="66"/>
      <c r="K12" s="114" t="s">
        <v>572</v>
      </c>
      <c r="L12" s="94">
        <v>1</v>
      </c>
      <c r="M12" s="95">
        <v>2582.587646484375</v>
      </c>
      <c r="N12" s="95">
        <v>1282.2247314453125</v>
      </c>
      <c r="O12" s="77"/>
      <c r="P12" s="96"/>
      <c r="Q12" s="96"/>
      <c r="R12" s="97"/>
      <c r="S12" s="51">
        <v>1</v>
      </c>
      <c r="T12" s="51">
        <v>1</v>
      </c>
      <c r="U12" s="52">
        <v>0</v>
      </c>
      <c r="V12" s="52">
        <v>0</v>
      </c>
      <c r="W12" s="52">
        <v>0</v>
      </c>
      <c r="X12" s="52">
        <v>0.999982</v>
      </c>
      <c r="Y12" s="52">
        <v>0</v>
      </c>
      <c r="Z12" s="52" t="s">
        <v>644</v>
      </c>
      <c r="AA12" s="82">
        <v>12</v>
      </c>
      <c r="AB12" s="82"/>
      <c r="AC12" s="98"/>
      <c r="AD12" s="85" t="s">
        <v>429</v>
      </c>
      <c r="AE12" s="85">
        <v>28</v>
      </c>
      <c r="AF12" s="85">
        <v>5</v>
      </c>
      <c r="AG12" s="85">
        <v>897</v>
      </c>
      <c r="AH12" s="85">
        <v>0</v>
      </c>
      <c r="AI12" s="85"/>
      <c r="AJ12" s="85" t="s">
        <v>458</v>
      </c>
      <c r="AK12" s="85"/>
      <c r="AL12" s="90" t="s">
        <v>492</v>
      </c>
      <c r="AM12" s="85"/>
      <c r="AN12" s="87">
        <v>41439.23952546297</v>
      </c>
      <c r="AO12" s="90" t="s">
        <v>504</v>
      </c>
      <c r="AP12" s="85" t="b">
        <v>1</v>
      </c>
      <c r="AQ12" s="85" t="b">
        <v>0</v>
      </c>
      <c r="AR12" s="85" t="b">
        <v>0</v>
      </c>
      <c r="AS12" s="85"/>
      <c r="AT12" s="85">
        <v>0</v>
      </c>
      <c r="AU12" s="90" t="s">
        <v>521</v>
      </c>
      <c r="AV12" s="85" t="b">
        <v>0</v>
      </c>
      <c r="AW12" s="85" t="s">
        <v>533</v>
      </c>
      <c r="AX12" s="90" t="s">
        <v>543</v>
      </c>
      <c r="AY12" s="85" t="s">
        <v>66</v>
      </c>
      <c r="AZ12" s="85" t="str">
        <f>REPLACE(INDEX(GroupVertices[Group],MATCH(Vertices[[#This Row],[Vertex]],GroupVertices[Vertex],0)),1,1,"")</f>
        <v>1</v>
      </c>
      <c r="BA12" s="51" t="s">
        <v>272</v>
      </c>
      <c r="BB12" s="51" t="s">
        <v>272</v>
      </c>
      <c r="BC12" s="51" t="s">
        <v>288</v>
      </c>
      <c r="BD12" s="51" t="s">
        <v>288</v>
      </c>
      <c r="BE12" s="51" t="s">
        <v>292</v>
      </c>
      <c r="BF12" s="51" t="s">
        <v>292</v>
      </c>
      <c r="BG12" s="128" t="s">
        <v>828</v>
      </c>
      <c r="BH12" s="128" t="s">
        <v>828</v>
      </c>
      <c r="BI12" s="128" t="s">
        <v>851</v>
      </c>
      <c r="BJ12" s="128" t="s">
        <v>851</v>
      </c>
      <c r="BK12" s="128">
        <v>0</v>
      </c>
      <c r="BL12" s="131">
        <v>0</v>
      </c>
      <c r="BM12" s="128">
        <v>0</v>
      </c>
      <c r="BN12" s="131">
        <v>0</v>
      </c>
      <c r="BO12" s="128">
        <v>0</v>
      </c>
      <c r="BP12" s="131">
        <v>0</v>
      </c>
      <c r="BQ12" s="128">
        <v>5</v>
      </c>
      <c r="BR12" s="131">
        <v>100</v>
      </c>
      <c r="BS12" s="128">
        <v>5</v>
      </c>
      <c r="BT12" s="2"/>
      <c r="BU12" s="3"/>
      <c r="BV12" s="3"/>
      <c r="BW12" s="3"/>
      <c r="BX12" s="3"/>
    </row>
    <row r="13" spans="1:76" ht="15">
      <c r="A13" s="14" t="s">
        <v>220</v>
      </c>
      <c r="B13" s="15"/>
      <c r="C13" s="15" t="s">
        <v>64</v>
      </c>
      <c r="D13" s="93">
        <v>163.30708759670577</v>
      </c>
      <c r="E13" s="81"/>
      <c r="F13" s="112" t="s">
        <v>305</v>
      </c>
      <c r="G13" s="15"/>
      <c r="H13" s="16" t="s">
        <v>220</v>
      </c>
      <c r="I13" s="66"/>
      <c r="J13" s="66"/>
      <c r="K13" s="114" t="s">
        <v>573</v>
      </c>
      <c r="L13" s="94">
        <v>1</v>
      </c>
      <c r="M13" s="95">
        <v>8719.076171875</v>
      </c>
      <c r="N13" s="95">
        <v>2152.725830078125</v>
      </c>
      <c r="O13" s="77"/>
      <c r="P13" s="96"/>
      <c r="Q13" s="96"/>
      <c r="R13" s="97"/>
      <c r="S13" s="51">
        <v>2</v>
      </c>
      <c r="T13" s="51">
        <v>1</v>
      </c>
      <c r="U13" s="52">
        <v>0</v>
      </c>
      <c r="V13" s="52">
        <v>1</v>
      </c>
      <c r="W13" s="52">
        <v>0</v>
      </c>
      <c r="X13" s="52">
        <v>1.298222</v>
      </c>
      <c r="Y13" s="52">
        <v>0</v>
      </c>
      <c r="Z13" s="52">
        <v>0</v>
      </c>
      <c r="AA13" s="82">
        <v>13</v>
      </c>
      <c r="AB13" s="82"/>
      <c r="AC13" s="98"/>
      <c r="AD13" s="85" t="s">
        <v>430</v>
      </c>
      <c r="AE13" s="85">
        <v>107</v>
      </c>
      <c r="AF13" s="85">
        <v>80</v>
      </c>
      <c r="AG13" s="85">
        <v>139</v>
      </c>
      <c r="AH13" s="85">
        <v>305</v>
      </c>
      <c r="AI13" s="85"/>
      <c r="AJ13" s="85" t="s">
        <v>459</v>
      </c>
      <c r="AK13" s="85"/>
      <c r="AL13" s="85"/>
      <c r="AM13" s="85"/>
      <c r="AN13" s="87">
        <v>43478.688113425924</v>
      </c>
      <c r="AO13" s="90" t="s">
        <v>505</v>
      </c>
      <c r="AP13" s="85" t="b">
        <v>1</v>
      </c>
      <c r="AQ13" s="85" t="b">
        <v>0</v>
      </c>
      <c r="AR13" s="85" t="b">
        <v>0</v>
      </c>
      <c r="AS13" s="85" t="s">
        <v>520</v>
      </c>
      <c r="AT13" s="85">
        <v>0</v>
      </c>
      <c r="AU13" s="85"/>
      <c r="AV13" s="85" t="b">
        <v>0</v>
      </c>
      <c r="AW13" s="85" t="s">
        <v>533</v>
      </c>
      <c r="AX13" s="90" t="s">
        <v>544</v>
      </c>
      <c r="AY13" s="85" t="s">
        <v>66</v>
      </c>
      <c r="AZ13" s="85" t="str">
        <f>REPLACE(INDEX(GroupVertices[Group],MATCH(Vertices[[#This Row],[Vertex]],GroupVertices[Vertex],0)),1,1,"")</f>
        <v>5</v>
      </c>
      <c r="BA13" s="51" t="s">
        <v>273</v>
      </c>
      <c r="BB13" s="51" t="s">
        <v>273</v>
      </c>
      <c r="BC13" s="51" t="s">
        <v>287</v>
      </c>
      <c r="BD13" s="51" t="s">
        <v>287</v>
      </c>
      <c r="BE13" s="51" t="s">
        <v>292</v>
      </c>
      <c r="BF13" s="51" t="s">
        <v>292</v>
      </c>
      <c r="BG13" s="128" t="s">
        <v>728</v>
      </c>
      <c r="BH13" s="128" t="s">
        <v>728</v>
      </c>
      <c r="BI13" s="128" t="s">
        <v>779</v>
      </c>
      <c r="BJ13" s="128" t="s">
        <v>779</v>
      </c>
      <c r="BK13" s="128">
        <v>0</v>
      </c>
      <c r="BL13" s="131">
        <v>0</v>
      </c>
      <c r="BM13" s="128">
        <v>0</v>
      </c>
      <c r="BN13" s="131">
        <v>0</v>
      </c>
      <c r="BO13" s="128">
        <v>0</v>
      </c>
      <c r="BP13" s="131">
        <v>0</v>
      </c>
      <c r="BQ13" s="128">
        <v>17</v>
      </c>
      <c r="BR13" s="131">
        <v>100</v>
      </c>
      <c r="BS13" s="128">
        <v>17</v>
      </c>
      <c r="BT13" s="2"/>
      <c r="BU13" s="3"/>
      <c r="BV13" s="3"/>
      <c r="BW13" s="3"/>
      <c r="BX13" s="3"/>
    </row>
    <row r="14" spans="1:76" ht="15">
      <c r="A14" s="14" t="s">
        <v>221</v>
      </c>
      <c r="B14" s="15"/>
      <c r="C14" s="15" t="s">
        <v>64</v>
      </c>
      <c r="D14" s="93">
        <v>166.86236585974544</v>
      </c>
      <c r="E14" s="81"/>
      <c r="F14" s="112" t="s">
        <v>306</v>
      </c>
      <c r="G14" s="15"/>
      <c r="H14" s="16" t="s">
        <v>221</v>
      </c>
      <c r="I14" s="66"/>
      <c r="J14" s="66"/>
      <c r="K14" s="114" t="s">
        <v>574</v>
      </c>
      <c r="L14" s="94">
        <v>1</v>
      </c>
      <c r="M14" s="95">
        <v>8719.076171875</v>
      </c>
      <c r="N14" s="95">
        <v>952.8458862304688</v>
      </c>
      <c r="O14" s="77"/>
      <c r="P14" s="96"/>
      <c r="Q14" s="96"/>
      <c r="R14" s="97"/>
      <c r="S14" s="51">
        <v>0</v>
      </c>
      <c r="T14" s="51">
        <v>1</v>
      </c>
      <c r="U14" s="52">
        <v>0</v>
      </c>
      <c r="V14" s="52">
        <v>1</v>
      </c>
      <c r="W14" s="52">
        <v>0</v>
      </c>
      <c r="X14" s="52">
        <v>0.701742</v>
      </c>
      <c r="Y14" s="52">
        <v>0</v>
      </c>
      <c r="Z14" s="52">
        <v>0</v>
      </c>
      <c r="AA14" s="82">
        <v>14</v>
      </c>
      <c r="AB14" s="82"/>
      <c r="AC14" s="98"/>
      <c r="AD14" s="85" t="s">
        <v>431</v>
      </c>
      <c r="AE14" s="85">
        <v>582</v>
      </c>
      <c r="AF14" s="85">
        <v>284</v>
      </c>
      <c r="AG14" s="85">
        <v>30789</v>
      </c>
      <c r="AH14" s="85">
        <v>24564</v>
      </c>
      <c r="AI14" s="85"/>
      <c r="AJ14" s="85" t="s">
        <v>460</v>
      </c>
      <c r="AK14" s="85" t="s">
        <v>480</v>
      </c>
      <c r="AL14" s="85"/>
      <c r="AM14" s="85"/>
      <c r="AN14" s="87">
        <v>43144.8419212963</v>
      </c>
      <c r="AO14" s="90" t="s">
        <v>506</v>
      </c>
      <c r="AP14" s="85" t="b">
        <v>1</v>
      </c>
      <c r="AQ14" s="85" t="b">
        <v>0</v>
      </c>
      <c r="AR14" s="85" t="b">
        <v>0</v>
      </c>
      <c r="AS14" s="85"/>
      <c r="AT14" s="85">
        <v>0</v>
      </c>
      <c r="AU14" s="85"/>
      <c r="AV14" s="85" t="b">
        <v>0</v>
      </c>
      <c r="AW14" s="85" t="s">
        <v>533</v>
      </c>
      <c r="AX14" s="90" t="s">
        <v>545</v>
      </c>
      <c r="AY14" s="85" t="s">
        <v>66</v>
      </c>
      <c r="AZ14" s="85" t="str">
        <f>REPLACE(INDEX(GroupVertices[Group],MATCH(Vertices[[#This Row],[Vertex]],GroupVertices[Vertex],0)),1,1,"")</f>
        <v>5</v>
      </c>
      <c r="BA14" s="51"/>
      <c r="BB14" s="51"/>
      <c r="BC14" s="51"/>
      <c r="BD14" s="51"/>
      <c r="BE14" s="51" t="s">
        <v>292</v>
      </c>
      <c r="BF14" s="51" t="s">
        <v>292</v>
      </c>
      <c r="BG14" s="128" t="s">
        <v>829</v>
      </c>
      <c r="BH14" s="128" t="s">
        <v>829</v>
      </c>
      <c r="BI14" s="128" t="s">
        <v>852</v>
      </c>
      <c r="BJ14" s="128" t="s">
        <v>852</v>
      </c>
      <c r="BK14" s="128">
        <v>0</v>
      </c>
      <c r="BL14" s="131">
        <v>0</v>
      </c>
      <c r="BM14" s="128">
        <v>0</v>
      </c>
      <c r="BN14" s="131">
        <v>0</v>
      </c>
      <c r="BO14" s="128">
        <v>0</v>
      </c>
      <c r="BP14" s="131">
        <v>0</v>
      </c>
      <c r="BQ14" s="128">
        <v>20</v>
      </c>
      <c r="BR14" s="131">
        <v>100</v>
      </c>
      <c r="BS14" s="128">
        <v>20</v>
      </c>
      <c r="BT14" s="2"/>
      <c r="BU14" s="3"/>
      <c r="BV14" s="3"/>
      <c r="BW14" s="3"/>
      <c r="BX14" s="3"/>
    </row>
    <row r="15" spans="1:76" ht="15">
      <c r="A15" s="14" t="s">
        <v>222</v>
      </c>
      <c r="B15" s="15"/>
      <c r="C15" s="15" t="s">
        <v>64</v>
      </c>
      <c r="D15" s="93">
        <v>162.17427834622742</v>
      </c>
      <c r="E15" s="81"/>
      <c r="F15" s="112" t="s">
        <v>307</v>
      </c>
      <c r="G15" s="15"/>
      <c r="H15" s="16" t="s">
        <v>222</v>
      </c>
      <c r="I15" s="66"/>
      <c r="J15" s="66"/>
      <c r="K15" s="114" t="s">
        <v>575</v>
      </c>
      <c r="L15" s="94">
        <v>1</v>
      </c>
      <c r="M15" s="95">
        <v>3573.391845703125</v>
      </c>
      <c r="N15" s="95">
        <v>9249.1572265625</v>
      </c>
      <c r="O15" s="77"/>
      <c r="P15" s="96"/>
      <c r="Q15" s="96"/>
      <c r="R15" s="97"/>
      <c r="S15" s="51">
        <v>0</v>
      </c>
      <c r="T15" s="51">
        <v>1</v>
      </c>
      <c r="U15" s="52">
        <v>0</v>
      </c>
      <c r="V15" s="52">
        <v>0.111111</v>
      </c>
      <c r="W15" s="52">
        <v>0.076595</v>
      </c>
      <c r="X15" s="52">
        <v>0.42241</v>
      </c>
      <c r="Y15" s="52">
        <v>0</v>
      </c>
      <c r="Z15" s="52">
        <v>0</v>
      </c>
      <c r="AA15" s="82">
        <v>15</v>
      </c>
      <c r="AB15" s="82"/>
      <c r="AC15" s="98"/>
      <c r="AD15" s="85" t="s">
        <v>432</v>
      </c>
      <c r="AE15" s="85">
        <v>404</v>
      </c>
      <c r="AF15" s="85">
        <v>15</v>
      </c>
      <c r="AG15" s="85">
        <v>136</v>
      </c>
      <c r="AH15" s="85">
        <v>139</v>
      </c>
      <c r="AI15" s="85"/>
      <c r="AJ15" s="85" t="s">
        <v>461</v>
      </c>
      <c r="AK15" s="85"/>
      <c r="AL15" s="85"/>
      <c r="AM15" s="85"/>
      <c r="AN15" s="87">
        <v>43563.5805787037</v>
      </c>
      <c r="AO15" s="85"/>
      <c r="AP15" s="85" t="b">
        <v>1</v>
      </c>
      <c r="AQ15" s="85" t="b">
        <v>0</v>
      </c>
      <c r="AR15" s="85" t="b">
        <v>0</v>
      </c>
      <c r="AS15" s="85"/>
      <c r="AT15" s="85">
        <v>0</v>
      </c>
      <c r="AU15" s="85"/>
      <c r="AV15" s="85" t="b">
        <v>0</v>
      </c>
      <c r="AW15" s="85" t="s">
        <v>533</v>
      </c>
      <c r="AX15" s="90" t="s">
        <v>546</v>
      </c>
      <c r="AY15" s="85" t="s">
        <v>66</v>
      </c>
      <c r="AZ15" s="85" t="str">
        <f>REPLACE(INDEX(GroupVertices[Group],MATCH(Vertices[[#This Row],[Vertex]],GroupVertices[Vertex],0)),1,1,"")</f>
        <v>3</v>
      </c>
      <c r="BA15" s="51"/>
      <c r="BB15" s="51"/>
      <c r="BC15" s="51"/>
      <c r="BD15" s="51"/>
      <c r="BE15" s="51" t="s">
        <v>293</v>
      </c>
      <c r="BF15" s="51" t="s">
        <v>293</v>
      </c>
      <c r="BG15" s="128" t="s">
        <v>830</v>
      </c>
      <c r="BH15" s="128" t="s">
        <v>830</v>
      </c>
      <c r="BI15" s="128" t="s">
        <v>853</v>
      </c>
      <c r="BJ15" s="128" t="s">
        <v>853</v>
      </c>
      <c r="BK15" s="128">
        <v>0</v>
      </c>
      <c r="BL15" s="131">
        <v>0</v>
      </c>
      <c r="BM15" s="128">
        <v>0</v>
      </c>
      <c r="BN15" s="131">
        <v>0</v>
      </c>
      <c r="BO15" s="128">
        <v>0</v>
      </c>
      <c r="BP15" s="131">
        <v>0</v>
      </c>
      <c r="BQ15" s="128">
        <v>16</v>
      </c>
      <c r="BR15" s="131">
        <v>100</v>
      </c>
      <c r="BS15" s="128">
        <v>16</v>
      </c>
      <c r="BT15" s="2"/>
      <c r="BU15" s="3"/>
      <c r="BV15" s="3"/>
      <c r="BW15" s="3"/>
      <c r="BX15" s="3"/>
    </row>
    <row r="16" spans="1:76" ht="15">
      <c r="A16" s="14" t="s">
        <v>228</v>
      </c>
      <c r="B16" s="15"/>
      <c r="C16" s="15" t="s">
        <v>64</v>
      </c>
      <c r="D16" s="93">
        <v>196.92538058397804</v>
      </c>
      <c r="E16" s="81"/>
      <c r="F16" s="112" t="s">
        <v>312</v>
      </c>
      <c r="G16" s="15"/>
      <c r="H16" s="16" t="s">
        <v>228</v>
      </c>
      <c r="I16" s="66"/>
      <c r="J16" s="66"/>
      <c r="K16" s="114" t="s">
        <v>576</v>
      </c>
      <c r="L16" s="94">
        <v>5499.9</v>
      </c>
      <c r="M16" s="95">
        <v>5240.890625</v>
      </c>
      <c r="N16" s="95">
        <v>7810.35595703125</v>
      </c>
      <c r="O16" s="77"/>
      <c r="P16" s="96"/>
      <c r="Q16" s="96"/>
      <c r="R16" s="97"/>
      <c r="S16" s="51">
        <v>3</v>
      </c>
      <c r="T16" s="51">
        <v>4</v>
      </c>
      <c r="U16" s="52">
        <v>11</v>
      </c>
      <c r="V16" s="52">
        <v>0.2</v>
      </c>
      <c r="W16" s="52">
        <v>0.276757</v>
      </c>
      <c r="X16" s="52">
        <v>1.922898</v>
      </c>
      <c r="Y16" s="52">
        <v>0.15</v>
      </c>
      <c r="Z16" s="52">
        <v>0</v>
      </c>
      <c r="AA16" s="82">
        <v>16</v>
      </c>
      <c r="AB16" s="82"/>
      <c r="AC16" s="98"/>
      <c r="AD16" s="85" t="s">
        <v>433</v>
      </c>
      <c r="AE16" s="85">
        <v>388</v>
      </c>
      <c r="AF16" s="85">
        <v>2009</v>
      </c>
      <c r="AG16" s="85">
        <v>33231</v>
      </c>
      <c r="AH16" s="85">
        <v>0</v>
      </c>
      <c r="AI16" s="85"/>
      <c r="AJ16" s="85" t="s">
        <v>462</v>
      </c>
      <c r="AK16" s="85" t="s">
        <v>481</v>
      </c>
      <c r="AL16" s="90" t="s">
        <v>493</v>
      </c>
      <c r="AM16" s="85"/>
      <c r="AN16" s="87">
        <v>41145.67435185185</v>
      </c>
      <c r="AO16" s="90" t="s">
        <v>507</v>
      </c>
      <c r="AP16" s="85" t="b">
        <v>1</v>
      </c>
      <c r="AQ16" s="85" t="b">
        <v>0</v>
      </c>
      <c r="AR16" s="85" t="b">
        <v>1</v>
      </c>
      <c r="AS16" s="85"/>
      <c r="AT16" s="85">
        <v>26</v>
      </c>
      <c r="AU16" s="90" t="s">
        <v>521</v>
      </c>
      <c r="AV16" s="85" t="b">
        <v>0</v>
      </c>
      <c r="AW16" s="85" t="s">
        <v>533</v>
      </c>
      <c r="AX16" s="90" t="s">
        <v>547</v>
      </c>
      <c r="AY16" s="85" t="s">
        <v>66</v>
      </c>
      <c r="AZ16" s="85" t="str">
        <f>REPLACE(INDEX(GroupVertices[Group],MATCH(Vertices[[#This Row],[Vertex]],GroupVertices[Vertex],0)),1,1,"")</f>
        <v>3</v>
      </c>
      <c r="BA16" s="51" t="s">
        <v>809</v>
      </c>
      <c r="BB16" s="51" t="s">
        <v>809</v>
      </c>
      <c r="BC16" s="51" t="s">
        <v>668</v>
      </c>
      <c r="BD16" s="51" t="s">
        <v>815</v>
      </c>
      <c r="BE16" s="51" t="s">
        <v>817</v>
      </c>
      <c r="BF16" s="51" t="s">
        <v>819</v>
      </c>
      <c r="BG16" s="128" t="s">
        <v>831</v>
      </c>
      <c r="BH16" s="128" t="s">
        <v>841</v>
      </c>
      <c r="BI16" s="128" t="s">
        <v>854</v>
      </c>
      <c r="BJ16" s="128" t="s">
        <v>854</v>
      </c>
      <c r="BK16" s="128">
        <v>0</v>
      </c>
      <c r="BL16" s="131">
        <v>0</v>
      </c>
      <c r="BM16" s="128">
        <v>0</v>
      </c>
      <c r="BN16" s="131">
        <v>0</v>
      </c>
      <c r="BO16" s="128">
        <v>0</v>
      </c>
      <c r="BP16" s="131">
        <v>0</v>
      </c>
      <c r="BQ16" s="128">
        <v>40</v>
      </c>
      <c r="BR16" s="131">
        <v>100</v>
      </c>
      <c r="BS16" s="128">
        <v>40</v>
      </c>
      <c r="BT16" s="2"/>
      <c r="BU16" s="3"/>
      <c r="BV16" s="3"/>
      <c r="BW16" s="3"/>
      <c r="BX16" s="3"/>
    </row>
    <row r="17" spans="1:76" ht="15">
      <c r="A17" s="14" t="s">
        <v>223</v>
      </c>
      <c r="B17" s="15"/>
      <c r="C17" s="15" t="s">
        <v>64</v>
      </c>
      <c r="D17" s="93">
        <v>167.47234007154148</v>
      </c>
      <c r="E17" s="81"/>
      <c r="F17" s="112" t="s">
        <v>308</v>
      </c>
      <c r="G17" s="15"/>
      <c r="H17" s="16" t="s">
        <v>223</v>
      </c>
      <c r="I17" s="66"/>
      <c r="J17" s="66"/>
      <c r="K17" s="114" t="s">
        <v>577</v>
      </c>
      <c r="L17" s="94">
        <v>1</v>
      </c>
      <c r="M17" s="95">
        <v>990.8040771484375</v>
      </c>
      <c r="N17" s="95">
        <v>1282.2247314453125</v>
      </c>
      <c r="O17" s="77"/>
      <c r="P17" s="96"/>
      <c r="Q17" s="96"/>
      <c r="R17" s="97"/>
      <c r="S17" s="51">
        <v>1</v>
      </c>
      <c r="T17" s="51">
        <v>1</v>
      </c>
      <c r="U17" s="52">
        <v>0</v>
      </c>
      <c r="V17" s="52">
        <v>0</v>
      </c>
      <c r="W17" s="52">
        <v>0</v>
      </c>
      <c r="X17" s="52">
        <v>0.999982</v>
      </c>
      <c r="Y17" s="52">
        <v>0</v>
      </c>
      <c r="Z17" s="52" t="s">
        <v>644</v>
      </c>
      <c r="AA17" s="82">
        <v>17</v>
      </c>
      <c r="AB17" s="82"/>
      <c r="AC17" s="98"/>
      <c r="AD17" s="85" t="s">
        <v>434</v>
      </c>
      <c r="AE17" s="85">
        <v>2586</v>
      </c>
      <c r="AF17" s="85">
        <v>319</v>
      </c>
      <c r="AG17" s="85">
        <v>3490</v>
      </c>
      <c r="AH17" s="85">
        <v>2200</v>
      </c>
      <c r="AI17" s="85"/>
      <c r="AJ17" s="85" t="s">
        <v>463</v>
      </c>
      <c r="AK17" s="85" t="s">
        <v>476</v>
      </c>
      <c r="AL17" s="85"/>
      <c r="AM17" s="85"/>
      <c r="AN17" s="87">
        <v>40424.87842592593</v>
      </c>
      <c r="AO17" s="90" t="s">
        <v>508</v>
      </c>
      <c r="AP17" s="85" t="b">
        <v>0</v>
      </c>
      <c r="AQ17" s="85" t="b">
        <v>0</v>
      </c>
      <c r="AR17" s="85" t="b">
        <v>0</v>
      </c>
      <c r="AS17" s="85"/>
      <c r="AT17" s="85">
        <v>2</v>
      </c>
      <c r="AU17" s="90" t="s">
        <v>521</v>
      </c>
      <c r="AV17" s="85" t="b">
        <v>0</v>
      </c>
      <c r="AW17" s="85" t="s">
        <v>533</v>
      </c>
      <c r="AX17" s="90" t="s">
        <v>548</v>
      </c>
      <c r="AY17" s="85" t="s">
        <v>66</v>
      </c>
      <c r="AZ17" s="85" t="str">
        <f>REPLACE(INDEX(GroupVertices[Group],MATCH(Vertices[[#This Row],[Vertex]],GroupVertices[Vertex],0)),1,1,"")</f>
        <v>1</v>
      </c>
      <c r="BA17" s="51" t="s">
        <v>274</v>
      </c>
      <c r="BB17" s="51" t="s">
        <v>274</v>
      </c>
      <c r="BC17" s="51" t="s">
        <v>287</v>
      </c>
      <c r="BD17" s="51" t="s">
        <v>287</v>
      </c>
      <c r="BE17" s="51"/>
      <c r="BF17" s="51"/>
      <c r="BG17" s="128" t="s">
        <v>832</v>
      </c>
      <c r="BH17" s="128" t="s">
        <v>832</v>
      </c>
      <c r="BI17" s="128" t="s">
        <v>855</v>
      </c>
      <c r="BJ17" s="128" t="s">
        <v>855</v>
      </c>
      <c r="BK17" s="128">
        <v>0</v>
      </c>
      <c r="BL17" s="131">
        <v>0</v>
      </c>
      <c r="BM17" s="128">
        <v>0</v>
      </c>
      <c r="BN17" s="131">
        <v>0</v>
      </c>
      <c r="BO17" s="128">
        <v>0</v>
      </c>
      <c r="BP17" s="131">
        <v>0</v>
      </c>
      <c r="BQ17" s="128">
        <v>21</v>
      </c>
      <c r="BR17" s="131">
        <v>100</v>
      </c>
      <c r="BS17" s="128">
        <v>21</v>
      </c>
      <c r="BT17" s="2"/>
      <c r="BU17" s="3"/>
      <c r="BV17" s="3"/>
      <c r="BW17" s="3"/>
      <c r="BX17" s="3"/>
    </row>
    <row r="18" spans="1:76" ht="15">
      <c r="A18" s="14" t="s">
        <v>225</v>
      </c>
      <c r="B18" s="15"/>
      <c r="C18" s="15" t="s">
        <v>64</v>
      </c>
      <c r="D18" s="93">
        <v>165.71212877464438</v>
      </c>
      <c r="E18" s="81"/>
      <c r="F18" s="112" t="s">
        <v>310</v>
      </c>
      <c r="G18" s="15"/>
      <c r="H18" s="16" t="s">
        <v>225</v>
      </c>
      <c r="I18" s="66"/>
      <c r="J18" s="66"/>
      <c r="K18" s="114" t="s">
        <v>578</v>
      </c>
      <c r="L18" s="94">
        <v>3000.4</v>
      </c>
      <c r="M18" s="95">
        <v>7634.064453125</v>
      </c>
      <c r="N18" s="95">
        <v>9577.8662109375</v>
      </c>
      <c r="O18" s="77"/>
      <c r="P18" s="96"/>
      <c r="Q18" s="96"/>
      <c r="R18" s="97"/>
      <c r="S18" s="51">
        <v>0</v>
      </c>
      <c r="T18" s="51">
        <v>2</v>
      </c>
      <c r="U18" s="52">
        <v>6</v>
      </c>
      <c r="V18" s="52">
        <v>0.166667</v>
      </c>
      <c r="W18" s="52">
        <v>0</v>
      </c>
      <c r="X18" s="52">
        <v>0.976317</v>
      </c>
      <c r="Y18" s="52">
        <v>0</v>
      </c>
      <c r="Z18" s="52">
        <v>0</v>
      </c>
      <c r="AA18" s="82">
        <v>18</v>
      </c>
      <c r="AB18" s="82"/>
      <c r="AC18" s="98"/>
      <c r="AD18" s="85" t="s">
        <v>435</v>
      </c>
      <c r="AE18" s="85">
        <v>109</v>
      </c>
      <c r="AF18" s="85">
        <v>218</v>
      </c>
      <c r="AG18" s="85">
        <v>2179</v>
      </c>
      <c r="AH18" s="85">
        <v>1810</v>
      </c>
      <c r="AI18" s="85"/>
      <c r="AJ18" s="85" t="s">
        <v>464</v>
      </c>
      <c r="AK18" s="85" t="s">
        <v>478</v>
      </c>
      <c r="AL18" s="85"/>
      <c r="AM18" s="85"/>
      <c r="AN18" s="87">
        <v>40828.69074074074</v>
      </c>
      <c r="AO18" s="90" t="s">
        <v>509</v>
      </c>
      <c r="AP18" s="85" t="b">
        <v>0</v>
      </c>
      <c r="AQ18" s="85" t="b">
        <v>0</v>
      </c>
      <c r="AR18" s="85" t="b">
        <v>1</v>
      </c>
      <c r="AS18" s="85"/>
      <c r="AT18" s="85">
        <v>5</v>
      </c>
      <c r="AU18" s="90" t="s">
        <v>523</v>
      </c>
      <c r="AV18" s="85" t="b">
        <v>0</v>
      </c>
      <c r="AW18" s="85" t="s">
        <v>533</v>
      </c>
      <c r="AX18" s="90" t="s">
        <v>549</v>
      </c>
      <c r="AY18" s="85" t="s">
        <v>66</v>
      </c>
      <c r="AZ18" s="85" t="str">
        <f>REPLACE(INDEX(GroupVertices[Group],MATCH(Vertices[[#This Row],[Vertex]],GroupVertices[Vertex],0)),1,1,"")</f>
        <v>4</v>
      </c>
      <c r="BA18" s="51"/>
      <c r="BB18" s="51"/>
      <c r="BC18" s="51"/>
      <c r="BD18" s="51"/>
      <c r="BE18" s="51" t="s">
        <v>291</v>
      </c>
      <c r="BF18" s="51" t="s">
        <v>291</v>
      </c>
      <c r="BG18" s="128" t="s">
        <v>833</v>
      </c>
      <c r="BH18" s="128" t="s">
        <v>842</v>
      </c>
      <c r="BI18" s="128" t="s">
        <v>856</v>
      </c>
      <c r="BJ18" s="128" t="s">
        <v>856</v>
      </c>
      <c r="BK18" s="128">
        <v>0</v>
      </c>
      <c r="BL18" s="131">
        <v>0</v>
      </c>
      <c r="BM18" s="128">
        <v>0</v>
      </c>
      <c r="BN18" s="131">
        <v>0</v>
      </c>
      <c r="BO18" s="128">
        <v>0</v>
      </c>
      <c r="BP18" s="131">
        <v>0</v>
      </c>
      <c r="BQ18" s="128">
        <v>36</v>
      </c>
      <c r="BR18" s="131">
        <v>100</v>
      </c>
      <c r="BS18" s="128">
        <v>36</v>
      </c>
      <c r="BT18" s="2"/>
      <c r="BU18" s="3"/>
      <c r="BV18" s="3"/>
      <c r="BW18" s="3"/>
      <c r="BX18" s="3"/>
    </row>
    <row r="19" spans="1:76" ht="15">
      <c r="A19" s="14" t="s">
        <v>226</v>
      </c>
      <c r="B19" s="15"/>
      <c r="C19" s="15" t="s">
        <v>64</v>
      </c>
      <c r="D19" s="93">
        <v>187.49692205307377</v>
      </c>
      <c r="E19" s="81"/>
      <c r="F19" s="112" t="s">
        <v>529</v>
      </c>
      <c r="G19" s="15"/>
      <c r="H19" s="16" t="s">
        <v>226</v>
      </c>
      <c r="I19" s="66"/>
      <c r="J19" s="66"/>
      <c r="K19" s="114" t="s">
        <v>579</v>
      </c>
      <c r="L19" s="94">
        <v>1</v>
      </c>
      <c r="M19" s="95">
        <v>7798.85693359375</v>
      </c>
      <c r="N19" s="95">
        <v>9308.5185546875</v>
      </c>
      <c r="O19" s="77"/>
      <c r="P19" s="96"/>
      <c r="Q19" s="96"/>
      <c r="R19" s="97"/>
      <c r="S19" s="51">
        <v>2</v>
      </c>
      <c r="T19" s="51">
        <v>1</v>
      </c>
      <c r="U19" s="52">
        <v>0</v>
      </c>
      <c r="V19" s="52">
        <v>0.111111</v>
      </c>
      <c r="W19" s="52">
        <v>0</v>
      </c>
      <c r="X19" s="52">
        <v>0.982491</v>
      </c>
      <c r="Y19" s="52">
        <v>0</v>
      </c>
      <c r="Z19" s="52">
        <v>0</v>
      </c>
      <c r="AA19" s="82">
        <v>19</v>
      </c>
      <c r="AB19" s="82"/>
      <c r="AC19" s="98"/>
      <c r="AD19" s="85" t="s">
        <v>436</v>
      </c>
      <c r="AE19" s="85">
        <v>3444</v>
      </c>
      <c r="AF19" s="85">
        <v>1468</v>
      </c>
      <c r="AG19" s="85">
        <v>2877</v>
      </c>
      <c r="AH19" s="85">
        <v>1333</v>
      </c>
      <c r="AI19" s="85"/>
      <c r="AJ19" s="85" t="s">
        <v>465</v>
      </c>
      <c r="AK19" s="85" t="s">
        <v>476</v>
      </c>
      <c r="AL19" s="85"/>
      <c r="AM19" s="85"/>
      <c r="AN19" s="87">
        <v>39993.32586805556</v>
      </c>
      <c r="AO19" s="90" t="s">
        <v>510</v>
      </c>
      <c r="AP19" s="85" t="b">
        <v>0</v>
      </c>
      <c r="AQ19" s="85" t="b">
        <v>0</v>
      </c>
      <c r="AR19" s="85" t="b">
        <v>0</v>
      </c>
      <c r="AS19" s="85"/>
      <c r="AT19" s="85">
        <v>1</v>
      </c>
      <c r="AU19" s="90" t="s">
        <v>521</v>
      </c>
      <c r="AV19" s="85" t="b">
        <v>0</v>
      </c>
      <c r="AW19" s="85" t="s">
        <v>533</v>
      </c>
      <c r="AX19" s="90" t="s">
        <v>550</v>
      </c>
      <c r="AY19" s="85" t="s">
        <v>66</v>
      </c>
      <c r="AZ19" s="85" t="str">
        <f>REPLACE(INDEX(GroupVertices[Group],MATCH(Vertices[[#This Row],[Vertex]],GroupVertices[Vertex],0)),1,1,"")</f>
        <v>4</v>
      </c>
      <c r="BA19" s="51"/>
      <c r="BB19" s="51"/>
      <c r="BC19" s="51"/>
      <c r="BD19" s="51"/>
      <c r="BE19" s="51" t="s">
        <v>291</v>
      </c>
      <c r="BF19" s="51" t="s">
        <v>291</v>
      </c>
      <c r="BG19" s="128" t="s">
        <v>834</v>
      </c>
      <c r="BH19" s="128" t="s">
        <v>834</v>
      </c>
      <c r="BI19" s="128" t="s">
        <v>857</v>
      </c>
      <c r="BJ19" s="128" t="s">
        <v>857</v>
      </c>
      <c r="BK19" s="128">
        <v>0</v>
      </c>
      <c r="BL19" s="131">
        <v>0</v>
      </c>
      <c r="BM19" s="128">
        <v>0</v>
      </c>
      <c r="BN19" s="131">
        <v>0</v>
      </c>
      <c r="BO19" s="128">
        <v>0</v>
      </c>
      <c r="BP19" s="131">
        <v>0</v>
      </c>
      <c r="BQ19" s="128">
        <v>13</v>
      </c>
      <c r="BR19" s="131">
        <v>100</v>
      </c>
      <c r="BS19" s="128">
        <v>13</v>
      </c>
      <c r="BT19" s="2"/>
      <c r="BU19" s="3"/>
      <c r="BV19" s="3"/>
      <c r="BW19" s="3"/>
      <c r="BX19" s="3"/>
    </row>
    <row r="20" spans="1:76" ht="15">
      <c r="A20" s="14" t="s">
        <v>227</v>
      </c>
      <c r="B20" s="15"/>
      <c r="C20" s="15" t="s">
        <v>64</v>
      </c>
      <c r="D20" s="93">
        <v>164.89302054737541</v>
      </c>
      <c r="E20" s="81"/>
      <c r="F20" s="112" t="s">
        <v>311</v>
      </c>
      <c r="G20" s="15"/>
      <c r="H20" s="16" t="s">
        <v>227</v>
      </c>
      <c r="I20" s="66"/>
      <c r="J20" s="66"/>
      <c r="K20" s="114" t="s">
        <v>580</v>
      </c>
      <c r="L20" s="94">
        <v>1</v>
      </c>
      <c r="M20" s="95">
        <v>2582.587646484375</v>
      </c>
      <c r="N20" s="95">
        <v>8716.775390625</v>
      </c>
      <c r="O20" s="77"/>
      <c r="P20" s="96"/>
      <c r="Q20" s="96"/>
      <c r="R20" s="97"/>
      <c r="S20" s="51">
        <v>1</v>
      </c>
      <c r="T20" s="51">
        <v>1</v>
      </c>
      <c r="U20" s="52">
        <v>0</v>
      </c>
      <c r="V20" s="52">
        <v>0</v>
      </c>
      <c r="W20" s="52">
        <v>0</v>
      </c>
      <c r="X20" s="52">
        <v>0.999982</v>
      </c>
      <c r="Y20" s="52">
        <v>0</v>
      </c>
      <c r="Z20" s="52" t="s">
        <v>644</v>
      </c>
      <c r="AA20" s="82">
        <v>20</v>
      </c>
      <c r="AB20" s="82"/>
      <c r="AC20" s="98"/>
      <c r="AD20" s="85" t="s">
        <v>437</v>
      </c>
      <c r="AE20" s="85">
        <v>193</v>
      </c>
      <c r="AF20" s="85">
        <v>171</v>
      </c>
      <c r="AG20" s="85">
        <v>1107</v>
      </c>
      <c r="AH20" s="85">
        <v>6712</v>
      </c>
      <c r="AI20" s="85"/>
      <c r="AJ20" s="85" t="s">
        <v>466</v>
      </c>
      <c r="AK20" s="85"/>
      <c r="AL20" s="85"/>
      <c r="AM20" s="85"/>
      <c r="AN20" s="87">
        <v>42516.398125</v>
      </c>
      <c r="AO20" s="90" t="s">
        <v>511</v>
      </c>
      <c r="AP20" s="85" t="b">
        <v>1</v>
      </c>
      <c r="AQ20" s="85" t="b">
        <v>0</v>
      </c>
      <c r="AR20" s="85" t="b">
        <v>0</v>
      </c>
      <c r="AS20" s="85"/>
      <c r="AT20" s="85">
        <v>0</v>
      </c>
      <c r="AU20" s="85"/>
      <c r="AV20" s="85" t="b">
        <v>0</v>
      </c>
      <c r="AW20" s="85" t="s">
        <v>533</v>
      </c>
      <c r="AX20" s="90" t="s">
        <v>551</v>
      </c>
      <c r="AY20" s="85" t="s">
        <v>66</v>
      </c>
      <c r="AZ20" s="85" t="str">
        <f>REPLACE(INDEX(GroupVertices[Group],MATCH(Vertices[[#This Row],[Vertex]],GroupVertices[Vertex],0)),1,1,"")</f>
        <v>1</v>
      </c>
      <c r="BA20" s="51" t="s">
        <v>810</v>
      </c>
      <c r="BB20" s="51" t="s">
        <v>810</v>
      </c>
      <c r="BC20" s="51" t="s">
        <v>287</v>
      </c>
      <c r="BD20" s="51" t="s">
        <v>287</v>
      </c>
      <c r="BE20" s="51"/>
      <c r="BF20" s="51"/>
      <c r="BG20" s="128" t="s">
        <v>835</v>
      </c>
      <c r="BH20" s="128" t="s">
        <v>835</v>
      </c>
      <c r="BI20" s="128" t="s">
        <v>858</v>
      </c>
      <c r="BJ20" s="128" t="s">
        <v>858</v>
      </c>
      <c r="BK20" s="128">
        <v>0</v>
      </c>
      <c r="BL20" s="131">
        <v>0</v>
      </c>
      <c r="BM20" s="128">
        <v>0</v>
      </c>
      <c r="BN20" s="131">
        <v>0</v>
      </c>
      <c r="BO20" s="128">
        <v>0</v>
      </c>
      <c r="BP20" s="131">
        <v>0</v>
      </c>
      <c r="BQ20" s="128">
        <v>42</v>
      </c>
      <c r="BR20" s="131">
        <v>100</v>
      </c>
      <c r="BS20" s="128">
        <v>42</v>
      </c>
      <c r="BT20" s="2"/>
      <c r="BU20" s="3"/>
      <c r="BV20" s="3"/>
      <c r="BW20" s="3"/>
      <c r="BX20" s="3"/>
    </row>
    <row r="21" spans="1:76" ht="15">
      <c r="A21" s="14" t="s">
        <v>239</v>
      </c>
      <c r="B21" s="15"/>
      <c r="C21" s="15" t="s">
        <v>64</v>
      </c>
      <c r="D21" s="93">
        <v>1000</v>
      </c>
      <c r="E21" s="81"/>
      <c r="F21" s="112" t="s">
        <v>530</v>
      </c>
      <c r="G21" s="15"/>
      <c r="H21" s="16" t="s">
        <v>239</v>
      </c>
      <c r="I21" s="66"/>
      <c r="J21" s="66"/>
      <c r="K21" s="114" t="s">
        <v>581</v>
      </c>
      <c r="L21" s="94">
        <v>1</v>
      </c>
      <c r="M21" s="95">
        <v>6429.54638671875</v>
      </c>
      <c r="N21" s="95">
        <v>9218.490234375</v>
      </c>
      <c r="O21" s="77"/>
      <c r="P21" s="96"/>
      <c r="Q21" s="96"/>
      <c r="R21" s="97"/>
      <c r="S21" s="51">
        <v>2</v>
      </c>
      <c r="T21" s="51">
        <v>0</v>
      </c>
      <c r="U21" s="52">
        <v>0</v>
      </c>
      <c r="V21" s="52">
        <v>0.125</v>
      </c>
      <c r="W21" s="52">
        <v>0.131991</v>
      </c>
      <c r="X21" s="52">
        <v>0.696486</v>
      </c>
      <c r="Y21" s="52">
        <v>0.5</v>
      </c>
      <c r="Z21" s="52">
        <v>0</v>
      </c>
      <c r="AA21" s="82">
        <v>21</v>
      </c>
      <c r="AB21" s="82"/>
      <c r="AC21" s="98"/>
      <c r="AD21" s="85" t="s">
        <v>438</v>
      </c>
      <c r="AE21" s="85">
        <v>275</v>
      </c>
      <c r="AF21" s="85">
        <v>48089</v>
      </c>
      <c r="AG21" s="85">
        <v>113603</v>
      </c>
      <c r="AH21" s="85">
        <v>33586</v>
      </c>
      <c r="AI21" s="85"/>
      <c r="AJ21" s="85" t="s">
        <v>467</v>
      </c>
      <c r="AK21" s="85" t="s">
        <v>482</v>
      </c>
      <c r="AL21" s="90" t="s">
        <v>494</v>
      </c>
      <c r="AM21" s="85"/>
      <c r="AN21" s="87">
        <v>41582.71135416667</v>
      </c>
      <c r="AO21" s="90" t="s">
        <v>512</v>
      </c>
      <c r="AP21" s="85" t="b">
        <v>0</v>
      </c>
      <c r="AQ21" s="85" t="b">
        <v>0</v>
      </c>
      <c r="AR21" s="85" t="b">
        <v>0</v>
      </c>
      <c r="AS21" s="85"/>
      <c r="AT21" s="85">
        <v>216</v>
      </c>
      <c r="AU21" s="90" t="s">
        <v>521</v>
      </c>
      <c r="AV21" s="85" t="b">
        <v>0</v>
      </c>
      <c r="AW21" s="85" t="s">
        <v>533</v>
      </c>
      <c r="AX21" s="90" t="s">
        <v>552</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229</v>
      </c>
      <c r="B22" s="15"/>
      <c r="C22" s="15" t="s">
        <v>64</v>
      </c>
      <c r="D22" s="93">
        <v>163.62078861991515</v>
      </c>
      <c r="E22" s="81"/>
      <c r="F22" s="112" t="s">
        <v>313</v>
      </c>
      <c r="G22" s="15"/>
      <c r="H22" s="16" t="s">
        <v>229</v>
      </c>
      <c r="I22" s="66"/>
      <c r="J22" s="66"/>
      <c r="K22" s="114" t="s">
        <v>582</v>
      </c>
      <c r="L22" s="94">
        <v>1500.7</v>
      </c>
      <c r="M22" s="95">
        <v>6142.7890625</v>
      </c>
      <c r="N22" s="95">
        <v>6522.61376953125</v>
      </c>
      <c r="O22" s="77"/>
      <c r="P22" s="96"/>
      <c r="Q22" s="96"/>
      <c r="R22" s="97"/>
      <c r="S22" s="51">
        <v>0</v>
      </c>
      <c r="T22" s="51">
        <v>4</v>
      </c>
      <c r="U22" s="52">
        <v>3</v>
      </c>
      <c r="V22" s="52">
        <v>0.166667</v>
      </c>
      <c r="W22" s="52">
        <v>0.200162</v>
      </c>
      <c r="X22" s="52">
        <v>1.289774</v>
      </c>
      <c r="Y22" s="52">
        <v>0.25</v>
      </c>
      <c r="Z22" s="52">
        <v>0</v>
      </c>
      <c r="AA22" s="82">
        <v>22</v>
      </c>
      <c r="AB22" s="82"/>
      <c r="AC22" s="98"/>
      <c r="AD22" s="85" t="s">
        <v>439</v>
      </c>
      <c r="AE22" s="85">
        <v>628</v>
      </c>
      <c r="AF22" s="85">
        <v>98</v>
      </c>
      <c r="AG22" s="85">
        <v>3224</v>
      </c>
      <c r="AH22" s="85">
        <v>2596</v>
      </c>
      <c r="AI22" s="85"/>
      <c r="AJ22" s="85"/>
      <c r="AK22" s="85"/>
      <c r="AL22" s="90" t="s">
        <v>495</v>
      </c>
      <c r="AM22" s="85"/>
      <c r="AN22" s="87">
        <v>41820.87399305555</v>
      </c>
      <c r="AO22" s="90" t="s">
        <v>513</v>
      </c>
      <c r="AP22" s="85" t="b">
        <v>1</v>
      </c>
      <c r="AQ22" s="85" t="b">
        <v>0</v>
      </c>
      <c r="AR22" s="85" t="b">
        <v>0</v>
      </c>
      <c r="AS22" s="85"/>
      <c r="AT22" s="85">
        <v>0</v>
      </c>
      <c r="AU22" s="90" t="s">
        <v>521</v>
      </c>
      <c r="AV22" s="85" t="b">
        <v>0</v>
      </c>
      <c r="AW22" s="85" t="s">
        <v>533</v>
      </c>
      <c r="AX22" s="90" t="s">
        <v>553</v>
      </c>
      <c r="AY22" s="85" t="s">
        <v>66</v>
      </c>
      <c r="AZ22" s="85" t="str">
        <f>REPLACE(INDEX(GroupVertices[Group],MATCH(Vertices[[#This Row],[Vertex]],GroupVertices[Vertex],0)),1,1,"")</f>
        <v>3</v>
      </c>
      <c r="BA22" s="51" t="s">
        <v>278</v>
      </c>
      <c r="BB22" s="51" t="s">
        <v>278</v>
      </c>
      <c r="BC22" s="51" t="s">
        <v>289</v>
      </c>
      <c r="BD22" s="51" t="s">
        <v>289</v>
      </c>
      <c r="BE22" s="51" t="s">
        <v>294</v>
      </c>
      <c r="BF22" s="51" t="s">
        <v>294</v>
      </c>
      <c r="BG22" s="128" t="s">
        <v>836</v>
      </c>
      <c r="BH22" s="128" t="s">
        <v>836</v>
      </c>
      <c r="BI22" s="128" t="s">
        <v>859</v>
      </c>
      <c r="BJ22" s="128" t="s">
        <v>859</v>
      </c>
      <c r="BK22" s="128">
        <v>0</v>
      </c>
      <c r="BL22" s="131">
        <v>0</v>
      </c>
      <c r="BM22" s="128">
        <v>0</v>
      </c>
      <c r="BN22" s="131">
        <v>0</v>
      </c>
      <c r="BO22" s="128">
        <v>0</v>
      </c>
      <c r="BP22" s="131">
        <v>0</v>
      </c>
      <c r="BQ22" s="128">
        <v>12</v>
      </c>
      <c r="BR22" s="131">
        <v>100</v>
      </c>
      <c r="BS22" s="128">
        <v>12</v>
      </c>
      <c r="BT22" s="2"/>
      <c r="BU22" s="3"/>
      <c r="BV22" s="3"/>
      <c r="BW22" s="3"/>
      <c r="BX22" s="3"/>
    </row>
    <row r="23" spans="1:76" ht="15">
      <c r="A23" s="14" t="s">
        <v>240</v>
      </c>
      <c r="B23" s="15"/>
      <c r="C23" s="15" t="s">
        <v>64</v>
      </c>
      <c r="D23" s="93">
        <v>198.24989601530655</v>
      </c>
      <c r="E23" s="81"/>
      <c r="F23" s="112" t="s">
        <v>531</v>
      </c>
      <c r="G23" s="15"/>
      <c r="H23" s="16" t="s">
        <v>240</v>
      </c>
      <c r="I23" s="66"/>
      <c r="J23" s="66"/>
      <c r="K23" s="114" t="s">
        <v>583</v>
      </c>
      <c r="L23" s="94">
        <v>1</v>
      </c>
      <c r="M23" s="95">
        <v>7439.15185546875</v>
      </c>
      <c r="N23" s="95">
        <v>6516.37109375</v>
      </c>
      <c r="O23" s="77"/>
      <c r="P23" s="96"/>
      <c r="Q23" s="96"/>
      <c r="R23" s="97"/>
      <c r="S23" s="51">
        <v>2</v>
      </c>
      <c r="T23" s="51">
        <v>0</v>
      </c>
      <c r="U23" s="52">
        <v>0</v>
      </c>
      <c r="V23" s="52">
        <v>0.125</v>
      </c>
      <c r="W23" s="52">
        <v>0.131991</v>
      </c>
      <c r="X23" s="52">
        <v>0.696486</v>
      </c>
      <c r="Y23" s="52">
        <v>0.5</v>
      </c>
      <c r="Z23" s="52">
        <v>0</v>
      </c>
      <c r="AA23" s="82">
        <v>23</v>
      </c>
      <c r="AB23" s="82"/>
      <c r="AC23" s="98"/>
      <c r="AD23" s="85" t="s">
        <v>440</v>
      </c>
      <c r="AE23" s="85">
        <v>496</v>
      </c>
      <c r="AF23" s="85">
        <v>2085</v>
      </c>
      <c r="AG23" s="85">
        <v>1860</v>
      </c>
      <c r="AH23" s="85">
        <v>1606</v>
      </c>
      <c r="AI23" s="85"/>
      <c r="AJ23" s="85"/>
      <c r="AK23" s="85" t="s">
        <v>483</v>
      </c>
      <c r="AL23" s="85"/>
      <c r="AM23" s="85"/>
      <c r="AN23" s="87">
        <v>40243.46488425926</v>
      </c>
      <c r="AO23" s="90" t="s">
        <v>514</v>
      </c>
      <c r="AP23" s="85" t="b">
        <v>1</v>
      </c>
      <c r="AQ23" s="85" t="b">
        <v>0</v>
      </c>
      <c r="AR23" s="85" t="b">
        <v>1</v>
      </c>
      <c r="AS23" s="85"/>
      <c r="AT23" s="85">
        <v>2</v>
      </c>
      <c r="AU23" s="90" t="s">
        <v>521</v>
      </c>
      <c r="AV23" s="85" t="b">
        <v>0</v>
      </c>
      <c r="AW23" s="85" t="s">
        <v>533</v>
      </c>
      <c r="AX23" s="90" t="s">
        <v>554</v>
      </c>
      <c r="AY23" s="85" t="s">
        <v>65</v>
      </c>
      <c r="AZ23" s="85" t="str">
        <f>REPLACE(INDEX(GroupVertices[Group],MATCH(Vertices[[#This Row],[Vertex]],GroupVertices[Vertex],0)),1,1,"")</f>
        <v>3</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230</v>
      </c>
      <c r="B24" s="15"/>
      <c r="C24" s="15" t="s">
        <v>64</v>
      </c>
      <c r="D24" s="93">
        <v>179.58468513434823</v>
      </c>
      <c r="E24" s="81"/>
      <c r="F24" s="112" t="s">
        <v>314</v>
      </c>
      <c r="G24" s="15"/>
      <c r="H24" s="16" t="s">
        <v>230</v>
      </c>
      <c r="I24" s="66"/>
      <c r="J24" s="66"/>
      <c r="K24" s="114" t="s">
        <v>584</v>
      </c>
      <c r="L24" s="94">
        <v>1</v>
      </c>
      <c r="M24" s="95">
        <v>4584.2255859375</v>
      </c>
      <c r="N24" s="95">
        <v>5175.953125</v>
      </c>
      <c r="O24" s="77"/>
      <c r="P24" s="96"/>
      <c r="Q24" s="96"/>
      <c r="R24" s="97"/>
      <c r="S24" s="51">
        <v>3</v>
      </c>
      <c r="T24" s="51">
        <v>1</v>
      </c>
      <c r="U24" s="52">
        <v>0</v>
      </c>
      <c r="V24" s="52">
        <v>0.125</v>
      </c>
      <c r="W24" s="52">
        <v>0.1825</v>
      </c>
      <c r="X24" s="52">
        <v>0.971839</v>
      </c>
      <c r="Y24" s="52">
        <v>0.5</v>
      </c>
      <c r="Z24" s="52">
        <v>0</v>
      </c>
      <c r="AA24" s="82">
        <v>24</v>
      </c>
      <c r="AB24" s="82"/>
      <c r="AC24" s="98"/>
      <c r="AD24" s="85" t="s">
        <v>441</v>
      </c>
      <c r="AE24" s="85">
        <v>216</v>
      </c>
      <c r="AF24" s="85">
        <v>1014</v>
      </c>
      <c r="AG24" s="85">
        <v>1901</v>
      </c>
      <c r="AH24" s="85">
        <v>5586</v>
      </c>
      <c r="AI24" s="85"/>
      <c r="AJ24" s="85" t="s">
        <v>468</v>
      </c>
      <c r="AK24" s="85" t="s">
        <v>478</v>
      </c>
      <c r="AL24" s="85"/>
      <c r="AM24" s="85"/>
      <c r="AN24" s="87">
        <v>43654.7791087963</v>
      </c>
      <c r="AO24" s="90" t="s">
        <v>515</v>
      </c>
      <c r="AP24" s="85" t="b">
        <v>0</v>
      </c>
      <c r="AQ24" s="85" t="b">
        <v>0</v>
      </c>
      <c r="AR24" s="85" t="b">
        <v>0</v>
      </c>
      <c r="AS24" s="85"/>
      <c r="AT24" s="85">
        <v>1</v>
      </c>
      <c r="AU24" s="90" t="s">
        <v>521</v>
      </c>
      <c r="AV24" s="85" t="b">
        <v>1</v>
      </c>
      <c r="AW24" s="85" t="s">
        <v>533</v>
      </c>
      <c r="AX24" s="90" t="s">
        <v>555</v>
      </c>
      <c r="AY24" s="85" t="s">
        <v>66</v>
      </c>
      <c r="AZ24" s="85" t="str">
        <f>REPLACE(INDEX(GroupVertices[Group],MATCH(Vertices[[#This Row],[Vertex]],GroupVertices[Vertex],0)),1,1,"")</f>
        <v>3</v>
      </c>
      <c r="BA24" s="51" t="s">
        <v>811</v>
      </c>
      <c r="BB24" s="51" t="s">
        <v>811</v>
      </c>
      <c r="BC24" s="51" t="s">
        <v>287</v>
      </c>
      <c r="BD24" s="51" t="s">
        <v>287</v>
      </c>
      <c r="BE24" s="51" t="s">
        <v>295</v>
      </c>
      <c r="BF24" s="51" t="s">
        <v>295</v>
      </c>
      <c r="BG24" s="128" t="s">
        <v>837</v>
      </c>
      <c r="BH24" s="128" t="s">
        <v>843</v>
      </c>
      <c r="BI24" s="128" t="s">
        <v>860</v>
      </c>
      <c r="BJ24" s="128" t="s">
        <v>864</v>
      </c>
      <c r="BK24" s="128">
        <v>0</v>
      </c>
      <c r="BL24" s="131">
        <v>0</v>
      </c>
      <c r="BM24" s="128">
        <v>0</v>
      </c>
      <c r="BN24" s="131">
        <v>0</v>
      </c>
      <c r="BO24" s="128">
        <v>0</v>
      </c>
      <c r="BP24" s="131">
        <v>0</v>
      </c>
      <c r="BQ24" s="128">
        <v>41</v>
      </c>
      <c r="BR24" s="131">
        <v>100</v>
      </c>
      <c r="BS24" s="128">
        <v>41</v>
      </c>
      <c r="BT24" s="2"/>
      <c r="BU24" s="3"/>
      <c r="BV24" s="3"/>
      <c r="BW24" s="3"/>
      <c r="BX24" s="3"/>
    </row>
    <row r="25" spans="1:76" ht="15">
      <c r="A25" s="14" t="s">
        <v>231</v>
      </c>
      <c r="B25" s="15"/>
      <c r="C25" s="15" t="s">
        <v>64</v>
      </c>
      <c r="D25" s="93">
        <v>162.78425255802347</v>
      </c>
      <c r="E25" s="81"/>
      <c r="F25" s="112" t="s">
        <v>315</v>
      </c>
      <c r="G25" s="15"/>
      <c r="H25" s="16" t="s">
        <v>231</v>
      </c>
      <c r="I25" s="66"/>
      <c r="J25" s="66"/>
      <c r="K25" s="114" t="s">
        <v>585</v>
      </c>
      <c r="L25" s="94">
        <v>1</v>
      </c>
      <c r="M25" s="95">
        <v>4399.67333984375</v>
      </c>
      <c r="N25" s="95">
        <v>417.3109130859375</v>
      </c>
      <c r="O25" s="77"/>
      <c r="P25" s="96"/>
      <c r="Q25" s="96"/>
      <c r="R25" s="97"/>
      <c r="S25" s="51">
        <v>0</v>
      </c>
      <c r="T25" s="51">
        <v>1</v>
      </c>
      <c r="U25" s="52">
        <v>0</v>
      </c>
      <c r="V25" s="52">
        <v>0.111111</v>
      </c>
      <c r="W25" s="52">
        <v>0</v>
      </c>
      <c r="X25" s="52">
        <v>0.585356</v>
      </c>
      <c r="Y25" s="52">
        <v>0</v>
      </c>
      <c r="Z25" s="52">
        <v>0</v>
      </c>
      <c r="AA25" s="82">
        <v>25</v>
      </c>
      <c r="AB25" s="82"/>
      <c r="AC25" s="98"/>
      <c r="AD25" s="85" t="s">
        <v>442</v>
      </c>
      <c r="AE25" s="85">
        <v>268</v>
      </c>
      <c r="AF25" s="85">
        <v>50</v>
      </c>
      <c r="AG25" s="85">
        <v>3947</v>
      </c>
      <c r="AH25" s="85">
        <v>2328</v>
      </c>
      <c r="AI25" s="85"/>
      <c r="AJ25" s="85" t="s">
        <v>469</v>
      </c>
      <c r="AK25" s="85"/>
      <c r="AL25" s="85"/>
      <c r="AM25" s="85"/>
      <c r="AN25" s="87">
        <v>43604.197650462964</v>
      </c>
      <c r="AO25" s="90" t="s">
        <v>516</v>
      </c>
      <c r="AP25" s="85" t="b">
        <v>1</v>
      </c>
      <c r="AQ25" s="85" t="b">
        <v>0</v>
      </c>
      <c r="AR25" s="85" t="b">
        <v>0</v>
      </c>
      <c r="AS25" s="85"/>
      <c r="AT25" s="85">
        <v>1</v>
      </c>
      <c r="AU25" s="85"/>
      <c r="AV25" s="85" t="b">
        <v>0</v>
      </c>
      <c r="AW25" s="85" t="s">
        <v>533</v>
      </c>
      <c r="AX25" s="90" t="s">
        <v>556</v>
      </c>
      <c r="AY25" s="85" t="s">
        <v>66</v>
      </c>
      <c r="AZ25" s="85" t="str">
        <f>REPLACE(INDEX(GroupVertices[Group],MATCH(Vertices[[#This Row],[Vertex]],GroupVertices[Vertex],0)),1,1,"")</f>
        <v>2</v>
      </c>
      <c r="BA25" s="51" t="s">
        <v>283</v>
      </c>
      <c r="BB25" s="51" t="s">
        <v>283</v>
      </c>
      <c r="BC25" s="51" t="s">
        <v>288</v>
      </c>
      <c r="BD25" s="51" t="s">
        <v>288</v>
      </c>
      <c r="BE25" s="51" t="s">
        <v>292</v>
      </c>
      <c r="BF25" s="51" t="s">
        <v>292</v>
      </c>
      <c r="BG25" s="128" t="s">
        <v>825</v>
      </c>
      <c r="BH25" s="128" t="s">
        <v>825</v>
      </c>
      <c r="BI25" s="128" t="s">
        <v>848</v>
      </c>
      <c r="BJ25" s="128" t="s">
        <v>848</v>
      </c>
      <c r="BK25" s="128">
        <v>0</v>
      </c>
      <c r="BL25" s="131">
        <v>0</v>
      </c>
      <c r="BM25" s="128">
        <v>0</v>
      </c>
      <c r="BN25" s="131">
        <v>0</v>
      </c>
      <c r="BO25" s="128">
        <v>0</v>
      </c>
      <c r="BP25" s="131">
        <v>0</v>
      </c>
      <c r="BQ25" s="128">
        <v>7</v>
      </c>
      <c r="BR25" s="131">
        <v>100</v>
      </c>
      <c r="BS25" s="128">
        <v>7</v>
      </c>
      <c r="BT25" s="2"/>
      <c r="BU25" s="3"/>
      <c r="BV25" s="3"/>
      <c r="BW25" s="3"/>
      <c r="BX25" s="3"/>
    </row>
    <row r="26" spans="1:76" ht="15">
      <c r="A26" s="14" t="s">
        <v>232</v>
      </c>
      <c r="B26" s="15"/>
      <c r="C26" s="15" t="s">
        <v>64</v>
      </c>
      <c r="D26" s="93">
        <v>163.01081440811913</v>
      </c>
      <c r="E26" s="81"/>
      <c r="F26" s="112" t="s">
        <v>316</v>
      </c>
      <c r="G26" s="15"/>
      <c r="H26" s="16" t="s">
        <v>232</v>
      </c>
      <c r="I26" s="66"/>
      <c r="J26" s="66"/>
      <c r="K26" s="114" t="s">
        <v>586</v>
      </c>
      <c r="L26" s="94">
        <v>1</v>
      </c>
      <c r="M26" s="95">
        <v>990.8040771484375</v>
      </c>
      <c r="N26" s="95">
        <v>8716.775390625</v>
      </c>
      <c r="O26" s="77"/>
      <c r="P26" s="96"/>
      <c r="Q26" s="96"/>
      <c r="R26" s="97"/>
      <c r="S26" s="51">
        <v>1</v>
      </c>
      <c r="T26" s="51">
        <v>1</v>
      </c>
      <c r="U26" s="52">
        <v>0</v>
      </c>
      <c r="V26" s="52">
        <v>0</v>
      </c>
      <c r="W26" s="52">
        <v>0</v>
      </c>
      <c r="X26" s="52">
        <v>0.999982</v>
      </c>
      <c r="Y26" s="52">
        <v>0</v>
      </c>
      <c r="Z26" s="52" t="s">
        <v>644</v>
      </c>
      <c r="AA26" s="82">
        <v>26</v>
      </c>
      <c r="AB26" s="82"/>
      <c r="AC26" s="98"/>
      <c r="AD26" s="85" t="s">
        <v>443</v>
      </c>
      <c r="AE26" s="85">
        <v>2</v>
      </c>
      <c r="AF26" s="85">
        <v>63</v>
      </c>
      <c r="AG26" s="85">
        <v>15844</v>
      </c>
      <c r="AH26" s="85">
        <v>2</v>
      </c>
      <c r="AI26" s="85"/>
      <c r="AJ26" s="85"/>
      <c r="AK26" s="85" t="s">
        <v>484</v>
      </c>
      <c r="AL26" s="85"/>
      <c r="AM26" s="85"/>
      <c r="AN26" s="87">
        <v>43563.72300925926</v>
      </c>
      <c r="AO26" s="85"/>
      <c r="AP26" s="85" t="b">
        <v>1</v>
      </c>
      <c r="AQ26" s="85" t="b">
        <v>0</v>
      </c>
      <c r="AR26" s="85" t="b">
        <v>0</v>
      </c>
      <c r="AS26" s="85"/>
      <c r="AT26" s="85">
        <v>0</v>
      </c>
      <c r="AU26" s="85"/>
      <c r="AV26" s="85" t="b">
        <v>0</v>
      </c>
      <c r="AW26" s="85" t="s">
        <v>533</v>
      </c>
      <c r="AX26" s="90" t="s">
        <v>557</v>
      </c>
      <c r="AY26" s="85" t="s">
        <v>66</v>
      </c>
      <c r="AZ26" s="85" t="str">
        <f>REPLACE(INDEX(GroupVertices[Group],MATCH(Vertices[[#This Row],[Vertex]],GroupVertices[Vertex],0)),1,1,"")</f>
        <v>1</v>
      </c>
      <c r="BA26" s="51" t="s">
        <v>284</v>
      </c>
      <c r="BB26" s="51" t="s">
        <v>284</v>
      </c>
      <c r="BC26" s="51" t="s">
        <v>290</v>
      </c>
      <c r="BD26" s="51" t="s">
        <v>290</v>
      </c>
      <c r="BE26" s="51"/>
      <c r="BF26" s="51"/>
      <c r="BG26" s="128" t="s">
        <v>838</v>
      </c>
      <c r="BH26" s="128" t="s">
        <v>838</v>
      </c>
      <c r="BI26" s="128" t="s">
        <v>861</v>
      </c>
      <c r="BJ26" s="128" t="s">
        <v>861</v>
      </c>
      <c r="BK26" s="128">
        <v>0</v>
      </c>
      <c r="BL26" s="131">
        <v>0</v>
      </c>
      <c r="BM26" s="128">
        <v>0</v>
      </c>
      <c r="BN26" s="131">
        <v>0</v>
      </c>
      <c r="BO26" s="128">
        <v>0</v>
      </c>
      <c r="BP26" s="131">
        <v>0</v>
      </c>
      <c r="BQ26" s="128">
        <v>10</v>
      </c>
      <c r="BR26" s="131">
        <v>100</v>
      </c>
      <c r="BS26" s="128">
        <v>10</v>
      </c>
      <c r="BT26" s="2"/>
      <c r="BU26" s="3"/>
      <c r="BV26" s="3"/>
      <c r="BW26" s="3"/>
      <c r="BX26" s="3"/>
    </row>
    <row r="27" spans="1:76" ht="15">
      <c r="A27" s="14" t="s">
        <v>233</v>
      </c>
      <c r="B27" s="15"/>
      <c r="C27" s="15" t="s">
        <v>64</v>
      </c>
      <c r="D27" s="93">
        <v>191.8713085433824</v>
      </c>
      <c r="E27" s="81"/>
      <c r="F27" s="112" t="s">
        <v>317</v>
      </c>
      <c r="G27" s="15"/>
      <c r="H27" s="16" t="s">
        <v>233</v>
      </c>
      <c r="I27" s="66"/>
      <c r="J27" s="66"/>
      <c r="K27" s="114" t="s">
        <v>587</v>
      </c>
      <c r="L27" s="94">
        <v>1</v>
      </c>
      <c r="M27" s="95">
        <v>5451.892578125</v>
      </c>
      <c r="N27" s="95">
        <v>4823.046875</v>
      </c>
      <c r="O27" s="77"/>
      <c r="P27" s="96"/>
      <c r="Q27" s="96"/>
      <c r="R27" s="97"/>
      <c r="S27" s="51">
        <v>0</v>
      </c>
      <c r="T27" s="51">
        <v>1</v>
      </c>
      <c r="U27" s="52">
        <v>0</v>
      </c>
      <c r="V27" s="52">
        <v>0.111111</v>
      </c>
      <c r="W27" s="52">
        <v>0</v>
      </c>
      <c r="X27" s="52">
        <v>0.585356</v>
      </c>
      <c r="Y27" s="52">
        <v>0</v>
      </c>
      <c r="Z27" s="52">
        <v>0</v>
      </c>
      <c r="AA27" s="82">
        <v>27</v>
      </c>
      <c r="AB27" s="82"/>
      <c r="AC27" s="98"/>
      <c r="AD27" s="85" t="s">
        <v>444</v>
      </c>
      <c r="AE27" s="85">
        <v>4632</v>
      </c>
      <c r="AF27" s="85">
        <v>1719</v>
      </c>
      <c r="AG27" s="85">
        <v>5729</v>
      </c>
      <c r="AH27" s="85">
        <v>3096</v>
      </c>
      <c r="AI27" s="85"/>
      <c r="AJ27" s="85" t="s">
        <v>470</v>
      </c>
      <c r="AK27" s="85" t="s">
        <v>485</v>
      </c>
      <c r="AL27" s="85"/>
      <c r="AM27" s="85"/>
      <c r="AN27" s="87">
        <v>40526.68554398148</v>
      </c>
      <c r="AO27" s="90" t="s">
        <v>517</v>
      </c>
      <c r="AP27" s="85" t="b">
        <v>0</v>
      </c>
      <c r="AQ27" s="85" t="b">
        <v>0</v>
      </c>
      <c r="AR27" s="85" t="b">
        <v>0</v>
      </c>
      <c r="AS27" s="85"/>
      <c r="AT27" s="85">
        <v>0</v>
      </c>
      <c r="AU27" s="90" t="s">
        <v>524</v>
      </c>
      <c r="AV27" s="85" t="b">
        <v>0</v>
      </c>
      <c r="AW27" s="85" t="s">
        <v>533</v>
      </c>
      <c r="AX27" s="90" t="s">
        <v>558</v>
      </c>
      <c r="AY27" s="85" t="s">
        <v>66</v>
      </c>
      <c r="AZ27" s="85" t="str">
        <f>REPLACE(INDEX(GroupVertices[Group],MATCH(Vertices[[#This Row],[Vertex]],GroupVertices[Vertex],0)),1,1,"")</f>
        <v>2</v>
      </c>
      <c r="BA27" s="51" t="s">
        <v>283</v>
      </c>
      <c r="BB27" s="51" t="s">
        <v>283</v>
      </c>
      <c r="BC27" s="51" t="s">
        <v>288</v>
      </c>
      <c r="BD27" s="51" t="s">
        <v>288</v>
      </c>
      <c r="BE27" s="51" t="s">
        <v>292</v>
      </c>
      <c r="BF27" s="51" t="s">
        <v>292</v>
      </c>
      <c r="BG27" s="128" t="s">
        <v>825</v>
      </c>
      <c r="BH27" s="128" t="s">
        <v>825</v>
      </c>
      <c r="BI27" s="128" t="s">
        <v>848</v>
      </c>
      <c r="BJ27" s="128" t="s">
        <v>848</v>
      </c>
      <c r="BK27" s="128">
        <v>0</v>
      </c>
      <c r="BL27" s="131">
        <v>0</v>
      </c>
      <c r="BM27" s="128">
        <v>0</v>
      </c>
      <c r="BN27" s="131">
        <v>0</v>
      </c>
      <c r="BO27" s="128">
        <v>0</v>
      </c>
      <c r="BP27" s="131">
        <v>0</v>
      </c>
      <c r="BQ27" s="128">
        <v>7</v>
      </c>
      <c r="BR27" s="131">
        <v>100</v>
      </c>
      <c r="BS27" s="128">
        <v>7</v>
      </c>
      <c r="BT27" s="2"/>
      <c r="BU27" s="3"/>
      <c r="BV27" s="3"/>
      <c r="BW27" s="3"/>
      <c r="BX27" s="3"/>
    </row>
    <row r="28" spans="1:76" ht="15">
      <c r="A28" s="14" t="s">
        <v>234</v>
      </c>
      <c r="B28" s="15"/>
      <c r="C28" s="15" t="s">
        <v>64</v>
      </c>
      <c r="D28" s="93">
        <v>163.46393810831046</v>
      </c>
      <c r="E28" s="81"/>
      <c r="F28" s="112" t="s">
        <v>532</v>
      </c>
      <c r="G28" s="15"/>
      <c r="H28" s="16" t="s">
        <v>234</v>
      </c>
      <c r="I28" s="66"/>
      <c r="J28" s="66"/>
      <c r="K28" s="114" t="s">
        <v>588</v>
      </c>
      <c r="L28" s="94">
        <v>1</v>
      </c>
      <c r="M28" s="95">
        <v>990.8040771484375</v>
      </c>
      <c r="N28" s="95">
        <v>6858.1376953125</v>
      </c>
      <c r="O28" s="77"/>
      <c r="P28" s="96"/>
      <c r="Q28" s="96"/>
      <c r="R28" s="97"/>
      <c r="S28" s="51">
        <v>1</v>
      </c>
      <c r="T28" s="51">
        <v>1</v>
      </c>
      <c r="U28" s="52">
        <v>0</v>
      </c>
      <c r="V28" s="52">
        <v>0</v>
      </c>
      <c r="W28" s="52">
        <v>0</v>
      </c>
      <c r="X28" s="52">
        <v>0.999982</v>
      </c>
      <c r="Y28" s="52">
        <v>0</v>
      </c>
      <c r="Z28" s="52" t="s">
        <v>644</v>
      </c>
      <c r="AA28" s="82">
        <v>28</v>
      </c>
      <c r="AB28" s="82"/>
      <c r="AC28" s="98"/>
      <c r="AD28" s="85" t="s">
        <v>445</v>
      </c>
      <c r="AE28" s="85">
        <v>52</v>
      </c>
      <c r="AF28" s="85">
        <v>89</v>
      </c>
      <c r="AG28" s="85">
        <v>2347</v>
      </c>
      <c r="AH28" s="85">
        <v>8091</v>
      </c>
      <c r="AI28" s="85"/>
      <c r="AJ28" s="85" t="s">
        <v>471</v>
      </c>
      <c r="AK28" s="85" t="s">
        <v>476</v>
      </c>
      <c r="AL28" s="85"/>
      <c r="AM28" s="85"/>
      <c r="AN28" s="87">
        <v>42975.84164351852</v>
      </c>
      <c r="AO28" s="90" t="s">
        <v>518</v>
      </c>
      <c r="AP28" s="85" t="b">
        <v>1</v>
      </c>
      <c r="AQ28" s="85" t="b">
        <v>0</v>
      </c>
      <c r="AR28" s="85" t="b">
        <v>1</v>
      </c>
      <c r="AS28" s="85"/>
      <c r="AT28" s="85">
        <v>0</v>
      </c>
      <c r="AU28" s="85"/>
      <c r="AV28" s="85" t="b">
        <v>0</v>
      </c>
      <c r="AW28" s="85" t="s">
        <v>533</v>
      </c>
      <c r="AX28" s="90" t="s">
        <v>559</v>
      </c>
      <c r="AY28" s="85" t="s">
        <v>66</v>
      </c>
      <c r="AZ28" s="85" t="str">
        <f>REPLACE(INDEX(GroupVertices[Group],MATCH(Vertices[[#This Row],[Vertex]],GroupVertices[Vertex],0)),1,1,"")</f>
        <v>1</v>
      </c>
      <c r="BA28" s="51"/>
      <c r="BB28" s="51"/>
      <c r="BC28" s="51"/>
      <c r="BD28" s="51"/>
      <c r="BE28" s="51" t="s">
        <v>292</v>
      </c>
      <c r="BF28" s="51" t="s">
        <v>292</v>
      </c>
      <c r="BG28" s="128" t="s">
        <v>839</v>
      </c>
      <c r="BH28" s="128" t="s">
        <v>839</v>
      </c>
      <c r="BI28" s="128" t="s">
        <v>862</v>
      </c>
      <c r="BJ28" s="128" t="s">
        <v>862</v>
      </c>
      <c r="BK28" s="128">
        <v>0</v>
      </c>
      <c r="BL28" s="131">
        <v>0</v>
      </c>
      <c r="BM28" s="128">
        <v>0</v>
      </c>
      <c r="BN28" s="131">
        <v>0</v>
      </c>
      <c r="BO28" s="128">
        <v>0</v>
      </c>
      <c r="BP28" s="131">
        <v>0</v>
      </c>
      <c r="BQ28" s="128">
        <v>15</v>
      </c>
      <c r="BR28" s="131">
        <v>100</v>
      </c>
      <c r="BS28" s="128">
        <v>15</v>
      </c>
      <c r="BT28" s="2"/>
      <c r="BU28" s="3"/>
      <c r="BV28" s="3"/>
      <c r="BW28" s="3"/>
      <c r="BX28" s="3"/>
    </row>
    <row r="29" spans="1:76" ht="15">
      <c r="A29" s="14" t="s">
        <v>235</v>
      </c>
      <c r="B29" s="15"/>
      <c r="C29" s="15" t="s">
        <v>64</v>
      </c>
      <c r="D29" s="93">
        <v>204.94218451044006</v>
      </c>
      <c r="E29" s="81"/>
      <c r="F29" s="112" t="s">
        <v>318</v>
      </c>
      <c r="G29" s="15"/>
      <c r="H29" s="16" t="s">
        <v>235</v>
      </c>
      <c r="I29" s="66"/>
      <c r="J29" s="66"/>
      <c r="K29" s="114" t="s">
        <v>589</v>
      </c>
      <c r="L29" s="94">
        <v>1</v>
      </c>
      <c r="M29" s="95">
        <v>990.8040771484375</v>
      </c>
      <c r="N29" s="95">
        <v>4999.5</v>
      </c>
      <c r="O29" s="77"/>
      <c r="P29" s="96"/>
      <c r="Q29" s="96"/>
      <c r="R29" s="97"/>
      <c r="S29" s="51">
        <v>1</v>
      </c>
      <c r="T29" s="51">
        <v>1</v>
      </c>
      <c r="U29" s="52">
        <v>0</v>
      </c>
      <c r="V29" s="52">
        <v>0</v>
      </c>
      <c r="W29" s="52">
        <v>0</v>
      </c>
      <c r="X29" s="52">
        <v>0.999982</v>
      </c>
      <c r="Y29" s="52">
        <v>0</v>
      </c>
      <c r="Z29" s="52" t="s">
        <v>644</v>
      </c>
      <c r="AA29" s="82">
        <v>29</v>
      </c>
      <c r="AB29" s="82"/>
      <c r="AC29" s="98"/>
      <c r="AD29" s="85" t="s">
        <v>446</v>
      </c>
      <c r="AE29" s="85">
        <v>4863</v>
      </c>
      <c r="AF29" s="85">
        <v>2469</v>
      </c>
      <c r="AG29" s="85">
        <v>106732</v>
      </c>
      <c r="AH29" s="85">
        <v>22573</v>
      </c>
      <c r="AI29" s="85"/>
      <c r="AJ29" s="85" t="s">
        <v>472</v>
      </c>
      <c r="AK29" s="85" t="s">
        <v>486</v>
      </c>
      <c r="AL29" s="85"/>
      <c r="AM29" s="85"/>
      <c r="AN29" s="87">
        <v>40416.66900462963</v>
      </c>
      <c r="AO29" s="85"/>
      <c r="AP29" s="85" t="b">
        <v>1</v>
      </c>
      <c r="AQ29" s="85" t="b">
        <v>0</v>
      </c>
      <c r="AR29" s="85" t="b">
        <v>0</v>
      </c>
      <c r="AS29" s="85"/>
      <c r="AT29" s="85">
        <v>21</v>
      </c>
      <c r="AU29" s="90" t="s">
        <v>521</v>
      </c>
      <c r="AV29" s="85" t="b">
        <v>0</v>
      </c>
      <c r="AW29" s="85" t="s">
        <v>533</v>
      </c>
      <c r="AX29" s="90" t="s">
        <v>560</v>
      </c>
      <c r="AY29" s="85" t="s">
        <v>66</v>
      </c>
      <c r="AZ29" s="85" t="str">
        <f>REPLACE(INDEX(GroupVertices[Group],MATCH(Vertices[[#This Row],[Vertex]],GroupVertices[Vertex],0)),1,1,"")</f>
        <v>1</v>
      </c>
      <c r="BA29" s="51" t="s">
        <v>285</v>
      </c>
      <c r="BB29" s="51" t="s">
        <v>285</v>
      </c>
      <c r="BC29" s="51" t="s">
        <v>288</v>
      </c>
      <c r="BD29" s="51" t="s">
        <v>288</v>
      </c>
      <c r="BE29" s="51" t="s">
        <v>292</v>
      </c>
      <c r="BF29" s="51" t="s">
        <v>292</v>
      </c>
      <c r="BG29" s="128" t="s">
        <v>828</v>
      </c>
      <c r="BH29" s="128" t="s">
        <v>828</v>
      </c>
      <c r="BI29" s="128" t="s">
        <v>851</v>
      </c>
      <c r="BJ29" s="128" t="s">
        <v>851</v>
      </c>
      <c r="BK29" s="128">
        <v>0</v>
      </c>
      <c r="BL29" s="131">
        <v>0</v>
      </c>
      <c r="BM29" s="128">
        <v>0</v>
      </c>
      <c r="BN29" s="131">
        <v>0</v>
      </c>
      <c r="BO29" s="128">
        <v>0</v>
      </c>
      <c r="BP29" s="131">
        <v>0</v>
      </c>
      <c r="BQ29" s="128">
        <v>5</v>
      </c>
      <c r="BR29" s="131">
        <v>100</v>
      </c>
      <c r="BS29" s="128">
        <v>5</v>
      </c>
      <c r="BT29" s="2"/>
      <c r="BU29" s="3"/>
      <c r="BV29" s="3"/>
      <c r="BW29" s="3"/>
      <c r="BX29" s="3"/>
    </row>
    <row r="30" spans="1:76" ht="15">
      <c r="A30" s="14" t="s">
        <v>237</v>
      </c>
      <c r="B30" s="15"/>
      <c r="C30" s="15" t="s">
        <v>64</v>
      </c>
      <c r="D30" s="93">
        <v>195.9494218451044</v>
      </c>
      <c r="E30" s="81"/>
      <c r="F30" s="112" t="s">
        <v>320</v>
      </c>
      <c r="G30" s="15"/>
      <c r="H30" s="16" t="s">
        <v>237</v>
      </c>
      <c r="I30" s="66"/>
      <c r="J30" s="66"/>
      <c r="K30" s="114" t="s">
        <v>590</v>
      </c>
      <c r="L30" s="94">
        <v>1</v>
      </c>
      <c r="M30" s="95">
        <v>3573.391845703125</v>
      </c>
      <c r="N30" s="95">
        <v>3046.949462890625</v>
      </c>
      <c r="O30" s="77"/>
      <c r="P30" s="96"/>
      <c r="Q30" s="96"/>
      <c r="R30" s="97"/>
      <c r="S30" s="51">
        <v>0</v>
      </c>
      <c r="T30" s="51">
        <v>1</v>
      </c>
      <c r="U30" s="52">
        <v>0</v>
      </c>
      <c r="V30" s="52">
        <v>0.111111</v>
      </c>
      <c r="W30" s="52">
        <v>0</v>
      </c>
      <c r="X30" s="52">
        <v>0.585356</v>
      </c>
      <c r="Y30" s="52">
        <v>0</v>
      </c>
      <c r="Z30" s="52">
        <v>0</v>
      </c>
      <c r="AA30" s="82">
        <v>30</v>
      </c>
      <c r="AB30" s="82"/>
      <c r="AC30" s="98"/>
      <c r="AD30" s="85" t="s">
        <v>447</v>
      </c>
      <c r="AE30" s="85">
        <v>4849</v>
      </c>
      <c r="AF30" s="85">
        <v>1953</v>
      </c>
      <c r="AG30" s="85">
        <v>721565</v>
      </c>
      <c r="AH30" s="85">
        <v>5881</v>
      </c>
      <c r="AI30" s="85"/>
      <c r="AJ30" s="85" t="s">
        <v>473</v>
      </c>
      <c r="AK30" s="85" t="s">
        <v>487</v>
      </c>
      <c r="AL30" s="85"/>
      <c r="AM30" s="85"/>
      <c r="AN30" s="87">
        <v>40712.810891203706</v>
      </c>
      <c r="AO30" s="90" t="s">
        <v>519</v>
      </c>
      <c r="AP30" s="85" t="b">
        <v>0</v>
      </c>
      <c r="AQ30" s="85" t="b">
        <v>0</v>
      </c>
      <c r="AR30" s="85" t="b">
        <v>1</v>
      </c>
      <c r="AS30" s="85"/>
      <c r="AT30" s="85">
        <v>144</v>
      </c>
      <c r="AU30" s="90" t="s">
        <v>525</v>
      </c>
      <c r="AV30" s="85" t="b">
        <v>0</v>
      </c>
      <c r="AW30" s="85" t="s">
        <v>533</v>
      </c>
      <c r="AX30" s="90" t="s">
        <v>561</v>
      </c>
      <c r="AY30" s="85" t="s">
        <v>66</v>
      </c>
      <c r="AZ30" s="85" t="str">
        <f>REPLACE(INDEX(GroupVertices[Group],MATCH(Vertices[[#This Row],[Vertex]],GroupVertices[Vertex],0)),1,1,"")</f>
        <v>2</v>
      </c>
      <c r="BA30" s="51" t="s">
        <v>283</v>
      </c>
      <c r="BB30" s="51" t="s">
        <v>283</v>
      </c>
      <c r="BC30" s="51" t="s">
        <v>288</v>
      </c>
      <c r="BD30" s="51" t="s">
        <v>288</v>
      </c>
      <c r="BE30" s="51" t="s">
        <v>292</v>
      </c>
      <c r="BF30" s="51" t="s">
        <v>292</v>
      </c>
      <c r="BG30" s="128" t="s">
        <v>825</v>
      </c>
      <c r="BH30" s="128" t="s">
        <v>825</v>
      </c>
      <c r="BI30" s="128" t="s">
        <v>848</v>
      </c>
      <c r="BJ30" s="128" t="s">
        <v>848</v>
      </c>
      <c r="BK30" s="128">
        <v>0</v>
      </c>
      <c r="BL30" s="131">
        <v>0</v>
      </c>
      <c r="BM30" s="128">
        <v>0</v>
      </c>
      <c r="BN30" s="131">
        <v>0</v>
      </c>
      <c r="BO30" s="128">
        <v>0</v>
      </c>
      <c r="BP30" s="131">
        <v>0</v>
      </c>
      <c r="BQ30" s="128">
        <v>7</v>
      </c>
      <c r="BR30" s="131">
        <v>100</v>
      </c>
      <c r="BS30" s="128">
        <v>7</v>
      </c>
      <c r="BT30" s="2"/>
      <c r="BU30" s="3"/>
      <c r="BV30" s="3"/>
      <c r="BW30" s="3"/>
      <c r="BX30" s="3"/>
    </row>
    <row r="31" spans="1:76" ht="15">
      <c r="A31" s="99" t="s">
        <v>238</v>
      </c>
      <c r="B31" s="100"/>
      <c r="C31" s="100" t="s">
        <v>64</v>
      </c>
      <c r="D31" s="101">
        <v>163.44651027368772</v>
      </c>
      <c r="E31" s="102"/>
      <c r="F31" s="113" t="s">
        <v>321</v>
      </c>
      <c r="G31" s="100"/>
      <c r="H31" s="103" t="s">
        <v>238</v>
      </c>
      <c r="I31" s="104"/>
      <c r="J31" s="104"/>
      <c r="K31" s="115" t="s">
        <v>591</v>
      </c>
      <c r="L31" s="105">
        <v>1</v>
      </c>
      <c r="M31" s="106">
        <v>2582.587646484375</v>
      </c>
      <c r="N31" s="106">
        <v>6858.1376953125</v>
      </c>
      <c r="O31" s="107"/>
      <c r="P31" s="108"/>
      <c r="Q31" s="108"/>
      <c r="R31" s="109"/>
      <c r="S31" s="51">
        <v>1</v>
      </c>
      <c r="T31" s="51">
        <v>1</v>
      </c>
      <c r="U31" s="52">
        <v>0</v>
      </c>
      <c r="V31" s="52">
        <v>0</v>
      </c>
      <c r="W31" s="52">
        <v>0</v>
      </c>
      <c r="X31" s="52">
        <v>0.999982</v>
      </c>
      <c r="Y31" s="52">
        <v>0</v>
      </c>
      <c r="Z31" s="52" t="s">
        <v>644</v>
      </c>
      <c r="AA31" s="110">
        <v>31</v>
      </c>
      <c r="AB31" s="110"/>
      <c r="AC31" s="111"/>
      <c r="AD31" s="85" t="s">
        <v>448</v>
      </c>
      <c r="AE31" s="85">
        <v>53</v>
      </c>
      <c r="AF31" s="85">
        <v>88</v>
      </c>
      <c r="AG31" s="85">
        <v>7436</v>
      </c>
      <c r="AH31" s="85">
        <v>13</v>
      </c>
      <c r="AI31" s="85"/>
      <c r="AJ31" s="85" t="s">
        <v>474</v>
      </c>
      <c r="AK31" s="85" t="s">
        <v>488</v>
      </c>
      <c r="AL31" s="90" t="s">
        <v>496</v>
      </c>
      <c r="AM31" s="85"/>
      <c r="AN31" s="87">
        <v>42137.346400462964</v>
      </c>
      <c r="AO31" s="85"/>
      <c r="AP31" s="85" t="b">
        <v>0</v>
      </c>
      <c r="AQ31" s="85" t="b">
        <v>0</v>
      </c>
      <c r="AR31" s="85" t="b">
        <v>0</v>
      </c>
      <c r="AS31" s="85"/>
      <c r="AT31" s="85">
        <v>0</v>
      </c>
      <c r="AU31" s="90" t="s">
        <v>526</v>
      </c>
      <c r="AV31" s="85" t="b">
        <v>0</v>
      </c>
      <c r="AW31" s="85" t="s">
        <v>533</v>
      </c>
      <c r="AX31" s="90" t="s">
        <v>562</v>
      </c>
      <c r="AY31" s="85" t="s">
        <v>66</v>
      </c>
      <c r="AZ31" s="85" t="str">
        <f>REPLACE(INDEX(GroupVertices[Group],MATCH(Vertices[[#This Row],[Vertex]],GroupVertices[Vertex],0)),1,1,"")</f>
        <v>1</v>
      </c>
      <c r="BA31" s="51" t="s">
        <v>286</v>
      </c>
      <c r="BB31" s="51" t="s">
        <v>286</v>
      </c>
      <c r="BC31" s="51" t="s">
        <v>288</v>
      </c>
      <c r="BD31" s="51" t="s">
        <v>288</v>
      </c>
      <c r="BE31" s="51" t="s">
        <v>292</v>
      </c>
      <c r="BF31" s="51" t="s">
        <v>292</v>
      </c>
      <c r="BG31" s="128" t="s">
        <v>828</v>
      </c>
      <c r="BH31" s="128" t="s">
        <v>828</v>
      </c>
      <c r="BI31" s="128" t="s">
        <v>851</v>
      </c>
      <c r="BJ31" s="128" t="s">
        <v>851</v>
      </c>
      <c r="BK31" s="128">
        <v>0</v>
      </c>
      <c r="BL31" s="131">
        <v>0</v>
      </c>
      <c r="BM31" s="128">
        <v>0</v>
      </c>
      <c r="BN31" s="131">
        <v>0</v>
      </c>
      <c r="BO31" s="128">
        <v>0</v>
      </c>
      <c r="BP31" s="131">
        <v>0</v>
      </c>
      <c r="BQ31" s="128">
        <v>5</v>
      </c>
      <c r="BR31" s="131">
        <v>100</v>
      </c>
      <c r="BS31" s="128">
        <v>5</v>
      </c>
      <c r="BT31" s="2"/>
      <c r="BU31" s="3"/>
      <c r="BV31" s="3"/>
      <c r="BW31" s="3"/>
      <c r="BX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hyperlinks>
    <hyperlink ref="AL3" r:id="rId1" display="https://t.co/DpUbZ96ZCV"/>
    <hyperlink ref="AL8" r:id="rId2" display="https://twitter.com/"/>
    <hyperlink ref="AL9" r:id="rId3" display="http://www.alhurra.com/"/>
    <hyperlink ref="AL12" r:id="rId4" display="http://sites.google.com/site/shnashil"/>
    <hyperlink ref="AL16" r:id="rId5" display="http://alarab.co.uk/"/>
    <hyperlink ref="AL21" r:id="rId6" display="http://wijhatnadhar.org/"/>
    <hyperlink ref="AL22" r:id="rId7" display="https://t.co/j3fhuiFebM"/>
    <hyperlink ref="AL31" r:id="rId8" display="https://www.facebook.com/t6ttftrrdsshld8732788966yfgyfsesfyfeswawzxhj56r5e5"/>
    <hyperlink ref="AO3" r:id="rId9" display="https://pbs.twimg.com/profile_banners/89098930/1426087131"/>
    <hyperlink ref="AO4" r:id="rId10" display="https://pbs.twimg.com/profile_banners/723154471/1563411129"/>
    <hyperlink ref="AO5" r:id="rId11" display="https://pbs.twimg.com/profile_banners/1160370661094764544/1566624549"/>
    <hyperlink ref="AO7" r:id="rId12" display="https://pbs.twimg.com/profile_banners/574040787/1406435388"/>
    <hyperlink ref="AO8" r:id="rId13" display="https://pbs.twimg.com/profile_banners/58081798/1566656800"/>
    <hyperlink ref="AO9" r:id="rId14" display="https://pbs.twimg.com/profile_banners/60598920/1541352971"/>
    <hyperlink ref="AO11" r:id="rId15" display="https://pbs.twimg.com/profile_banners/1255004198/1541794576"/>
    <hyperlink ref="AO12" r:id="rId16" display="https://pbs.twimg.com/profile_banners/1515428306/1371189531"/>
    <hyperlink ref="AO13" r:id="rId17" display="https://pbs.twimg.com/profile_banners/1084487962035998720/1548771325"/>
    <hyperlink ref="AO14" r:id="rId18" display="https://pbs.twimg.com/profile_banners/963506151559237632/1564039005"/>
    <hyperlink ref="AO16" r:id="rId19" display="https://pbs.twimg.com/profile_banners/778488032/1526891853"/>
    <hyperlink ref="AO17" r:id="rId20" display="https://pbs.twimg.com/profile_banners/186581761/1541229629"/>
    <hyperlink ref="AO18" r:id="rId21" display="https://pbs.twimg.com/profile_banners/389557624/1479204797"/>
    <hyperlink ref="AO19" r:id="rId22" display="https://pbs.twimg.com/profile_banners/51995217/1485599397"/>
    <hyperlink ref="AO20" r:id="rId23" display="https://pbs.twimg.com/profile_banners/735765747369009152/1499411595"/>
    <hyperlink ref="AO21" r:id="rId24" display="https://pbs.twimg.com/profile_banners/2174405053/1506628015"/>
    <hyperlink ref="AO22" r:id="rId25" display="https://pbs.twimg.com/profile_banners/2596926025/1404163154"/>
    <hyperlink ref="AO23" r:id="rId26" display="https://pbs.twimg.com/profile_banners/120418798/1567985970"/>
    <hyperlink ref="AO24" r:id="rId27" display="https://pbs.twimg.com/profile_banners/1148301201030692866/1562611744"/>
    <hyperlink ref="AO25" r:id="rId28" display="https://pbs.twimg.com/profile_banners/1129971096239988737/1558242728"/>
    <hyperlink ref="AO27" r:id="rId29" display="https://pbs.twimg.com/profile_banners/226611124/1566412262"/>
    <hyperlink ref="AO28" r:id="rId30" display="https://pbs.twimg.com/profile_banners/902262503580848128/1544534457"/>
    <hyperlink ref="AO30" r:id="rId31" display="https://pbs.twimg.com/profile_banners/319801657/1566922672"/>
    <hyperlink ref="AU3" r:id="rId32" display="http://abs.twimg.com/images/themes/theme1/bg.png"/>
    <hyperlink ref="AU4" r:id="rId33" display="http://abs.twimg.com/images/themes/theme14/bg.gif"/>
    <hyperlink ref="AU7" r:id="rId34" display="http://abs.twimg.com/images/themes/theme1/bg.png"/>
    <hyperlink ref="AU8" r:id="rId35" display="http://abs.twimg.com/images/themes/theme1/bg.png"/>
    <hyperlink ref="AU9" r:id="rId36" display="http://abs.twimg.com/images/themes/theme1/bg.png"/>
    <hyperlink ref="AU11" r:id="rId37" display="http://abs.twimg.com/images/themes/theme1/bg.png"/>
    <hyperlink ref="AU12" r:id="rId38" display="http://abs.twimg.com/images/themes/theme1/bg.png"/>
    <hyperlink ref="AU16" r:id="rId39" display="http://abs.twimg.com/images/themes/theme1/bg.png"/>
    <hyperlink ref="AU17" r:id="rId40" display="http://abs.twimg.com/images/themes/theme1/bg.png"/>
    <hyperlink ref="AU18" r:id="rId41" display="http://abs.twimg.com/images/themes/theme2/bg.gif"/>
    <hyperlink ref="AU19" r:id="rId42" display="http://abs.twimg.com/images/themes/theme1/bg.png"/>
    <hyperlink ref="AU21" r:id="rId43" display="http://abs.twimg.com/images/themes/theme1/bg.png"/>
    <hyperlink ref="AU22" r:id="rId44" display="http://abs.twimg.com/images/themes/theme1/bg.png"/>
    <hyperlink ref="AU23" r:id="rId45" display="http://abs.twimg.com/images/themes/theme1/bg.png"/>
    <hyperlink ref="AU24" r:id="rId46" display="http://abs.twimg.com/images/themes/theme1/bg.png"/>
    <hyperlink ref="AU27" r:id="rId47" display="http://abs.twimg.com/images/themes/theme9/bg.gif"/>
    <hyperlink ref="AU29" r:id="rId48" display="http://abs.twimg.com/images/themes/theme1/bg.png"/>
    <hyperlink ref="AU30" r:id="rId49" display="http://abs.twimg.com/images/themes/theme19/bg.gif"/>
    <hyperlink ref="AU31" r:id="rId50" display="http://abs.twimg.com/images/themes/theme4/bg.gif"/>
    <hyperlink ref="F3" r:id="rId51" display="http://pbs.twimg.com/profile_images/1167165684842946561/ElhgxkAO_normal.jpg"/>
    <hyperlink ref="F4" r:id="rId52" display="http://pbs.twimg.com/profile_images/1136349124842774528/4UQIEv4c_normal.jpg"/>
    <hyperlink ref="F5" r:id="rId53" display="http://pbs.twimg.com/profile_images/1167631376687992832/aMmxJrLc_normal.jpg"/>
    <hyperlink ref="F6" r:id="rId54" display="http://pbs.twimg.com/profile_images/1099159241988947968/3JeuhTGO_normal.jpg"/>
    <hyperlink ref="F7" r:id="rId55" display="http://pbs.twimg.com/profile_images/1144832414692327424/mnbyOvpb_normal.jpg"/>
    <hyperlink ref="F8" r:id="rId56" display="http://pbs.twimg.com/profile_images/1166672141477208066/PZ9BA8pW_normal.jpg"/>
    <hyperlink ref="F9" r:id="rId57" display="http://pbs.twimg.com/profile_images/1058739839384907776/WllDCirw_normal.jpg"/>
    <hyperlink ref="F10" r:id="rId58" display="http://pbs.twimg.com/profile_images/1168140152226627584/paiDXRKT_normal.jpg"/>
    <hyperlink ref="F11" r:id="rId59" display="http://pbs.twimg.com/profile_images/1106606196176445441/VfdiUTTG_normal.jpg"/>
    <hyperlink ref="F12" r:id="rId60" display="http://pbs.twimg.com/profile_images/344513261576399147/2fc3c6fa869d1964548d6d2a3bff65fb_normal.jpeg"/>
    <hyperlink ref="F13" r:id="rId61" display="http://pbs.twimg.com/profile_images/1093931629880463360/UrMulGfe_normal.jpg"/>
    <hyperlink ref="F14" r:id="rId62" display="http://pbs.twimg.com/profile_images/1167717733515046912/RIav97Sm_normal.jpg"/>
    <hyperlink ref="F15" r:id="rId63" display="http://pbs.twimg.com/profile_images/1115260620134387712/J6o7dfZl_normal.jpg"/>
    <hyperlink ref="F16" r:id="rId64" display="http://pbs.twimg.com/profile_images/1114283777734381569/1VFDSXZN_normal.jpg"/>
    <hyperlink ref="F17" r:id="rId65" display="http://pbs.twimg.com/profile_images/1158126096342278144/cGEkav3f_normal.jpg"/>
    <hyperlink ref="F18" r:id="rId66" display="http://pbs.twimg.com/profile_images/1053001144744718336/nbQoW5lV_normal.jpg"/>
    <hyperlink ref="F19" r:id="rId67" display="http://pbs.twimg.com/profile_images/1105568508505702400/dkcpfnOZ_normal.jpg"/>
    <hyperlink ref="F20" r:id="rId68" display="http://pbs.twimg.com/profile_images/883222354754764801/lAe04mYb_normal.jpg"/>
    <hyperlink ref="F21" r:id="rId69" display="http://pbs.twimg.com/profile_images/1170346358202654721/kVcXIjs3_normal.jpg"/>
    <hyperlink ref="F22" r:id="rId70" display="http://pbs.twimg.com/profile_images/483724028318740480/bWtuFnvB_normal.jpeg"/>
    <hyperlink ref="F23" r:id="rId71" display="http://pbs.twimg.com/profile_images/701960881890942976/eMFAIMQu_normal.jpg"/>
    <hyperlink ref="F24" r:id="rId72" display="http://pbs.twimg.com/profile_images/1148301631768973312/gOjsDeFe_normal.png"/>
    <hyperlink ref="F25" r:id="rId73" display="http://pbs.twimg.com/profile_images/1129971346715357185/cMxXYMnK_normal.jpg"/>
    <hyperlink ref="F26" r:id="rId74" display="http://pbs.twimg.com/profile_images/1115305970832478208/_M5KhGFj_normal.jpg"/>
    <hyperlink ref="F27" r:id="rId75" display="http://pbs.twimg.com/profile_images/1159790077163319298/76O-VArU_normal.jpg"/>
    <hyperlink ref="F28" r:id="rId76" display="http://pbs.twimg.com/profile_images/1169784557316517888/JLb7FZlg_normal.jpg"/>
    <hyperlink ref="F29" r:id="rId77" display="http://pbs.twimg.com/profile_images/3756173544/99954abb360a3b7da001417c7c32a12e_normal.jpeg"/>
    <hyperlink ref="F30" r:id="rId78" display="http://pbs.twimg.com/profile_images/1132494720654041088/ox942um6_normal.jpg"/>
    <hyperlink ref="F31" r:id="rId79" display="http://pbs.twimg.com/profile_images/664680414372626433/iLxX4ij__normal.jpg"/>
    <hyperlink ref="AX3" r:id="rId80" display="https://twitter.com/ninousbadeen"/>
    <hyperlink ref="AX4" r:id="rId81" display="https://twitter.com/mh__hl"/>
    <hyperlink ref="AX5" r:id="rId82" display="https://twitter.com/hxj4wvqmnvobjce"/>
    <hyperlink ref="AX6" r:id="rId83" display="https://twitter.com/gqsl6jgefrbthrp"/>
    <hyperlink ref="AX7" r:id="rId84" display="https://twitter.com/mislubee"/>
    <hyperlink ref="AX8" r:id="rId85" display="https://twitter.com/twetfor1"/>
    <hyperlink ref="AX9" r:id="rId86" display="https://twitter.com/alhurranews"/>
    <hyperlink ref="AX10" r:id="rId87" display="https://twitter.com/wshb3eqrqrsooqh"/>
    <hyperlink ref="AX11" r:id="rId88" display="https://twitter.com/hassan_resistan"/>
    <hyperlink ref="AX12" r:id="rId89" display="https://twitter.com/shnashil"/>
    <hyperlink ref="AX13" r:id="rId90" display="https://twitter.com/umyouss08549155"/>
    <hyperlink ref="AX14" r:id="rId91" display="https://twitter.com/aawadi1282"/>
    <hyperlink ref="AX15" r:id="rId92" display="https://twitter.com/jariyeh"/>
    <hyperlink ref="AX16" r:id="rId93" display="https://twitter.com/karamnama2"/>
    <hyperlink ref="AX17" r:id="rId94" display="https://twitter.com/alsofagyy"/>
    <hyperlink ref="AX18" r:id="rId95" display="https://twitter.com/maanaljizzani"/>
    <hyperlink ref="AX19" r:id="rId96" display="https://twitter.com/b_alsleety"/>
    <hyperlink ref="AX20" r:id="rId97" display="https://twitter.com/noor_d93"/>
    <hyperlink ref="AX21" r:id="rId98" display="https://twitter.com/mustafakamilm"/>
    <hyperlink ref="AX22" r:id="rId99" display="https://twitter.com/samialkateb2"/>
    <hyperlink ref="AX23" r:id="rId100" display="https://twitter.com/ziadturkey"/>
    <hyperlink ref="AX24" r:id="rId101" display="https://twitter.com/albertomiguelf5"/>
    <hyperlink ref="AX25" r:id="rId102" display="https://twitter.com/aissatimustapha"/>
    <hyperlink ref="AX26" r:id="rId103" display="https://twitter.com/baodonnelly"/>
    <hyperlink ref="AX27" r:id="rId104" display="https://twitter.com/aboodya25"/>
    <hyperlink ref="AX28" r:id="rId105" display="https://twitter.com/3li2hmed"/>
    <hyperlink ref="AX29" r:id="rId106" display="https://twitter.com/setsetcircle"/>
    <hyperlink ref="AX30" r:id="rId107" display="https://twitter.com/abosife2010"/>
    <hyperlink ref="AX31" r:id="rId108" display="https://twitter.com/qais_sami101"/>
  </hyperlinks>
  <printOptions/>
  <pageMargins left="0.7" right="0.7" top="0.75" bottom="0.75" header="0.3" footer="0.3"/>
  <pageSetup horizontalDpi="600" verticalDpi="600" orientation="portrait"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657</v>
      </c>
      <c r="Z2" s="13" t="s">
        <v>666</v>
      </c>
      <c r="AA2" s="13" t="s">
        <v>678</v>
      </c>
      <c r="AB2" s="13" t="s">
        <v>723</v>
      </c>
      <c r="AC2" s="13" t="s">
        <v>774</v>
      </c>
      <c r="AD2" s="13" t="s">
        <v>792</v>
      </c>
      <c r="AE2" s="13" t="s">
        <v>793</v>
      </c>
      <c r="AF2" s="13" t="s">
        <v>802</v>
      </c>
      <c r="AG2" s="67" t="s">
        <v>923</v>
      </c>
      <c r="AH2" s="67" t="s">
        <v>924</v>
      </c>
      <c r="AI2" s="67" t="s">
        <v>925</v>
      </c>
      <c r="AJ2" s="67" t="s">
        <v>926</v>
      </c>
      <c r="AK2" s="67" t="s">
        <v>927</v>
      </c>
      <c r="AL2" s="67" t="s">
        <v>928</v>
      </c>
      <c r="AM2" s="67" t="s">
        <v>929</v>
      </c>
      <c r="AN2" s="67" t="s">
        <v>930</v>
      </c>
      <c r="AO2" s="67" t="s">
        <v>933</v>
      </c>
    </row>
    <row r="3" spans="1:41" ht="15">
      <c r="A3" s="125" t="s">
        <v>631</v>
      </c>
      <c r="B3" s="126" t="s">
        <v>636</v>
      </c>
      <c r="C3" s="126" t="s">
        <v>56</v>
      </c>
      <c r="D3" s="117"/>
      <c r="E3" s="116"/>
      <c r="F3" s="118" t="s">
        <v>988</v>
      </c>
      <c r="G3" s="119"/>
      <c r="H3" s="119"/>
      <c r="I3" s="120">
        <v>3</v>
      </c>
      <c r="J3" s="121"/>
      <c r="K3" s="51">
        <v>10</v>
      </c>
      <c r="L3" s="51">
        <v>9</v>
      </c>
      <c r="M3" s="51">
        <v>2</v>
      </c>
      <c r="N3" s="51">
        <v>11</v>
      </c>
      <c r="O3" s="51">
        <v>11</v>
      </c>
      <c r="P3" s="52" t="s">
        <v>644</v>
      </c>
      <c r="Q3" s="52" t="s">
        <v>644</v>
      </c>
      <c r="R3" s="51">
        <v>10</v>
      </c>
      <c r="S3" s="51">
        <v>10</v>
      </c>
      <c r="T3" s="51">
        <v>1</v>
      </c>
      <c r="U3" s="51">
        <v>2</v>
      </c>
      <c r="V3" s="51">
        <v>0</v>
      </c>
      <c r="W3" s="52">
        <v>0</v>
      </c>
      <c r="X3" s="52">
        <v>0</v>
      </c>
      <c r="Y3" s="85" t="s">
        <v>658</v>
      </c>
      <c r="Z3" s="85" t="s">
        <v>667</v>
      </c>
      <c r="AA3" s="85" t="s">
        <v>292</v>
      </c>
      <c r="AB3" s="91" t="s">
        <v>724</v>
      </c>
      <c r="AC3" s="91" t="s">
        <v>775</v>
      </c>
      <c r="AD3" s="91"/>
      <c r="AE3" s="91"/>
      <c r="AF3" s="91" t="s">
        <v>803</v>
      </c>
      <c r="AG3" s="128">
        <v>0</v>
      </c>
      <c r="AH3" s="131">
        <v>0</v>
      </c>
      <c r="AI3" s="128">
        <v>0</v>
      </c>
      <c r="AJ3" s="131">
        <v>0</v>
      </c>
      <c r="AK3" s="128">
        <v>0</v>
      </c>
      <c r="AL3" s="131">
        <v>0</v>
      </c>
      <c r="AM3" s="128">
        <v>157</v>
      </c>
      <c r="AN3" s="131">
        <v>100</v>
      </c>
      <c r="AO3" s="128">
        <v>157</v>
      </c>
    </row>
    <row r="4" spans="1:41" ht="15">
      <c r="A4" s="125" t="s">
        <v>632</v>
      </c>
      <c r="B4" s="126" t="s">
        <v>637</v>
      </c>
      <c r="C4" s="126" t="s">
        <v>56</v>
      </c>
      <c r="D4" s="122"/>
      <c r="E4" s="100"/>
      <c r="F4" s="103" t="s">
        <v>989</v>
      </c>
      <c r="G4" s="107"/>
      <c r="H4" s="107"/>
      <c r="I4" s="123">
        <v>4</v>
      </c>
      <c r="J4" s="110"/>
      <c r="K4" s="51">
        <v>6</v>
      </c>
      <c r="L4" s="51">
        <v>5</v>
      </c>
      <c r="M4" s="51">
        <v>2</v>
      </c>
      <c r="N4" s="51">
        <v>7</v>
      </c>
      <c r="O4" s="51">
        <v>2</v>
      </c>
      <c r="P4" s="52">
        <v>0</v>
      </c>
      <c r="Q4" s="52">
        <v>0</v>
      </c>
      <c r="R4" s="51">
        <v>1</v>
      </c>
      <c r="S4" s="51">
        <v>0</v>
      </c>
      <c r="T4" s="51">
        <v>6</v>
      </c>
      <c r="U4" s="51">
        <v>7</v>
      </c>
      <c r="V4" s="51">
        <v>2</v>
      </c>
      <c r="W4" s="52">
        <v>1.388889</v>
      </c>
      <c r="X4" s="52">
        <v>0.16666666666666666</v>
      </c>
      <c r="Y4" s="85" t="s">
        <v>283</v>
      </c>
      <c r="Z4" s="85" t="s">
        <v>288</v>
      </c>
      <c r="AA4" s="85" t="s">
        <v>292</v>
      </c>
      <c r="AB4" s="91" t="s">
        <v>725</v>
      </c>
      <c r="AC4" s="91" t="s">
        <v>776</v>
      </c>
      <c r="AD4" s="91"/>
      <c r="AE4" s="91" t="s">
        <v>236</v>
      </c>
      <c r="AF4" s="91" t="s">
        <v>804</v>
      </c>
      <c r="AG4" s="128">
        <v>0</v>
      </c>
      <c r="AH4" s="131">
        <v>0</v>
      </c>
      <c r="AI4" s="128">
        <v>0</v>
      </c>
      <c r="AJ4" s="131">
        <v>0</v>
      </c>
      <c r="AK4" s="128">
        <v>0</v>
      </c>
      <c r="AL4" s="131">
        <v>0</v>
      </c>
      <c r="AM4" s="128">
        <v>45</v>
      </c>
      <c r="AN4" s="131">
        <v>100</v>
      </c>
      <c r="AO4" s="128">
        <v>45</v>
      </c>
    </row>
    <row r="5" spans="1:41" ht="15">
      <c r="A5" s="125" t="s">
        <v>633</v>
      </c>
      <c r="B5" s="126" t="s">
        <v>638</v>
      </c>
      <c r="C5" s="126" t="s">
        <v>56</v>
      </c>
      <c r="D5" s="122"/>
      <c r="E5" s="100"/>
      <c r="F5" s="103" t="s">
        <v>990</v>
      </c>
      <c r="G5" s="107"/>
      <c r="H5" s="107"/>
      <c r="I5" s="123">
        <v>5</v>
      </c>
      <c r="J5" s="110"/>
      <c r="K5" s="51">
        <v>6</v>
      </c>
      <c r="L5" s="51">
        <v>8</v>
      </c>
      <c r="M5" s="51">
        <v>4</v>
      </c>
      <c r="N5" s="51">
        <v>12</v>
      </c>
      <c r="O5" s="51">
        <v>4</v>
      </c>
      <c r="P5" s="52">
        <v>0</v>
      </c>
      <c r="Q5" s="52">
        <v>0</v>
      </c>
      <c r="R5" s="51">
        <v>1</v>
      </c>
      <c r="S5" s="51">
        <v>0</v>
      </c>
      <c r="T5" s="51">
        <v>6</v>
      </c>
      <c r="U5" s="51">
        <v>12</v>
      </c>
      <c r="V5" s="51">
        <v>2</v>
      </c>
      <c r="W5" s="52">
        <v>1.222222</v>
      </c>
      <c r="X5" s="52">
        <v>0.26666666666666666</v>
      </c>
      <c r="Y5" s="85" t="s">
        <v>659</v>
      </c>
      <c r="Z5" s="85" t="s">
        <v>668</v>
      </c>
      <c r="AA5" s="85" t="s">
        <v>679</v>
      </c>
      <c r="AB5" s="91" t="s">
        <v>726</v>
      </c>
      <c r="AC5" s="91" t="s">
        <v>777</v>
      </c>
      <c r="AD5" s="91"/>
      <c r="AE5" s="91" t="s">
        <v>794</v>
      </c>
      <c r="AF5" s="91" t="s">
        <v>805</v>
      </c>
      <c r="AG5" s="128">
        <v>0</v>
      </c>
      <c r="AH5" s="131">
        <v>0</v>
      </c>
      <c r="AI5" s="128">
        <v>0</v>
      </c>
      <c r="AJ5" s="131">
        <v>0</v>
      </c>
      <c r="AK5" s="128">
        <v>0</v>
      </c>
      <c r="AL5" s="131">
        <v>0</v>
      </c>
      <c r="AM5" s="128">
        <v>109</v>
      </c>
      <c r="AN5" s="131">
        <v>100</v>
      </c>
      <c r="AO5" s="128">
        <v>109</v>
      </c>
    </row>
    <row r="6" spans="1:41" ht="15">
      <c r="A6" s="125" t="s">
        <v>634</v>
      </c>
      <c r="B6" s="126" t="s">
        <v>639</v>
      </c>
      <c r="C6" s="126" t="s">
        <v>56</v>
      </c>
      <c r="D6" s="122"/>
      <c r="E6" s="100"/>
      <c r="F6" s="103" t="s">
        <v>991</v>
      </c>
      <c r="G6" s="107"/>
      <c r="H6" s="107"/>
      <c r="I6" s="123">
        <v>6</v>
      </c>
      <c r="J6" s="110"/>
      <c r="K6" s="51">
        <v>5</v>
      </c>
      <c r="L6" s="51">
        <v>6</v>
      </c>
      <c r="M6" s="51">
        <v>0</v>
      </c>
      <c r="N6" s="51">
        <v>6</v>
      </c>
      <c r="O6" s="51">
        <v>2</v>
      </c>
      <c r="P6" s="52">
        <v>0</v>
      </c>
      <c r="Q6" s="52">
        <v>0</v>
      </c>
      <c r="R6" s="51">
        <v>1</v>
      </c>
      <c r="S6" s="51">
        <v>0</v>
      </c>
      <c r="T6" s="51">
        <v>5</v>
      </c>
      <c r="U6" s="51">
        <v>6</v>
      </c>
      <c r="V6" s="51">
        <v>3</v>
      </c>
      <c r="W6" s="52">
        <v>1.44</v>
      </c>
      <c r="X6" s="52">
        <v>0.2</v>
      </c>
      <c r="Y6" s="85" t="s">
        <v>275</v>
      </c>
      <c r="Z6" s="85" t="s">
        <v>287</v>
      </c>
      <c r="AA6" s="85" t="s">
        <v>291</v>
      </c>
      <c r="AB6" s="91" t="s">
        <v>727</v>
      </c>
      <c r="AC6" s="91" t="s">
        <v>778</v>
      </c>
      <c r="AD6" s="91"/>
      <c r="AE6" s="91" t="s">
        <v>795</v>
      </c>
      <c r="AF6" s="91" t="s">
        <v>806</v>
      </c>
      <c r="AG6" s="128">
        <v>0</v>
      </c>
      <c r="AH6" s="131">
        <v>0</v>
      </c>
      <c r="AI6" s="128">
        <v>0</v>
      </c>
      <c r="AJ6" s="131">
        <v>0</v>
      </c>
      <c r="AK6" s="128">
        <v>0</v>
      </c>
      <c r="AL6" s="131">
        <v>0</v>
      </c>
      <c r="AM6" s="128">
        <v>107</v>
      </c>
      <c r="AN6" s="131">
        <v>100</v>
      </c>
      <c r="AO6" s="128">
        <v>107</v>
      </c>
    </row>
    <row r="7" spans="1:41" ht="15">
      <c r="A7" s="125" t="s">
        <v>635</v>
      </c>
      <c r="B7" s="126" t="s">
        <v>640</v>
      </c>
      <c r="C7" s="126" t="s">
        <v>56</v>
      </c>
      <c r="D7" s="122"/>
      <c r="E7" s="100"/>
      <c r="F7" s="103" t="s">
        <v>992</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273</v>
      </c>
      <c r="Z7" s="85" t="s">
        <v>287</v>
      </c>
      <c r="AA7" s="85" t="s">
        <v>292</v>
      </c>
      <c r="AB7" s="91" t="s">
        <v>728</v>
      </c>
      <c r="AC7" s="91" t="s">
        <v>779</v>
      </c>
      <c r="AD7" s="91"/>
      <c r="AE7" s="91" t="s">
        <v>220</v>
      </c>
      <c r="AF7" s="91" t="s">
        <v>807</v>
      </c>
      <c r="AG7" s="128">
        <v>0</v>
      </c>
      <c r="AH7" s="131">
        <v>0</v>
      </c>
      <c r="AI7" s="128">
        <v>0</v>
      </c>
      <c r="AJ7" s="131">
        <v>0</v>
      </c>
      <c r="AK7" s="128">
        <v>0</v>
      </c>
      <c r="AL7" s="131">
        <v>0</v>
      </c>
      <c r="AM7" s="128">
        <v>37</v>
      </c>
      <c r="AN7" s="131">
        <v>100</v>
      </c>
      <c r="AO7" s="128">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631</v>
      </c>
      <c r="B2" s="91" t="s">
        <v>214</v>
      </c>
      <c r="C2" s="85">
        <f>VLOOKUP(GroupVertices[[#This Row],[Vertex]],Vertices[],MATCH("ID",Vertices[[#Headers],[Vertex]:[Vertex Content Word Count]],0),FALSE)</f>
        <v>6</v>
      </c>
    </row>
    <row r="3" spans="1:3" ht="15">
      <c r="A3" s="85" t="s">
        <v>631</v>
      </c>
      <c r="B3" s="91" t="s">
        <v>215</v>
      </c>
      <c r="C3" s="85">
        <f>VLOOKUP(GroupVertices[[#This Row],[Vertex]],Vertices[],MATCH("ID",Vertices[[#Headers],[Vertex]:[Vertex Content Word Count]],0),FALSE)</f>
        <v>7</v>
      </c>
    </row>
    <row r="4" spans="1:3" ht="15">
      <c r="A4" s="85" t="s">
        <v>631</v>
      </c>
      <c r="B4" s="91" t="s">
        <v>218</v>
      </c>
      <c r="C4" s="85">
        <f>VLOOKUP(GroupVertices[[#This Row],[Vertex]],Vertices[],MATCH("ID",Vertices[[#Headers],[Vertex]:[Vertex Content Word Count]],0),FALSE)</f>
        <v>11</v>
      </c>
    </row>
    <row r="5" spans="1:3" ht="15">
      <c r="A5" s="85" t="s">
        <v>631</v>
      </c>
      <c r="B5" s="91" t="s">
        <v>219</v>
      </c>
      <c r="C5" s="85">
        <f>VLOOKUP(GroupVertices[[#This Row],[Vertex]],Vertices[],MATCH("ID",Vertices[[#Headers],[Vertex]:[Vertex Content Word Count]],0),FALSE)</f>
        <v>12</v>
      </c>
    </row>
    <row r="6" spans="1:3" ht="15">
      <c r="A6" s="85" t="s">
        <v>631</v>
      </c>
      <c r="B6" s="91" t="s">
        <v>223</v>
      </c>
      <c r="C6" s="85">
        <f>VLOOKUP(GroupVertices[[#This Row],[Vertex]],Vertices[],MATCH("ID",Vertices[[#Headers],[Vertex]:[Vertex Content Word Count]],0),FALSE)</f>
        <v>17</v>
      </c>
    </row>
    <row r="7" spans="1:3" ht="15">
      <c r="A7" s="85" t="s">
        <v>631</v>
      </c>
      <c r="B7" s="91" t="s">
        <v>227</v>
      </c>
      <c r="C7" s="85">
        <f>VLOOKUP(GroupVertices[[#This Row],[Vertex]],Vertices[],MATCH("ID",Vertices[[#Headers],[Vertex]:[Vertex Content Word Count]],0),FALSE)</f>
        <v>20</v>
      </c>
    </row>
    <row r="8" spans="1:3" ht="15">
      <c r="A8" s="85" t="s">
        <v>631</v>
      </c>
      <c r="B8" s="91" t="s">
        <v>232</v>
      </c>
      <c r="C8" s="85">
        <f>VLOOKUP(GroupVertices[[#This Row],[Vertex]],Vertices[],MATCH("ID",Vertices[[#Headers],[Vertex]:[Vertex Content Word Count]],0),FALSE)</f>
        <v>26</v>
      </c>
    </row>
    <row r="9" spans="1:3" ht="15">
      <c r="A9" s="85" t="s">
        <v>631</v>
      </c>
      <c r="B9" s="91" t="s">
        <v>234</v>
      </c>
      <c r="C9" s="85">
        <f>VLOOKUP(GroupVertices[[#This Row],[Vertex]],Vertices[],MATCH("ID",Vertices[[#Headers],[Vertex]:[Vertex Content Word Count]],0),FALSE)</f>
        <v>28</v>
      </c>
    </row>
    <row r="10" spans="1:3" ht="15">
      <c r="A10" s="85" t="s">
        <v>631</v>
      </c>
      <c r="B10" s="91" t="s">
        <v>235</v>
      </c>
      <c r="C10" s="85">
        <f>VLOOKUP(GroupVertices[[#This Row],[Vertex]],Vertices[],MATCH("ID",Vertices[[#Headers],[Vertex]:[Vertex Content Word Count]],0),FALSE)</f>
        <v>29</v>
      </c>
    </row>
    <row r="11" spans="1:3" ht="15">
      <c r="A11" s="85" t="s">
        <v>631</v>
      </c>
      <c r="B11" s="91" t="s">
        <v>238</v>
      </c>
      <c r="C11" s="85">
        <f>VLOOKUP(GroupVertices[[#This Row],[Vertex]],Vertices[],MATCH("ID",Vertices[[#Headers],[Vertex]:[Vertex Content Word Count]],0),FALSE)</f>
        <v>31</v>
      </c>
    </row>
    <row r="12" spans="1:3" ht="15">
      <c r="A12" s="85" t="s">
        <v>632</v>
      </c>
      <c r="B12" s="91" t="s">
        <v>237</v>
      </c>
      <c r="C12" s="85">
        <f>VLOOKUP(GroupVertices[[#This Row],[Vertex]],Vertices[],MATCH("ID",Vertices[[#Headers],[Vertex]:[Vertex Content Word Count]],0),FALSE)</f>
        <v>30</v>
      </c>
    </row>
    <row r="13" spans="1:3" ht="15">
      <c r="A13" s="85" t="s">
        <v>632</v>
      </c>
      <c r="B13" s="91" t="s">
        <v>236</v>
      </c>
      <c r="C13" s="85">
        <f>VLOOKUP(GroupVertices[[#This Row],[Vertex]],Vertices[],MATCH("ID",Vertices[[#Headers],[Vertex]:[Vertex Content Word Count]],0),FALSE)</f>
        <v>9</v>
      </c>
    </row>
    <row r="14" spans="1:3" ht="15">
      <c r="A14" s="85" t="s">
        <v>632</v>
      </c>
      <c r="B14" s="91" t="s">
        <v>233</v>
      </c>
      <c r="C14" s="85">
        <f>VLOOKUP(GroupVertices[[#This Row],[Vertex]],Vertices[],MATCH("ID",Vertices[[#Headers],[Vertex]:[Vertex Content Word Count]],0),FALSE)</f>
        <v>27</v>
      </c>
    </row>
    <row r="15" spans="1:3" ht="15">
      <c r="A15" s="85" t="s">
        <v>632</v>
      </c>
      <c r="B15" s="91" t="s">
        <v>231</v>
      </c>
      <c r="C15" s="85">
        <f>VLOOKUP(GroupVertices[[#This Row],[Vertex]],Vertices[],MATCH("ID",Vertices[[#Headers],[Vertex]:[Vertex Content Word Count]],0),FALSE)</f>
        <v>25</v>
      </c>
    </row>
    <row r="16" spans="1:3" ht="15">
      <c r="A16" s="85" t="s">
        <v>632</v>
      </c>
      <c r="B16" s="91" t="s">
        <v>217</v>
      </c>
      <c r="C16" s="85">
        <f>VLOOKUP(GroupVertices[[#This Row],[Vertex]],Vertices[],MATCH("ID",Vertices[[#Headers],[Vertex]:[Vertex Content Word Count]],0),FALSE)</f>
        <v>10</v>
      </c>
    </row>
    <row r="17" spans="1:3" ht="15">
      <c r="A17" s="85" t="s">
        <v>632</v>
      </c>
      <c r="B17" s="91" t="s">
        <v>216</v>
      </c>
      <c r="C17" s="85">
        <f>VLOOKUP(GroupVertices[[#This Row],[Vertex]],Vertices[],MATCH("ID",Vertices[[#Headers],[Vertex]:[Vertex Content Word Count]],0),FALSE)</f>
        <v>8</v>
      </c>
    </row>
    <row r="18" spans="1:3" ht="15">
      <c r="A18" s="85" t="s">
        <v>633</v>
      </c>
      <c r="B18" s="91" t="s">
        <v>229</v>
      </c>
      <c r="C18" s="85">
        <f>VLOOKUP(GroupVertices[[#This Row],[Vertex]],Vertices[],MATCH("ID",Vertices[[#Headers],[Vertex]:[Vertex Content Word Count]],0),FALSE)</f>
        <v>22</v>
      </c>
    </row>
    <row r="19" spans="1:3" ht="15">
      <c r="A19" s="85" t="s">
        <v>633</v>
      </c>
      <c r="B19" s="91" t="s">
        <v>230</v>
      </c>
      <c r="C19" s="85">
        <f>VLOOKUP(GroupVertices[[#This Row],[Vertex]],Vertices[],MATCH("ID",Vertices[[#Headers],[Vertex]:[Vertex Content Word Count]],0),FALSE)</f>
        <v>24</v>
      </c>
    </row>
    <row r="20" spans="1:3" ht="15">
      <c r="A20" s="85" t="s">
        <v>633</v>
      </c>
      <c r="B20" s="91" t="s">
        <v>228</v>
      </c>
      <c r="C20" s="85">
        <f>VLOOKUP(GroupVertices[[#This Row],[Vertex]],Vertices[],MATCH("ID",Vertices[[#Headers],[Vertex]:[Vertex Content Word Count]],0),FALSE)</f>
        <v>16</v>
      </c>
    </row>
    <row r="21" spans="1:3" ht="15">
      <c r="A21" s="85" t="s">
        <v>633</v>
      </c>
      <c r="B21" s="91" t="s">
        <v>240</v>
      </c>
      <c r="C21" s="85">
        <f>VLOOKUP(GroupVertices[[#This Row],[Vertex]],Vertices[],MATCH("ID",Vertices[[#Headers],[Vertex]:[Vertex Content Word Count]],0),FALSE)</f>
        <v>23</v>
      </c>
    </row>
    <row r="22" spans="1:3" ht="15">
      <c r="A22" s="85" t="s">
        <v>633</v>
      </c>
      <c r="B22" s="91" t="s">
        <v>239</v>
      </c>
      <c r="C22" s="85">
        <f>VLOOKUP(GroupVertices[[#This Row],[Vertex]],Vertices[],MATCH("ID",Vertices[[#Headers],[Vertex]:[Vertex Content Word Count]],0),FALSE)</f>
        <v>21</v>
      </c>
    </row>
    <row r="23" spans="1:3" ht="15">
      <c r="A23" s="85" t="s">
        <v>633</v>
      </c>
      <c r="B23" s="91" t="s">
        <v>222</v>
      </c>
      <c r="C23" s="85">
        <f>VLOOKUP(GroupVertices[[#This Row],[Vertex]],Vertices[],MATCH("ID",Vertices[[#Headers],[Vertex]:[Vertex Content Word Count]],0),FALSE)</f>
        <v>15</v>
      </c>
    </row>
    <row r="24" spans="1:3" ht="15">
      <c r="A24" s="85" t="s">
        <v>634</v>
      </c>
      <c r="B24" s="91" t="s">
        <v>225</v>
      </c>
      <c r="C24" s="85">
        <f>VLOOKUP(GroupVertices[[#This Row],[Vertex]],Vertices[],MATCH("ID",Vertices[[#Headers],[Vertex]:[Vertex Content Word Count]],0),FALSE)</f>
        <v>18</v>
      </c>
    </row>
    <row r="25" spans="1:3" ht="15">
      <c r="A25" s="85" t="s">
        <v>634</v>
      </c>
      <c r="B25" s="91" t="s">
        <v>226</v>
      </c>
      <c r="C25" s="85">
        <f>VLOOKUP(GroupVertices[[#This Row],[Vertex]],Vertices[],MATCH("ID",Vertices[[#Headers],[Vertex]:[Vertex Content Word Count]],0),FALSE)</f>
        <v>19</v>
      </c>
    </row>
    <row r="26" spans="1:3" ht="15">
      <c r="A26" s="85" t="s">
        <v>634</v>
      </c>
      <c r="B26" s="91" t="s">
        <v>224</v>
      </c>
      <c r="C26" s="85">
        <f>VLOOKUP(GroupVertices[[#This Row],[Vertex]],Vertices[],MATCH("ID",Vertices[[#Headers],[Vertex]:[Vertex Content Word Count]],0),FALSE)</f>
        <v>4</v>
      </c>
    </row>
    <row r="27" spans="1:3" ht="15">
      <c r="A27" s="85" t="s">
        <v>634</v>
      </c>
      <c r="B27" s="91" t="s">
        <v>213</v>
      </c>
      <c r="C27" s="85">
        <f>VLOOKUP(GroupVertices[[#This Row],[Vertex]],Vertices[],MATCH("ID",Vertices[[#Headers],[Vertex]:[Vertex Content Word Count]],0),FALSE)</f>
        <v>5</v>
      </c>
    </row>
    <row r="28" spans="1:3" ht="15">
      <c r="A28" s="85" t="s">
        <v>634</v>
      </c>
      <c r="B28" s="91" t="s">
        <v>212</v>
      </c>
      <c r="C28" s="85">
        <f>VLOOKUP(GroupVertices[[#This Row],[Vertex]],Vertices[],MATCH("ID",Vertices[[#Headers],[Vertex]:[Vertex Content Word Count]],0),FALSE)</f>
        <v>3</v>
      </c>
    </row>
    <row r="29" spans="1:3" ht="15">
      <c r="A29" s="85" t="s">
        <v>635</v>
      </c>
      <c r="B29" s="91" t="s">
        <v>221</v>
      </c>
      <c r="C29" s="85">
        <f>VLOOKUP(GroupVertices[[#This Row],[Vertex]],Vertices[],MATCH("ID",Vertices[[#Headers],[Vertex]:[Vertex Content Word Count]],0),FALSE)</f>
        <v>14</v>
      </c>
    </row>
    <row r="30" spans="1:3" ht="15">
      <c r="A30" s="85" t="s">
        <v>635</v>
      </c>
      <c r="B30" s="91" t="s">
        <v>220</v>
      </c>
      <c r="C30"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937</v>
      </c>
      <c r="B2" s="36" t="s">
        <v>592</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23</v>
      </c>
      <c r="P2" s="39">
        <f>MIN(Vertices[PageRank])</f>
        <v>0.42241</v>
      </c>
      <c r="Q2" s="40">
        <f>COUNTIF(Vertices[PageRank],"&gt;= "&amp;P2)-COUNTIF(Vertices[PageRank],"&gt;="&amp;P3)</f>
        <v>1</v>
      </c>
      <c r="R2" s="39">
        <f>MIN(Vertices[Clustering Coefficient])</f>
        <v>0</v>
      </c>
      <c r="S2" s="45">
        <f>COUNTIF(Vertices[Clustering Coefficient],"&gt;= "&amp;R2)-COUNTIF(Vertices[Clustering Coefficient],"&gt;="&amp;R3)</f>
        <v>24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0.005031945454545454</v>
      </c>
      <c r="O3" s="42">
        <f>COUNTIF(Vertices[Eigenvector Centrality],"&gt;= "&amp;N3)-COUNTIF(Vertices[Eigenvector Centrality],"&gt;="&amp;N4)</f>
        <v>0</v>
      </c>
      <c r="P3" s="41">
        <f aca="true" t="shared" si="7" ref="P3:P26">P2+($P$57-$P$2)/BinDivisor</f>
        <v>0.4706045818181818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0.21818181818181817</v>
      </c>
      <c r="G4" s="40">
        <f>COUNTIF(Vertices[In-Degree],"&gt;= "&amp;F4)-COUNTIF(Vertices[In-Degree],"&gt;="&amp;F5)</f>
        <v>0</v>
      </c>
      <c r="H4" s="39">
        <f t="shared" si="3"/>
        <v>0.14545454545454545</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0.010063890909090907</v>
      </c>
      <c r="O4" s="40">
        <f>COUNTIF(Vertices[Eigenvector Centrality],"&gt;= "&amp;N4)-COUNTIF(Vertices[Eigenvector Centrality],"&gt;="&amp;N5)</f>
        <v>0</v>
      </c>
      <c r="P4" s="39">
        <f t="shared" si="7"/>
        <v>0.5187991636363636</v>
      </c>
      <c r="Q4" s="40">
        <f>COUNTIF(Vertices[PageRank],"&gt;= "&amp;P4)-COUNTIF(Vertices[PageRank],"&gt;="&amp;P5)</f>
        <v>2</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0.21818181818181817</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0.015095836363636362</v>
      </c>
      <c r="O5" s="42">
        <f>COUNTIF(Vertices[Eigenvector Centrality],"&gt;= "&amp;N5)-COUNTIF(Vertices[Eigenvector Centrality],"&gt;="&amp;N6)</f>
        <v>0</v>
      </c>
      <c r="P5" s="41">
        <f t="shared" si="7"/>
        <v>0.5669937454545454</v>
      </c>
      <c r="Q5" s="42">
        <f>COUNTIF(Vertices[PageRank],"&gt;= "&amp;P5)-COUNTIF(Vertices[PageRank],"&gt;="&amp;P6)</f>
        <v>5</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0.43636363636363634</v>
      </c>
      <c r="G6" s="40">
        <f>COUNTIF(Vertices[In-Degree],"&gt;= "&amp;F6)-COUNTIF(Vertices[In-Degree],"&gt;="&amp;F7)</f>
        <v>0</v>
      </c>
      <c r="H6" s="39">
        <f t="shared" si="3"/>
        <v>0.2909090909090909</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0.020127781818181815</v>
      </c>
      <c r="O6" s="40">
        <f>COUNTIF(Vertices[Eigenvector Centrality],"&gt;= "&amp;N6)-COUNTIF(Vertices[Eigenvector Centrality],"&gt;="&amp;N7)</f>
        <v>0</v>
      </c>
      <c r="P6" s="39">
        <f t="shared" si="7"/>
        <v>0.6151883272727272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0.5454545454545454</v>
      </c>
      <c r="G7" s="42">
        <f>COUNTIF(Vertices[In-Degree],"&gt;= "&amp;F7)-COUNTIF(Vertices[In-Degree],"&gt;="&amp;F8)</f>
        <v>0</v>
      </c>
      <c r="H7" s="41">
        <f t="shared" si="3"/>
        <v>0.36363636363636365</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0.025159727272727268</v>
      </c>
      <c r="O7" s="42">
        <f>COUNTIF(Vertices[Eigenvector Centrality],"&gt;= "&amp;N7)-COUNTIF(Vertices[Eigenvector Centrality],"&gt;="&amp;N8)</f>
        <v>0</v>
      </c>
      <c r="P7" s="41">
        <f t="shared" si="7"/>
        <v>0.663382909090909</v>
      </c>
      <c r="Q7" s="42">
        <f>COUNTIF(Vertices[PageRank],"&gt;= "&amp;P7)-COUNTIF(Vertices[PageRank],"&gt;="&amp;P8)</f>
        <v>3</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0.6545454545454545</v>
      </c>
      <c r="G8" s="40">
        <f>COUNTIF(Vertices[In-Degree],"&gt;= "&amp;F8)-COUNTIF(Vertices[In-Degree],"&gt;="&amp;F9)</f>
        <v>0</v>
      </c>
      <c r="H8" s="39">
        <f t="shared" si="3"/>
        <v>0.4363636363636364</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12</v>
      </c>
      <c r="N8" s="39">
        <f t="shared" si="6"/>
        <v>0.03019167272727272</v>
      </c>
      <c r="O8" s="40">
        <f>COUNTIF(Vertices[Eigenvector Centrality],"&gt;= "&amp;N8)-COUNTIF(Vertices[Eigenvector Centrality],"&gt;="&amp;N9)</f>
        <v>0</v>
      </c>
      <c r="P8" s="39">
        <f t="shared" si="7"/>
        <v>0.7115774909090908</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0.5090909090909091</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0.03522361818181818</v>
      </c>
      <c r="O9" s="42">
        <f>COUNTIF(Vertices[Eigenvector Centrality],"&gt;= "&amp;N9)-COUNTIF(Vertices[Eigenvector Centrality],"&gt;="&amp;N10)</f>
        <v>0</v>
      </c>
      <c r="P9" s="41">
        <f t="shared" si="7"/>
        <v>0.7597720727272727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938</v>
      </c>
      <c r="B10" s="36">
        <v>2</v>
      </c>
      <c r="D10" s="34">
        <f t="shared" si="1"/>
        <v>0</v>
      </c>
      <c r="E10" s="3">
        <f>COUNTIF(Vertices[Degree],"&gt;= "&amp;D10)-COUNTIF(Vertices[Degree],"&gt;="&amp;D11)</f>
        <v>0</v>
      </c>
      <c r="F10" s="39">
        <f t="shared" si="2"/>
        <v>0.8727272727272728</v>
      </c>
      <c r="G10" s="40">
        <f>COUNTIF(Vertices[In-Degree],"&gt;= "&amp;F10)-COUNTIF(Vertices[In-Degree],"&gt;="&amp;F11)</f>
        <v>0</v>
      </c>
      <c r="H10" s="39">
        <f t="shared" si="3"/>
        <v>0.5818181818181819</v>
      </c>
      <c r="I10" s="40">
        <f>COUNTIF(Vertices[Out-Degree],"&gt;= "&amp;H10)-COUNTIF(Vertices[Out-Degree],"&gt;="&amp;H11)</f>
        <v>0</v>
      </c>
      <c r="J10" s="39">
        <f t="shared" si="4"/>
        <v>2.9090909090909096</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0.04025556363636363</v>
      </c>
      <c r="O10" s="40">
        <f>COUNTIF(Vertices[Eigenvector Centrality],"&gt;= "&amp;N10)-COUNTIF(Vertices[Eigenvector Centrality],"&gt;="&amp;N11)</f>
        <v>0</v>
      </c>
      <c r="P10" s="39">
        <f t="shared" si="7"/>
        <v>0.8079666545454545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10</v>
      </c>
      <c r="H11" s="41">
        <f t="shared" si="3"/>
        <v>0.6545454545454547</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0.04528750909090908</v>
      </c>
      <c r="O11" s="42">
        <f>COUNTIF(Vertices[Eigenvector Centrality],"&gt;= "&amp;N11)-COUNTIF(Vertices[Eigenvector Centrality],"&gt;="&amp;N12)</f>
        <v>0</v>
      </c>
      <c r="P11" s="41">
        <f t="shared" si="7"/>
        <v>0.8561612363636363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20</v>
      </c>
      <c r="D12" s="34">
        <f t="shared" si="1"/>
        <v>0</v>
      </c>
      <c r="E12" s="3">
        <f>COUNTIF(Vertices[Degree],"&gt;= "&amp;D12)-COUNTIF(Vertices[Degree],"&gt;="&amp;D13)</f>
        <v>0</v>
      </c>
      <c r="F12" s="39">
        <f t="shared" si="2"/>
        <v>1.090909090909091</v>
      </c>
      <c r="G12" s="40">
        <f>COUNTIF(Vertices[In-Degree],"&gt;= "&amp;F12)-COUNTIF(Vertices[In-Degree],"&gt;="&amp;F13)</f>
        <v>0</v>
      </c>
      <c r="H12" s="39">
        <f t="shared" si="3"/>
        <v>0.7272727272727274</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0.050319454545454535</v>
      </c>
      <c r="O12" s="40">
        <f>COUNTIF(Vertices[Eigenvector Centrality],"&gt;= "&amp;N12)-COUNTIF(Vertices[Eigenvector Centrality],"&gt;="&amp;N13)</f>
        <v>0</v>
      </c>
      <c r="P12" s="39">
        <f t="shared" si="7"/>
        <v>0.9043558181818181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241</v>
      </c>
      <c r="B13" s="36">
        <v>18</v>
      </c>
      <c r="D13" s="34">
        <f t="shared" si="1"/>
        <v>0</v>
      </c>
      <c r="E13" s="3">
        <f>COUNTIF(Vertices[Degree],"&gt;= "&amp;D13)-COUNTIF(Vertices[Degree],"&gt;="&amp;D14)</f>
        <v>0</v>
      </c>
      <c r="F13" s="41">
        <f t="shared" si="2"/>
        <v>1.2000000000000002</v>
      </c>
      <c r="G13" s="42">
        <f>COUNTIF(Vertices[In-Degree],"&gt;= "&amp;F13)-COUNTIF(Vertices[In-Degree],"&gt;="&amp;F14)</f>
        <v>0</v>
      </c>
      <c r="H13" s="41">
        <f t="shared" si="3"/>
        <v>0.8000000000000002</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0.05535139999999999</v>
      </c>
      <c r="O13" s="42">
        <f>COUNTIF(Vertices[Eigenvector Centrality],"&gt;= "&amp;N13)-COUNTIF(Vertices[Eigenvector Centrality],"&gt;="&amp;N14)</f>
        <v>0</v>
      </c>
      <c r="P13" s="41">
        <f t="shared" si="7"/>
        <v>0.9525503999999999</v>
      </c>
      <c r="Q13" s="42">
        <f>COUNTIF(Vertices[PageRank],"&gt;= "&amp;P13)-COUNTIF(Vertices[PageRank],"&gt;="&amp;P14)</f>
        <v>13</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1.3090909090909093</v>
      </c>
      <c r="G14" s="40">
        <f>COUNTIF(Vertices[In-Degree],"&gt;= "&amp;F14)-COUNTIF(Vertices[In-Degree],"&gt;="&amp;F15)</f>
        <v>0</v>
      </c>
      <c r="H14" s="39">
        <f t="shared" si="3"/>
        <v>0.8727272727272729</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0.06038334545454544</v>
      </c>
      <c r="O14" s="40">
        <f>COUNTIF(Vertices[Eigenvector Centrality],"&gt;= "&amp;N14)-COUNTIF(Vertices[Eigenvector Centrality],"&gt;="&amp;N15)</f>
        <v>0</v>
      </c>
      <c r="P14" s="39">
        <f t="shared" si="7"/>
        <v>1.0007449818181817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20</v>
      </c>
      <c r="D15" s="34">
        <f t="shared" si="1"/>
        <v>0</v>
      </c>
      <c r="E15" s="3">
        <f>COUNTIF(Vertices[Degree],"&gt;= "&amp;D15)-COUNTIF(Vertices[Degree],"&gt;="&amp;D16)</f>
        <v>0</v>
      </c>
      <c r="F15" s="41">
        <f t="shared" si="2"/>
        <v>1.4181818181818184</v>
      </c>
      <c r="G15" s="42">
        <f>COUNTIF(Vertices[In-Degree],"&gt;= "&amp;F15)-COUNTIF(Vertices[In-Degree],"&gt;="&amp;F16)</f>
        <v>0</v>
      </c>
      <c r="H15" s="41">
        <f t="shared" si="3"/>
        <v>0.9454545454545457</v>
      </c>
      <c r="I15" s="42">
        <f>COUNTIF(Vertices[Out-Degree],"&gt;= "&amp;H15)-COUNTIF(Vertices[Out-Degree],"&gt;="&amp;H16)</f>
        <v>24</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0.0654152909090909</v>
      </c>
      <c r="O15" s="42">
        <f>COUNTIF(Vertices[Eigenvector Centrality],"&gt;= "&amp;N15)-COUNTIF(Vertices[Eigenvector Centrality],"&gt;="&amp;N16)</f>
        <v>0</v>
      </c>
      <c r="P15" s="41">
        <f t="shared" si="7"/>
        <v>1.0489395636363636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1.5272727272727276</v>
      </c>
      <c r="G16" s="40">
        <f>COUNTIF(Vertices[In-Degree],"&gt;= "&amp;F16)-COUNTIF(Vertices[In-Degree],"&gt;="&amp;F17)</f>
        <v>0</v>
      </c>
      <c r="H16" s="39">
        <f t="shared" si="3"/>
        <v>1.0181818181818183</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0.07044723636363635</v>
      </c>
      <c r="O16" s="40">
        <f>COUNTIF(Vertices[Eigenvector Centrality],"&gt;= "&amp;N16)-COUNTIF(Vertices[Eigenvector Centrality],"&gt;="&amp;N17)</f>
        <v>0</v>
      </c>
      <c r="P16" s="39">
        <f t="shared" si="7"/>
        <v>1.0971341454545454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1.6363636363636367</v>
      </c>
      <c r="G17" s="42">
        <f>COUNTIF(Vertices[In-Degree],"&gt;= "&amp;F17)-COUNTIF(Vertices[In-Degree],"&gt;="&amp;F18)</f>
        <v>0</v>
      </c>
      <c r="H17" s="41">
        <f t="shared" si="3"/>
        <v>1.090909090909091</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0.0754791818181818</v>
      </c>
      <c r="O17" s="42">
        <f>COUNTIF(Vertices[Eigenvector Centrality],"&gt;= "&amp;N17)-COUNTIF(Vertices[Eigenvector Centrality],"&gt;="&amp;N18)</f>
        <v>1</v>
      </c>
      <c r="P17" s="41">
        <f t="shared" si="7"/>
        <v>1.145328727272727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1.1636363636363638</v>
      </c>
      <c r="I18" s="40">
        <f>COUNTIF(Vertices[Out-Degree],"&gt;= "&amp;H18)-COUNTIF(Vertices[Out-Degree],"&gt;="&amp;H19)</f>
        <v>0</v>
      </c>
      <c r="J18" s="39">
        <f t="shared" si="4"/>
        <v>5.8181818181818175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0.08051112727272726</v>
      </c>
      <c r="O18" s="40">
        <f>COUNTIF(Vertices[Eigenvector Centrality],"&gt;= "&amp;N18)-COUNTIF(Vertices[Eigenvector Centrality],"&gt;="&amp;N19)</f>
        <v>0</v>
      </c>
      <c r="P18" s="39">
        <f t="shared" si="7"/>
        <v>1.1935233090909088</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134"/>
      <c r="B19" s="134"/>
      <c r="D19" s="34">
        <f t="shared" si="1"/>
        <v>0</v>
      </c>
      <c r="E19" s="3">
        <f>COUNTIF(Vertices[Degree],"&gt;= "&amp;D19)-COUNTIF(Vertices[Degree],"&gt;="&amp;D20)</f>
        <v>0</v>
      </c>
      <c r="F19" s="41">
        <f t="shared" si="2"/>
        <v>1.854545454545455</v>
      </c>
      <c r="G19" s="42">
        <f>COUNTIF(Vertices[In-Degree],"&gt;= "&amp;F19)-COUNTIF(Vertices[In-Degree],"&gt;="&amp;F20)</f>
        <v>0</v>
      </c>
      <c r="H19" s="41">
        <f t="shared" si="3"/>
        <v>1.2363636363636366</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0.08554307272727271</v>
      </c>
      <c r="O19" s="42">
        <f>COUNTIF(Vertices[Eigenvector Centrality],"&gt;= "&amp;N19)-COUNTIF(Vertices[Eigenvector Centrality],"&gt;="&amp;N20)</f>
        <v>0</v>
      </c>
      <c r="P19" s="41">
        <f t="shared" si="7"/>
        <v>1.2417178909090905</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14</v>
      </c>
      <c r="D20" s="34">
        <f t="shared" si="1"/>
        <v>0</v>
      </c>
      <c r="E20" s="3">
        <f>COUNTIF(Vertices[Degree],"&gt;= "&amp;D20)-COUNTIF(Vertices[Degree],"&gt;="&amp;D21)</f>
        <v>0</v>
      </c>
      <c r="F20" s="39">
        <f t="shared" si="2"/>
        <v>1.963636363636364</v>
      </c>
      <c r="G20" s="40">
        <f>COUNTIF(Vertices[In-Degree],"&gt;= "&amp;F20)-COUNTIF(Vertices[In-Degree],"&gt;="&amp;F21)</f>
        <v>4</v>
      </c>
      <c r="H20" s="39">
        <f t="shared" si="3"/>
        <v>1.3090909090909093</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0.09057501818181816</v>
      </c>
      <c r="O20" s="40">
        <f>COUNTIF(Vertices[Eigenvector Centrality],"&gt;= "&amp;N20)-COUNTIF(Vertices[Eigenvector Centrality],"&gt;="&amp;N21)</f>
        <v>0</v>
      </c>
      <c r="P20" s="39">
        <f t="shared" si="7"/>
        <v>1.2899124727272722</v>
      </c>
      <c r="Q20" s="40">
        <f>COUNTIF(Vertices[PageRank],"&gt;= "&amp;P20)-COUNTIF(Vertices[PageRank],"&gt;="&amp;P21)</f>
        <v>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10</v>
      </c>
      <c r="D21" s="34">
        <f t="shared" si="1"/>
        <v>0</v>
      </c>
      <c r="E21" s="3">
        <f>COUNTIF(Vertices[Degree],"&gt;= "&amp;D21)-COUNTIF(Vertices[Degree],"&gt;="&amp;D22)</f>
        <v>0</v>
      </c>
      <c r="F21" s="41">
        <f t="shared" si="2"/>
        <v>2.072727272727273</v>
      </c>
      <c r="G21" s="42">
        <f>COUNTIF(Vertices[In-Degree],"&gt;= "&amp;F21)-COUNTIF(Vertices[In-Degree],"&gt;="&amp;F22)</f>
        <v>0</v>
      </c>
      <c r="H21" s="41">
        <f t="shared" si="3"/>
        <v>1.381818181818182</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0.09560696363636362</v>
      </c>
      <c r="O21" s="42">
        <f>COUNTIF(Vertices[Eigenvector Centrality],"&gt;= "&amp;N21)-COUNTIF(Vertices[Eigenvector Centrality],"&gt;="&amp;N22)</f>
        <v>0</v>
      </c>
      <c r="P21" s="41">
        <f t="shared" si="7"/>
        <v>1.3381070545454539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2.181818181818182</v>
      </c>
      <c r="G22" s="40">
        <f>COUNTIF(Vertices[In-Degree],"&gt;= "&amp;F22)-COUNTIF(Vertices[In-Degree],"&gt;="&amp;F23)</f>
        <v>0</v>
      </c>
      <c r="H22" s="39">
        <f t="shared" si="3"/>
        <v>1.4545454545454548</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0.10063890909090907</v>
      </c>
      <c r="O22" s="40">
        <f>COUNTIF(Vertices[Eigenvector Centrality],"&gt;= "&amp;N22)-COUNTIF(Vertices[Eigenvector Centrality],"&gt;="&amp;N23)</f>
        <v>0</v>
      </c>
      <c r="P22" s="39">
        <f t="shared" si="7"/>
        <v>1.3863016363636356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12</v>
      </c>
      <c r="D23" s="34">
        <f t="shared" si="1"/>
        <v>0</v>
      </c>
      <c r="E23" s="3">
        <f>COUNTIF(Vertices[Degree],"&gt;= "&amp;D23)-COUNTIF(Vertices[Degree],"&gt;="&amp;D24)</f>
        <v>0</v>
      </c>
      <c r="F23" s="41">
        <f t="shared" si="2"/>
        <v>2.290909090909091</v>
      </c>
      <c r="G23" s="42">
        <f>COUNTIF(Vertices[In-Degree],"&gt;= "&amp;F23)-COUNTIF(Vertices[In-Degree],"&gt;="&amp;F24)</f>
        <v>0</v>
      </c>
      <c r="H23" s="41">
        <f t="shared" si="3"/>
        <v>1.5272727272727276</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0.10567085454545452</v>
      </c>
      <c r="O23" s="42">
        <f>COUNTIF(Vertices[Eigenvector Centrality],"&gt;= "&amp;N23)-COUNTIF(Vertices[Eigenvector Centrality],"&gt;="&amp;N24)</f>
        <v>0</v>
      </c>
      <c r="P23" s="41">
        <f t="shared" si="7"/>
        <v>1.4344962181818173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2.4</v>
      </c>
      <c r="G24" s="40">
        <f>COUNTIF(Vertices[In-Degree],"&gt;= "&amp;F24)-COUNTIF(Vertices[In-Degree],"&gt;="&amp;F25)</f>
        <v>0</v>
      </c>
      <c r="H24" s="39">
        <f t="shared" si="3"/>
        <v>1.6000000000000003</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0.11070279999999998</v>
      </c>
      <c r="O24" s="40">
        <f>COUNTIF(Vertices[Eigenvector Centrality],"&gt;= "&amp;N24)-COUNTIF(Vertices[Eigenvector Centrality],"&gt;="&amp;N25)</f>
        <v>0</v>
      </c>
      <c r="P24" s="39">
        <f t="shared" si="7"/>
        <v>1.482690799999999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2.509090909090909</v>
      </c>
      <c r="G25" s="42">
        <f>COUNTIF(Vertices[In-Degree],"&gt;= "&amp;F25)-COUNTIF(Vertices[In-Degree],"&gt;="&amp;F26)</f>
        <v>0</v>
      </c>
      <c r="H25" s="41">
        <f t="shared" si="3"/>
        <v>1.672727272727273</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0.11573474545454543</v>
      </c>
      <c r="O25" s="42">
        <f>COUNTIF(Vertices[Eigenvector Centrality],"&gt;= "&amp;N25)-COUNTIF(Vertices[Eigenvector Centrality],"&gt;="&amp;N26)</f>
        <v>0</v>
      </c>
      <c r="P25" s="41">
        <f t="shared" si="7"/>
        <v>1.5308853818181807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1.189189</v>
      </c>
      <c r="D26" s="34">
        <f t="shared" si="1"/>
        <v>0</v>
      </c>
      <c r="E26" s="3">
        <f>COUNTIF(Vertices[Degree],"&gt;= "&amp;D26)-COUNTIF(Vertices[Degree],"&gt;="&amp;D28)</f>
        <v>0</v>
      </c>
      <c r="F26" s="39">
        <f t="shared" si="2"/>
        <v>2.6181818181818177</v>
      </c>
      <c r="G26" s="40">
        <f>COUNTIF(Vertices[In-Degree],"&gt;= "&amp;F26)-COUNTIF(Vertices[In-Degree],"&gt;="&amp;F28)</f>
        <v>0</v>
      </c>
      <c r="H26" s="39">
        <f t="shared" si="3"/>
        <v>1.7454545454545458</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0.12076669090909088</v>
      </c>
      <c r="O26" s="40">
        <f>COUNTIF(Vertices[Eigenvector Centrality],"&gt;= "&amp;N26)-COUNTIF(Vertices[Eigenvector Centrality],"&gt;="&amp;N28)</f>
        <v>0</v>
      </c>
      <c r="P26" s="39">
        <f t="shared" si="7"/>
        <v>1.5790799636363624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0.022167487684729065</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1.8181818181818186</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0.12579863636363633</v>
      </c>
      <c r="O28" s="42">
        <f>COUNTIF(Vertices[Eigenvector Centrality],"&gt;= "&amp;N28)-COUNTIF(Vertices[Eigenvector Centrality],"&gt;="&amp;N40)</f>
        <v>0</v>
      </c>
      <c r="P28" s="41">
        <f>P26+($P$57-$P$2)/BinDivisor</f>
        <v>1.627274545454544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939</v>
      </c>
      <c r="B29" s="36">
        <v>0.570983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940</v>
      </c>
      <c r="B31" s="36" t="s">
        <v>941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1.8909090909090913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0.1308305818181818</v>
      </c>
      <c r="O40" s="40">
        <f>COUNTIF(Vertices[Eigenvector Centrality],"&gt;= "&amp;N40)-COUNTIF(Vertices[Eigenvector Centrality],"&gt;="&amp;N41)</f>
        <v>2</v>
      </c>
      <c r="P40" s="39">
        <f>P28+($P$57-$P$2)/BinDivisor</f>
        <v>1.6754691272727258</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1.963636363636364</v>
      </c>
      <c r="I41" s="42">
        <f>COUNTIF(Vertices[Out-Degree],"&gt;= "&amp;H41)-COUNTIF(Vertices[Out-Degree],"&gt;="&amp;H42)</f>
        <v>1</v>
      </c>
      <c r="J41" s="41">
        <f aca="true" t="shared" si="13" ref="J41:J56">J40+($J$57-$J$2)/BinDivisor</f>
        <v>9.818181818181815</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0</v>
      </c>
      <c r="N41" s="41">
        <f aca="true" t="shared" si="15" ref="N41:N56">N40+($N$57-$N$2)/BinDivisor</f>
        <v>0.13586252727272727</v>
      </c>
      <c r="O41" s="42">
        <f>COUNTIF(Vertices[Eigenvector Centrality],"&gt;= "&amp;N41)-COUNTIF(Vertices[Eigenvector Centrality],"&gt;="&amp;N42)</f>
        <v>0</v>
      </c>
      <c r="P41" s="41">
        <f aca="true" t="shared" si="16" ref="P41:P56">P40+($P$57-$P$2)/BinDivisor</f>
        <v>1.7236637090909075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2.0363636363636366</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0.14089447272727273</v>
      </c>
      <c r="O42" s="40">
        <f>COUNTIF(Vertices[Eigenvector Centrality],"&gt;= "&amp;N42)-COUNTIF(Vertices[Eigenvector Centrality],"&gt;="&amp;N43)</f>
        <v>0</v>
      </c>
      <c r="P42" s="39">
        <f t="shared" si="16"/>
        <v>1.7718582909090892</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2.1090909090909093</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0.1459264181818182</v>
      </c>
      <c r="O43" s="42">
        <f>COUNTIF(Vertices[Eigenvector Centrality],"&gt;= "&amp;N43)-COUNTIF(Vertices[Eigenvector Centrality],"&gt;="&amp;N44)</f>
        <v>0</v>
      </c>
      <c r="P43" s="41">
        <f t="shared" si="16"/>
        <v>1.820052872727271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2.181818181818182</v>
      </c>
      <c r="I44" s="40">
        <f>COUNTIF(Vertices[Out-Degree],"&gt;= "&amp;H44)-COUNTIF(Vertices[Out-Degree],"&gt;="&amp;H45)</f>
        <v>0</v>
      </c>
      <c r="J44" s="39">
        <f t="shared" si="13"/>
        <v>10.909090909090905</v>
      </c>
      <c r="K44" s="40">
        <f>COUNTIF(Vertices[Betweenness Centrality],"&gt;= "&amp;J44)-COUNTIF(Vertices[Betweenness Centrality],"&gt;="&amp;J45)</f>
        <v>1</v>
      </c>
      <c r="L44" s="39">
        <f t="shared" si="14"/>
        <v>0.5454545454545455</v>
      </c>
      <c r="M44" s="40">
        <f>COUNTIF(Vertices[Closeness Centrality],"&gt;= "&amp;L44)-COUNTIF(Vertices[Closeness Centrality],"&gt;="&amp;L45)</f>
        <v>0</v>
      </c>
      <c r="N44" s="39">
        <f t="shared" si="15"/>
        <v>0.15095836363636367</v>
      </c>
      <c r="O44" s="40">
        <f>COUNTIF(Vertices[Eigenvector Centrality],"&gt;= "&amp;N44)-COUNTIF(Vertices[Eigenvector Centrality],"&gt;="&amp;N45)</f>
        <v>0</v>
      </c>
      <c r="P44" s="39">
        <f t="shared" si="16"/>
        <v>1.8682474545454526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2.254545454545455</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0.15599030909090913</v>
      </c>
      <c r="O45" s="42">
        <f>COUNTIF(Vertices[Eigenvector Centrality],"&gt;= "&amp;N45)-COUNTIF(Vertices[Eigenvector Centrality],"&gt;="&amp;N46)</f>
        <v>0</v>
      </c>
      <c r="P45" s="41">
        <f t="shared" si="16"/>
        <v>1.9164420363636343</v>
      </c>
      <c r="Q45" s="42">
        <f>COUNTIF(Vertices[PageRank],"&gt;= "&amp;P45)-COUNTIF(Vertices[PageRank],"&gt;="&amp;P46)</f>
        <v>2</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2.3272727272727276</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0.1610222545454546</v>
      </c>
      <c r="O46" s="40">
        <f>COUNTIF(Vertices[Eigenvector Centrality],"&gt;= "&amp;N46)-COUNTIF(Vertices[Eigenvector Centrality],"&gt;="&amp;N47)</f>
        <v>0</v>
      </c>
      <c r="P46" s="39">
        <f t="shared" si="16"/>
        <v>1.964636618181816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2.4000000000000004</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0.16605420000000007</v>
      </c>
      <c r="O47" s="42">
        <f>COUNTIF(Vertices[Eigenvector Centrality],"&gt;= "&amp;N47)-COUNTIF(Vertices[Eigenvector Centrality],"&gt;="&amp;N48)</f>
        <v>0</v>
      </c>
      <c r="P47" s="41">
        <f t="shared" si="16"/>
        <v>2.0128311999999977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2.472727272727273</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0.17108614545454554</v>
      </c>
      <c r="O48" s="40">
        <f>COUNTIF(Vertices[Eigenvector Centrality],"&gt;= "&amp;N48)-COUNTIF(Vertices[Eigenvector Centrality],"&gt;="&amp;N49)</f>
        <v>0</v>
      </c>
      <c r="P48" s="39">
        <f t="shared" si="16"/>
        <v>2.0610257818181794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2.545454545454546</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0.176118090909091</v>
      </c>
      <c r="O49" s="42">
        <f>COUNTIF(Vertices[Eigenvector Centrality],"&gt;= "&amp;N49)-COUNTIF(Vertices[Eigenvector Centrality],"&gt;="&amp;N50)</f>
        <v>0</v>
      </c>
      <c r="P49" s="41">
        <f t="shared" si="16"/>
        <v>2.109220363636361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1</v>
      </c>
      <c r="H50" s="39">
        <f t="shared" si="12"/>
        <v>2.6181818181818186</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0.18115003636363647</v>
      </c>
      <c r="O50" s="40">
        <f>COUNTIF(Vertices[Eigenvector Centrality],"&gt;= "&amp;N50)-COUNTIF(Vertices[Eigenvector Centrality],"&gt;="&amp;N51)</f>
        <v>1</v>
      </c>
      <c r="P50" s="39">
        <f t="shared" si="16"/>
        <v>2.157414945454543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2.6909090909090914</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0.18618198181818194</v>
      </c>
      <c r="O51" s="42">
        <f>COUNTIF(Vertices[Eigenvector Centrality],"&gt;= "&amp;N51)-COUNTIF(Vertices[Eigenvector Centrality],"&gt;="&amp;N52)</f>
        <v>0</v>
      </c>
      <c r="P51" s="41">
        <f t="shared" si="16"/>
        <v>2.2056095272727245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2.763636363636364</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0.1912139272727274</v>
      </c>
      <c r="O52" s="40">
        <f>COUNTIF(Vertices[Eigenvector Centrality],"&gt;= "&amp;N52)-COUNTIF(Vertices[Eigenvector Centrality],"&gt;="&amp;N53)</f>
        <v>0</v>
      </c>
      <c r="P52" s="39">
        <f t="shared" si="16"/>
        <v>2.2538041090909062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2.836363636363637</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0.19624587272727287</v>
      </c>
      <c r="O53" s="42">
        <f>COUNTIF(Vertices[Eigenvector Centrality],"&gt;= "&amp;N53)-COUNTIF(Vertices[Eigenvector Centrality],"&gt;="&amp;N54)</f>
        <v>1</v>
      </c>
      <c r="P53" s="41">
        <f t="shared" si="16"/>
        <v>2.301998690909088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2.9090909090909096</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0.20127781818181834</v>
      </c>
      <c r="O54" s="40">
        <f>COUNTIF(Vertices[Eigenvector Centrality],"&gt;= "&amp;N54)-COUNTIF(Vertices[Eigenvector Centrality],"&gt;="&amp;N55)</f>
        <v>0</v>
      </c>
      <c r="P54" s="39">
        <f t="shared" si="16"/>
        <v>2.3501932727272696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2.9818181818181824</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0.2063097636363638</v>
      </c>
      <c r="O55" s="42">
        <f>COUNTIF(Vertices[Eigenvector Centrality],"&gt;= "&amp;N55)-COUNTIF(Vertices[Eigenvector Centrality],"&gt;="&amp;N56)</f>
        <v>0</v>
      </c>
      <c r="P55" s="41">
        <f t="shared" si="16"/>
        <v>2.3983878545454513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3.054545454545455</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0.21134170909090927</v>
      </c>
      <c r="O56" s="40">
        <f>COUNTIF(Vertices[Eigenvector Centrality],"&gt;= "&amp;N56)-COUNTIF(Vertices[Eigenvector Centrality],"&gt;="&amp;N57)</f>
        <v>0</v>
      </c>
      <c r="P56" s="39">
        <f t="shared" si="16"/>
        <v>2.446582436363633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4</v>
      </c>
      <c r="I57" s="44">
        <f>COUNTIF(Vertices[Out-Degree],"&gt;= "&amp;H57)-COUNTIF(Vertices[Out-Degree],"&gt;="&amp;H58)</f>
        <v>2</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0.276757</v>
      </c>
      <c r="O57" s="44">
        <f>COUNTIF(Vertices[Eigenvector Centrality],"&gt;= "&amp;N57)-COUNTIF(Vertices[Eigenvector Centrality],"&gt;="&amp;N58)</f>
        <v>1</v>
      </c>
      <c r="P57" s="43">
        <f>MAX(Vertices[PageRank])</f>
        <v>3.073112</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1.1724137931034482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1.1724137931034482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1.7241379310344827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0.14952106896551726</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0.276757</v>
      </c>
    </row>
    <row r="127" spans="1:2" ht="15">
      <c r="A127" s="35" t="s">
        <v>114</v>
      </c>
      <c r="B127" s="49">
        <f>_xlfn.IFERROR(AVERAGE(Vertices[Eigenvector Centrality]),NoMetricMessage)</f>
        <v>0.03448265517241379</v>
      </c>
    </row>
    <row r="128" spans="1:2" ht="15">
      <c r="A128" s="35" t="s">
        <v>115</v>
      </c>
      <c r="B128" s="49">
        <f>_xlfn.IFERROR(MEDIAN(Vertices[Eigenvector Centrality]),NoMetricMessage)</f>
        <v>0</v>
      </c>
    </row>
    <row r="139" spans="1:2" ht="15">
      <c r="A139" s="35" t="s">
        <v>140</v>
      </c>
      <c r="B139" s="49">
        <f>IF(COUNT(Vertices[PageRank])&gt;0,P2,NoMetricMessage)</f>
        <v>0.42241</v>
      </c>
    </row>
    <row r="140" spans="1:2" ht="15">
      <c r="A140" s="35" t="s">
        <v>141</v>
      </c>
      <c r="B140" s="49">
        <f>IF(COUNT(Vertices[PageRank])&gt;0,P57,NoMetricMessage)</f>
        <v>3.073112</v>
      </c>
    </row>
    <row r="141" spans="1:2" ht="15">
      <c r="A141" s="35" t="s">
        <v>142</v>
      </c>
      <c r="B141" s="49">
        <f>_xlfn.IFERROR(AVERAGE(Vertices[PageRank]),NoMetricMessage)</f>
        <v>0.9999820344827586</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0.06551724137931034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627</v>
      </c>
    </row>
    <row r="24" spans="10:11" ht="409.5">
      <c r="J24" t="s">
        <v>628</v>
      </c>
      <c r="K24" s="13" t="s">
        <v>995</v>
      </c>
    </row>
    <row r="25" spans="10:11" ht="15">
      <c r="J25" t="s">
        <v>629</v>
      </c>
      <c r="K25" t="b">
        <v>0</v>
      </c>
    </row>
    <row r="26" spans="10:11" ht="15">
      <c r="J26" t="s">
        <v>993</v>
      </c>
      <c r="K26" t="s">
        <v>994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645</v>
      </c>
      <c r="B1" s="13" t="s">
        <v>646</v>
      </c>
      <c r="C1" s="13" t="s">
        <v>647</v>
      </c>
      <c r="D1" s="13" t="s">
        <v>649</v>
      </c>
      <c r="E1" s="13" t="s">
        <v>648</v>
      </c>
      <c r="F1" s="13" t="s">
        <v>651</v>
      </c>
      <c r="G1" s="13" t="s">
        <v>650</v>
      </c>
      <c r="H1" s="13" t="s">
        <v>653</v>
      </c>
      <c r="I1" s="13" t="s">
        <v>652</v>
      </c>
      <c r="J1" s="13" t="s">
        <v>655</v>
      </c>
      <c r="K1" s="13" t="s">
        <v>654</v>
      </c>
      <c r="L1" s="13" t="s">
        <v>656</v>
      </c>
    </row>
    <row r="2" spans="1:12" ht="15">
      <c r="A2" s="90" t="s">
        <v>283</v>
      </c>
      <c r="B2" s="85">
        <v>4</v>
      </c>
      <c r="C2" s="90" t="s">
        <v>270</v>
      </c>
      <c r="D2" s="85">
        <v>1</v>
      </c>
      <c r="E2" s="90" t="s">
        <v>283</v>
      </c>
      <c r="F2" s="85">
        <v>4</v>
      </c>
      <c r="G2" s="90" t="s">
        <v>278</v>
      </c>
      <c r="H2" s="85">
        <v>2</v>
      </c>
      <c r="I2" s="90" t="s">
        <v>275</v>
      </c>
      <c r="J2" s="85">
        <v>1</v>
      </c>
      <c r="K2" s="90" t="s">
        <v>273</v>
      </c>
      <c r="L2" s="85">
        <v>1</v>
      </c>
    </row>
    <row r="3" spans="1:12" ht="15">
      <c r="A3" s="90" t="s">
        <v>278</v>
      </c>
      <c r="B3" s="85">
        <v>2</v>
      </c>
      <c r="C3" s="90" t="s">
        <v>271</v>
      </c>
      <c r="D3" s="85">
        <v>1</v>
      </c>
      <c r="E3" s="85"/>
      <c r="F3" s="85"/>
      <c r="G3" s="90" t="s">
        <v>280</v>
      </c>
      <c r="H3" s="85">
        <v>1</v>
      </c>
      <c r="I3" s="85"/>
      <c r="J3" s="85"/>
      <c r="K3" s="85"/>
      <c r="L3" s="85"/>
    </row>
    <row r="4" spans="1:12" ht="15">
      <c r="A4" s="90" t="s">
        <v>286</v>
      </c>
      <c r="B4" s="85">
        <v>1</v>
      </c>
      <c r="C4" s="90" t="s">
        <v>272</v>
      </c>
      <c r="D4" s="85">
        <v>1</v>
      </c>
      <c r="E4" s="85"/>
      <c r="F4" s="85"/>
      <c r="G4" s="90" t="s">
        <v>279</v>
      </c>
      <c r="H4" s="85">
        <v>1</v>
      </c>
      <c r="I4" s="85"/>
      <c r="J4" s="85"/>
      <c r="K4" s="85"/>
      <c r="L4" s="85"/>
    </row>
    <row r="5" spans="1:12" ht="15">
      <c r="A5" s="90" t="s">
        <v>285</v>
      </c>
      <c r="B5" s="85">
        <v>1</v>
      </c>
      <c r="C5" s="90" t="s">
        <v>274</v>
      </c>
      <c r="D5" s="85">
        <v>1</v>
      </c>
      <c r="E5" s="85"/>
      <c r="F5" s="85"/>
      <c r="G5" s="90" t="s">
        <v>281</v>
      </c>
      <c r="H5" s="85">
        <v>1</v>
      </c>
      <c r="I5" s="85"/>
      <c r="J5" s="85"/>
      <c r="K5" s="85"/>
      <c r="L5" s="85"/>
    </row>
    <row r="6" spans="1:12" ht="15">
      <c r="A6" s="90" t="s">
        <v>284</v>
      </c>
      <c r="B6" s="85">
        <v>1</v>
      </c>
      <c r="C6" s="90" t="s">
        <v>277</v>
      </c>
      <c r="D6" s="85">
        <v>1</v>
      </c>
      <c r="E6" s="85"/>
      <c r="F6" s="85"/>
      <c r="G6" s="90" t="s">
        <v>282</v>
      </c>
      <c r="H6" s="85">
        <v>1</v>
      </c>
      <c r="I6" s="85"/>
      <c r="J6" s="85"/>
      <c r="K6" s="85"/>
      <c r="L6" s="85"/>
    </row>
    <row r="7" spans="1:12" ht="15">
      <c r="A7" s="90" t="s">
        <v>280</v>
      </c>
      <c r="B7" s="85">
        <v>1</v>
      </c>
      <c r="C7" s="90" t="s">
        <v>276</v>
      </c>
      <c r="D7" s="85">
        <v>1</v>
      </c>
      <c r="E7" s="85"/>
      <c r="F7" s="85"/>
      <c r="G7" s="85"/>
      <c r="H7" s="85"/>
      <c r="I7" s="85"/>
      <c r="J7" s="85"/>
      <c r="K7" s="85"/>
      <c r="L7" s="85"/>
    </row>
    <row r="8" spans="1:12" ht="15">
      <c r="A8" s="90" t="s">
        <v>279</v>
      </c>
      <c r="B8" s="85">
        <v>1</v>
      </c>
      <c r="C8" s="90" t="s">
        <v>284</v>
      </c>
      <c r="D8" s="85">
        <v>1</v>
      </c>
      <c r="E8" s="85"/>
      <c r="F8" s="85"/>
      <c r="G8" s="85"/>
      <c r="H8" s="85"/>
      <c r="I8" s="85"/>
      <c r="J8" s="85"/>
      <c r="K8" s="85"/>
      <c r="L8" s="85"/>
    </row>
    <row r="9" spans="1:12" ht="15">
      <c r="A9" s="90" t="s">
        <v>277</v>
      </c>
      <c r="B9" s="85">
        <v>1</v>
      </c>
      <c r="C9" s="90" t="s">
        <v>285</v>
      </c>
      <c r="D9" s="85">
        <v>1</v>
      </c>
      <c r="E9" s="85"/>
      <c r="F9" s="85"/>
      <c r="G9" s="85"/>
      <c r="H9" s="85"/>
      <c r="I9" s="85"/>
      <c r="J9" s="85"/>
      <c r="K9" s="85"/>
      <c r="L9" s="85"/>
    </row>
    <row r="10" spans="1:12" ht="15">
      <c r="A10" s="90" t="s">
        <v>276</v>
      </c>
      <c r="B10" s="85">
        <v>1</v>
      </c>
      <c r="C10" s="90" t="s">
        <v>286</v>
      </c>
      <c r="D10" s="85">
        <v>1</v>
      </c>
      <c r="E10" s="85"/>
      <c r="F10" s="85"/>
      <c r="G10" s="85"/>
      <c r="H10" s="85"/>
      <c r="I10" s="85"/>
      <c r="J10" s="85"/>
      <c r="K10" s="85"/>
      <c r="L10" s="85"/>
    </row>
    <row r="11" spans="1:12" ht="15">
      <c r="A11" s="90" t="s">
        <v>274</v>
      </c>
      <c r="B11" s="85">
        <v>1</v>
      </c>
      <c r="C11" s="85"/>
      <c r="D11" s="85"/>
      <c r="E11" s="85"/>
      <c r="F11" s="85"/>
      <c r="G11" s="85"/>
      <c r="H11" s="85"/>
      <c r="I11" s="85"/>
      <c r="J11" s="85"/>
      <c r="K11" s="85"/>
      <c r="L11" s="85"/>
    </row>
    <row r="14" spans="1:12" ht="15" customHeight="1">
      <c r="A14" s="13" t="s">
        <v>660</v>
      </c>
      <c r="B14" s="13" t="s">
        <v>646</v>
      </c>
      <c r="C14" s="13" t="s">
        <v>661</v>
      </c>
      <c r="D14" s="13" t="s">
        <v>649</v>
      </c>
      <c r="E14" s="13" t="s">
        <v>662</v>
      </c>
      <c r="F14" s="13" t="s">
        <v>651</v>
      </c>
      <c r="G14" s="13" t="s">
        <v>663</v>
      </c>
      <c r="H14" s="13" t="s">
        <v>653</v>
      </c>
      <c r="I14" s="13" t="s">
        <v>664</v>
      </c>
      <c r="J14" s="13" t="s">
        <v>655</v>
      </c>
      <c r="K14" s="13" t="s">
        <v>665</v>
      </c>
      <c r="L14" s="13" t="s">
        <v>656</v>
      </c>
    </row>
    <row r="15" spans="1:12" ht="15">
      <c r="A15" s="85" t="s">
        <v>287</v>
      </c>
      <c r="B15" s="85">
        <v>11</v>
      </c>
      <c r="C15" s="85" t="s">
        <v>287</v>
      </c>
      <c r="D15" s="85">
        <v>5</v>
      </c>
      <c r="E15" s="85" t="s">
        <v>288</v>
      </c>
      <c r="F15" s="85">
        <v>4</v>
      </c>
      <c r="G15" s="85" t="s">
        <v>287</v>
      </c>
      <c r="H15" s="85">
        <v>4</v>
      </c>
      <c r="I15" s="85" t="s">
        <v>287</v>
      </c>
      <c r="J15" s="85">
        <v>1</v>
      </c>
      <c r="K15" s="85" t="s">
        <v>287</v>
      </c>
      <c r="L15" s="85">
        <v>1</v>
      </c>
    </row>
    <row r="16" spans="1:12" ht="15">
      <c r="A16" s="85" t="s">
        <v>288</v>
      </c>
      <c r="B16" s="85">
        <v>7</v>
      </c>
      <c r="C16" s="85" t="s">
        <v>288</v>
      </c>
      <c r="D16" s="85">
        <v>3</v>
      </c>
      <c r="E16" s="85"/>
      <c r="F16" s="85"/>
      <c r="G16" s="85" t="s">
        <v>289</v>
      </c>
      <c r="H16" s="85">
        <v>2</v>
      </c>
      <c r="I16" s="85"/>
      <c r="J16" s="85"/>
      <c r="K16" s="85"/>
      <c r="L16" s="85"/>
    </row>
    <row r="17" spans="1:12" ht="15">
      <c r="A17" s="85" t="s">
        <v>289</v>
      </c>
      <c r="B17" s="85">
        <v>2</v>
      </c>
      <c r="C17" s="85" t="s">
        <v>290</v>
      </c>
      <c r="D17" s="85">
        <v>1</v>
      </c>
      <c r="E17" s="85"/>
      <c r="F17" s="85"/>
      <c r="G17" s="85"/>
      <c r="H17" s="85"/>
      <c r="I17" s="85"/>
      <c r="J17" s="85"/>
      <c r="K17" s="85"/>
      <c r="L17" s="85"/>
    </row>
    <row r="18" spans="1:12" ht="15">
      <c r="A18" s="85" t="s">
        <v>290</v>
      </c>
      <c r="B18" s="85">
        <v>1</v>
      </c>
      <c r="C18" s="85"/>
      <c r="D18" s="85"/>
      <c r="E18" s="85"/>
      <c r="F18" s="85"/>
      <c r="G18" s="85"/>
      <c r="H18" s="85"/>
      <c r="I18" s="85"/>
      <c r="J18" s="85"/>
      <c r="K18" s="85"/>
      <c r="L18" s="85"/>
    </row>
    <row r="21" spans="1:12" ht="15" customHeight="1">
      <c r="A21" s="13" t="s">
        <v>669</v>
      </c>
      <c r="B21" s="13" t="s">
        <v>646</v>
      </c>
      <c r="C21" s="13" t="s">
        <v>673</v>
      </c>
      <c r="D21" s="13" t="s">
        <v>649</v>
      </c>
      <c r="E21" s="13" t="s">
        <v>674</v>
      </c>
      <c r="F21" s="13" t="s">
        <v>651</v>
      </c>
      <c r="G21" s="13" t="s">
        <v>675</v>
      </c>
      <c r="H21" s="13" t="s">
        <v>653</v>
      </c>
      <c r="I21" s="13" t="s">
        <v>676</v>
      </c>
      <c r="J21" s="13" t="s">
        <v>655</v>
      </c>
      <c r="K21" s="13" t="s">
        <v>677</v>
      </c>
      <c r="L21" s="13" t="s">
        <v>656</v>
      </c>
    </row>
    <row r="22" spans="1:12" ht="15">
      <c r="A22" s="85" t="s">
        <v>292</v>
      </c>
      <c r="B22" s="85">
        <v>24</v>
      </c>
      <c r="C22" s="85" t="s">
        <v>292</v>
      </c>
      <c r="D22" s="85">
        <v>5</v>
      </c>
      <c r="E22" s="85" t="s">
        <v>292</v>
      </c>
      <c r="F22" s="85">
        <v>7</v>
      </c>
      <c r="G22" s="85" t="s">
        <v>292</v>
      </c>
      <c r="H22" s="85">
        <v>4</v>
      </c>
      <c r="I22" s="85" t="s">
        <v>292</v>
      </c>
      <c r="J22" s="85">
        <v>6</v>
      </c>
      <c r="K22" s="85" t="s">
        <v>292</v>
      </c>
      <c r="L22" s="85">
        <v>2</v>
      </c>
    </row>
    <row r="23" spans="1:12" ht="15">
      <c r="A23" s="85" t="s">
        <v>670</v>
      </c>
      <c r="B23" s="85">
        <v>6</v>
      </c>
      <c r="C23" s="85"/>
      <c r="D23" s="85"/>
      <c r="E23" s="85"/>
      <c r="F23" s="85"/>
      <c r="G23" s="85" t="s">
        <v>671</v>
      </c>
      <c r="H23" s="85">
        <v>2</v>
      </c>
      <c r="I23" s="85" t="s">
        <v>670</v>
      </c>
      <c r="J23" s="85">
        <v>6</v>
      </c>
      <c r="K23" s="85"/>
      <c r="L23" s="85"/>
    </row>
    <row r="24" spans="1:12" ht="15">
      <c r="A24" s="85" t="s">
        <v>671</v>
      </c>
      <c r="B24" s="85">
        <v>2</v>
      </c>
      <c r="C24" s="85"/>
      <c r="D24" s="85"/>
      <c r="E24" s="85"/>
      <c r="F24" s="85"/>
      <c r="G24" s="85" t="s">
        <v>295</v>
      </c>
      <c r="H24" s="85">
        <v>2</v>
      </c>
      <c r="I24" s="85"/>
      <c r="J24" s="85"/>
      <c r="K24" s="85"/>
      <c r="L24" s="85"/>
    </row>
    <row r="25" spans="1:12" ht="15">
      <c r="A25" s="85" t="s">
        <v>295</v>
      </c>
      <c r="B25" s="85">
        <v>2</v>
      </c>
      <c r="C25" s="85"/>
      <c r="D25" s="85"/>
      <c r="E25" s="85"/>
      <c r="F25" s="85"/>
      <c r="G25" s="85" t="s">
        <v>672</v>
      </c>
      <c r="H25" s="85">
        <v>2</v>
      </c>
      <c r="I25" s="85"/>
      <c r="J25" s="85"/>
      <c r="K25" s="85"/>
      <c r="L25" s="85"/>
    </row>
    <row r="26" spans="1:12" ht="15">
      <c r="A26" s="85" t="s">
        <v>672</v>
      </c>
      <c r="B26" s="85">
        <v>2</v>
      </c>
      <c r="C26" s="85"/>
      <c r="D26" s="85"/>
      <c r="E26" s="85"/>
      <c r="F26" s="85"/>
      <c r="G26" s="85"/>
      <c r="H26" s="85"/>
      <c r="I26" s="85"/>
      <c r="J26" s="85"/>
      <c r="K26" s="85"/>
      <c r="L26" s="85"/>
    </row>
    <row r="29" spans="1:12" ht="15" customHeight="1">
      <c r="A29" s="13" t="s">
        <v>680</v>
      </c>
      <c r="B29" s="13" t="s">
        <v>646</v>
      </c>
      <c r="C29" s="13" t="s">
        <v>691</v>
      </c>
      <c r="D29" s="13" t="s">
        <v>649</v>
      </c>
      <c r="E29" s="13" t="s">
        <v>697</v>
      </c>
      <c r="F29" s="13" t="s">
        <v>651</v>
      </c>
      <c r="G29" s="13" t="s">
        <v>701</v>
      </c>
      <c r="H29" s="13" t="s">
        <v>653</v>
      </c>
      <c r="I29" s="13" t="s">
        <v>706</v>
      </c>
      <c r="J29" s="13" t="s">
        <v>655</v>
      </c>
      <c r="K29" s="13" t="s">
        <v>715</v>
      </c>
      <c r="L29" s="13" t="s">
        <v>656</v>
      </c>
    </row>
    <row r="30" spans="1:12" ht="15">
      <c r="A30" s="91" t="s">
        <v>681</v>
      </c>
      <c r="B30" s="91">
        <v>0</v>
      </c>
      <c r="C30" s="91" t="s">
        <v>686</v>
      </c>
      <c r="D30" s="91">
        <v>5</v>
      </c>
      <c r="E30" s="91" t="s">
        <v>686</v>
      </c>
      <c r="F30" s="91">
        <v>7</v>
      </c>
      <c r="G30" s="91" t="s">
        <v>687</v>
      </c>
      <c r="H30" s="91">
        <v>8</v>
      </c>
      <c r="I30" s="91" t="s">
        <v>707</v>
      </c>
      <c r="J30" s="91">
        <v>8</v>
      </c>
      <c r="K30" s="91" t="s">
        <v>686</v>
      </c>
      <c r="L30" s="91">
        <v>2</v>
      </c>
    </row>
    <row r="31" spans="1:12" ht="15">
      <c r="A31" s="91" t="s">
        <v>682</v>
      </c>
      <c r="B31" s="91">
        <v>0</v>
      </c>
      <c r="C31" s="91" t="s">
        <v>690</v>
      </c>
      <c r="D31" s="91">
        <v>5</v>
      </c>
      <c r="E31" s="91" t="s">
        <v>688</v>
      </c>
      <c r="F31" s="91">
        <v>7</v>
      </c>
      <c r="G31" s="91" t="s">
        <v>686</v>
      </c>
      <c r="H31" s="91">
        <v>4</v>
      </c>
      <c r="I31" s="91" t="s">
        <v>686</v>
      </c>
      <c r="J31" s="91">
        <v>6</v>
      </c>
      <c r="K31" s="91" t="s">
        <v>716</v>
      </c>
      <c r="L31" s="91">
        <v>2</v>
      </c>
    </row>
    <row r="32" spans="1:12" ht="15">
      <c r="A32" s="91" t="s">
        <v>683</v>
      </c>
      <c r="B32" s="91">
        <v>0</v>
      </c>
      <c r="C32" s="91" t="s">
        <v>692</v>
      </c>
      <c r="D32" s="91">
        <v>4</v>
      </c>
      <c r="E32" s="91" t="s">
        <v>698</v>
      </c>
      <c r="F32" s="91">
        <v>7</v>
      </c>
      <c r="G32" s="91" t="s">
        <v>690</v>
      </c>
      <c r="H32" s="91">
        <v>3</v>
      </c>
      <c r="I32" s="91" t="s">
        <v>708</v>
      </c>
      <c r="J32" s="91">
        <v>6</v>
      </c>
      <c r="K32" s="91" t="s">
        <v>717</v>
      </c>
      <c r="L32" s="91">
        <v>2</v>
      </c>
    </row>
    <row r="33" spans="1:12" ht="15">
      <c r="A33" s="91" t="s">
        <v>684</v>
      </c>
      <c r="B33" s="91">
        <v>455</v>
      </c>
      <c r="C33" s="91" t="s">
        <v>687</v>
      </c>
      <c r="D33" s="91">
        <v>4</v>
      </c>
      <c r="E33" s="91" t="s">
        <v>699</v>
      </c>
      <c r="F33" s="91">
        <v>7</v>
      </c>
      <c r="G33" s="91" t="s">
        <v>228</v>
      </c>
      <c r="H33" s="91">
        <v>2</v>
      </c>
      <c r="I33" s="91" t="s">
        <v>709</v>
      </c>
      <c r="J33" s="91">
        <v>4</v>
      </c>
      <c r="K33" s="91" t="s">
        <v>718</v>
      </c>
      <c r="L33" s="91">
        <v>2</v>
      </c>
    </row>
    <row r="34" spans="1:12" ht="15">
      <c r="A34" s="91" t="s">
        <v>685</v>
      </c>
      <c r="B34" s="91">
        <v>455</v>
      </c>
      <c r="C34" s="91" t="s">
        <v>295</v>
      </c>
      <c r="D34" s="91">
        <v>3</v>
      </c>
      <c r="E34" s="91" t="s">
        <v>700</v>
      </c>
      <c r="F34" s="91">
        <v>7</v>
      </c>
      <c r="G34" s="91" t="s">
        <v>702</v>
      </c>
      <c r="H34" s="91">
        <v>2</v>
      </c>
      <c r="I34" s="91" t="s">
        <v>689</v>
      </c>
      <c r="J34" s="91">
        <v>4</v>
      </c>
      <c r="K34" s="91" t="s">
        <v>719</v>
      </c>
      <c r="L34" s="91">
        <v>2</v>
      </c>
    </row>
    <row r="35" spans="1:12" ht="15">
      <c r="A35" s="91" t="s">
        <v>686</v>
      </c>
      <c r="B35" s="91">
        <v>24</v>
      </c>
      <c r="C35" s="91" t="s">
        <v>693</v>
      </c>
      <c r="D35" s="91">
        <v>3</v>
      </c>
      <c r="E35" s="91" t="s">
        <v>236</v>
      </c>
      <c r="F35" s="91">
        <v>5</v>
      </c>
      <c r="G35" s="91" t="s">
        <v>703</v>
      </c>
      <c r="H35" s="91">
        <v>2</v>
      </c>
      <c r="I35" s="91" t="s">
        <v>710</v>
      </c>
      <c r="J35" s="91">
        <v>4</v>
      </c>
      <c r="K35" s="91" t="s">
        <v>720</v>
      </c>
      <c r="L35" s="91">
        <v>2</v>
      </c>
    </row>
    <row r="36" spans="1:12" ht="15">
      <c r="A36" s="91" t="s">
        <v>687</v>
      </c>
      <c r="B36" s="91">
        <v>12</v>
      </c>
      <c r="C36" s="91" t="s">
        <v>671</v>
      </c>
      <c r="D36" s="91">
        <v>3</v>
      </c>
      <c r="E36" s="91"/>
      <c r="F36" s="91"/>
      <c r="G36" s="91" t="s">
        <v>704</v>
      </c>
      <c r="H36" s="91">
        <v>2</v>
      </c>
      <c r="I36" s="91" t="s">
        <v>711</v>
      </c>
      <c r="J36" s="91">
        <v>4</v>
      </c>
      <c r="K36" s="91" t="s">
        <v>689</v>
      </c>
      <c r="L36" s="91">
        <v>2</v>
      </c>
    </row>
    <row r="37" spans="1:12" ht="15">
      <c r="A37" s="91" t="s">
        <v>688</v>
      </c>
      <c r="B37" s="91">
        <v>9</v>
      </c>
      <c r="C37" s="91" t="s">
        <v>694</v>
      </c>
      <c r="D37" s="91">
        <v>3</v>
      </c>
      <c r="E37" s="91"/>
      <c r="F37" s="91"/>
      <c r="G37" s="91" t="s">
        <v>705</v>
      </c>
      <c r="H37" s="91">
        <v>2</v>
      </c>
      <c r="I37" s="91" t="s">
        <v>712</v>
      </c>
      <c r="J37" s="91">
        <v>4</v>
      </c>
      <c r="K37" s="91" t="s">
        <v>295</v>
      </c>
      <c r="L37" s="91">
        <v>2</v>
      </c>
    </row>
    <row r="38" spans="1:12" ht="15">
      <c r="A38" s="91" t="s">
        <v>689</v>
      </c>
      <c r="B38" s="91">
        <v>9</v>
      </c>
      <c r="C38" s="91" t="s">
        <v>695</v>
      </c>
      <c r="D38" s="91">
        <v>3</v>
      </c>
      <c r="E38" s="91"/>
      <c r="F38" s="91"/>
      <c r="G38" s="91" t="s">
        <v>230</v>
      </c>
      <c r="H38" s="91">
        <v>2</v>
      </c>
      <c r="I38" s="91" t="s">
        <v>713</v>
      </c>
      <c r="J38" s="91">
        <v>4</v>
      </c>
      <c r="K38" s="91" t="s">
        <v>721</v>
      </c>
      <c r="L38" s="91">
        <v>2</v>
      </c>
    </row>
    <row r="39" spans="1:12" ht="15">
      <c r="A39" s="91" t="s">
        <v>690</v>
      </c>
      <c r="B39" s="91">
        <v>8</v>
      </c>
      <c r="C39" s="91" t="s">
        <v>696</v>
      </c>
      <c r="D39" s="91">
        <v>2</v>
      </c>
      <c r="E39" s="91"/>
      <c r="F39" s="91"/>
      <c r="G39" s="91" t="s">
        <v>240</v>
      </c>
      <c r="H39" s="91">
        <v>2</v>
      </c>
      <c r="I39" s="91" t="s">
        <v>714</v>
      </c>
      <c r="J39" s="91">
        <v>4</v>
      </c>
      <c r="K39" s="91" t="s">
        <v>722</v>
      </c>
      <c r="L39" s="91">
        <v>2</v>
      </c>
    </row>
    <row r="42" spans="1:12" ht="15" customHeight="1">
      <c r="A42" s="13" t="s">
        <v>729</v>
      </c>
      <c r="B42" s="13" t="s">
        <v>646</v>
      </c>
      <c r="C42" s="13" t="s">
        <v>740</v>
      </c>
      <c r="D42" s="13" t="s">
        <v>649</v>
      </c>
      <c r="E42" s="13" t="s">
        <v>742</v>
      </c>
      <c r="F42" s="13" t="s">
        <v>651</v>
      </c>
      <c r="G42" s="13" t="s">
        <v>743</v>
      </c>
      <c r="H42" s="13" t="s">
        <v>653</v>
      </c>
      <c r="I42" s="13" t="s">
        <v>754</v>
      </c>
      <c r="J42" s="13" t="s">
        <v>655</v>
      </c>
      <c r="K42" s="13" t="s">
        <v>763</v>
      </c>
      <c r="L42" s="13" t="s">
        <v>656</v>
      </c>
    </row>
    <row r="43" spans="1:12" ht="15">
      <c r="A43" s="91" t="s">
        <v>730</v>
      </c>
      <c r="B43" s="91">
        <v>8</v>
      </c>
      <c r="C43" s="91" t="s">
        <v>736</v>
      </c>
      <c r="D43" s="91">
        <v>4</v>
      </c>
      <c r="E43" s="91" t="s">
        <v>733</v>
      </c>
      <c r="F43" s="91">
        <v>7</v>
      </c>
      <c r="G43" s="91" t="s">
        <v>744</v>
      </c>
      <c r="H43" s="91">
        <v>2</v>
      </c>
      <c r="I43" s="91" t="s">
        <v>738</v>
      </c>
      <c r="J43" s="91">
        <v>4</v>
      </c>
      <c r="K43" s="91" t="s">
        <v>764</v>
      </c>
      <c r="L43" s="91">
        <v>2</v>
      </c>
    </row>
    <row r="44" spans="1:12" ht="15">
      <c r="A44" s="91" t="s">
        <v>731</v>
      </c>
      <c r="B44" s="91">
        <v>8</v>
      </c>
      <c r="C44" s="91" t="s">
        <v>735</v>
      </c>
      <c r="D44" s="91">
        <v>4</v>
      </c>
      <c r="E44" s="91" t="s">
        <v>730</v>
      </c>
      <c r="F44" s="91">
        <v>7</v>
      </c>
      <c r="G44" s="91" t="s">
        <v>745</v>
      </c>
      <c r="H44" s="91">
        <v>2</v>
      </c>
      <c r="I44" s="91" t="s">
        <v>739</v>
      </c>
      <c r="J44" s="91">
        <v>4</v>
      </c>
      <c r="K44" s="91" t="s">
        <v>765</v>
      </c>
      <c r="L44" s="91">
        <v>2</v>
      </c>
    </row>
    <row r="45" spans="1:12" ht="15">
      <c r="A45" s="91" t="s">
        <v>732</v>
      </c>
      <c r="B45" s="91">
        <v>8</v>
      </c>
      <c r="C45" s="91" t="s">
        <v>741</v>
      </c>
      <c r="D45" s="91">
        <v>3</v>
      </c>
      <c r="E45" s="91" t="s">
        <v>731</v>
      </c>
      <c r="F45" s="91">
        <v>7</v>
      </c>
      <c r="G45" s="91" t="s">
        <v>746</v>
      </c>
      <c r="H45" s="91">
        <v>2</v>
      </c>
      <c r="I45" s="91" t="s">
        <v>755</v>
      </c>
      <c r="J45" s="91">
        <v>4</v>
      </c>
      <c r="K45" s="91" t="s">
        <v>766</v>
      </c>
      <c r="L45" s="91">
        <v>2</v>
      </c>
    </row>
    <row r="46" spans="1:12" ht="15">
      <c r="A46" s="91" t="s">
        <v>733</v>
      </c>
      <c r="B46" s="91">
        <v>7</v>
      </c>
      <c r="C46" s="91" t="s">
        <v>737</v>
      </c>
      <c r="D46" s="91">
        <v>3</v>
      </c>
      <c r="E46" s="91" t="s">
        <v>732</v>
      </c>
      <c r="F46" s="91">
        <v>7</v>
      </c>
      <c r="G46" s="91" t="s">
        <v>747</v>
      </c>
      <c r="H46" s="91">
        <v>2</v>
      </c>
      <c r="I46" s="91" t="s">
        <v>756</v>
      </c>
      <c r="J46" s="91">
        <v>4</v>
      </c>
      <c r="K46" s="91" t="s">
        <v>767</v>
      </c>
      <c r="L46" s="91">
        <v>2</v>
      </c>
    </row>
    <row r="47" spans="1:12" ht="15">
      <c r="A47" s="91" t="s">
        <v>734</v>
      </c>
      <c r="B47" s="91">
        <v>5</v>
      </c>
      <c r="C47" s="91"/>
      <c r="D47" s="91"/>
      <c r="E47" s="91" t="s">
        <v>734</v>
      </c>
      <c r="F47" s="91">
        <v>5</v>
      </c>
      <c r="G47" s="91" t="s">
        <v>748</v>
      </c>
      <c r="H47" s="91">
        <v>2</v>
      </c>
      <c r="I47" s="91" t="s">
        <v>757</v>
      </c>
      <c r="J47" s="91">
        <v>4</v>
      </c>
      <c r="K47" s="91" t="s">
        <v>768</v>
      </c>
      <c r="L47" s="91">
        <v>2</v>
      </c>
    </row>
    <row r="48" spans="1:12" ht="15">
      <c r="A48" s="91" t="s">
        <v>735</v>
      </c>
      <c r="B48" s="91">
        <v>4</v>
      </c>
      <c r="C48" s="91"/>
      <c r="D48" s="91"/>
      <c r="E48" s="91"/>
      <c r="F48" s="91"/>
      <c r="G48" s="91" t="s">
        <v>749</v>
      </c>
      <c r="H48" s="91">
        <v>2</v>
      </c>
      <c r="I48" s="91" t="s">
        <v>758</v>
      </c>
      <c r="J48" s="91">
        <v>4</v>
      </c>
      <c r="K48" s="91" t="s">
        <v>769</v>
      </c>
      <c r="L48" s="91">
        <v>2</v>
      </c>
    </row>
    <row r="49" spans="1:12" ht="15">
      <c r="A49" s="91" t="s">
        <v>736</v>
      </c>
      <c r="B49" s="91">
        <v>4</v>
      </c>
      <c r="C49" s="91"/>
      <c r="D49" s="91"/>
      <c r="E49" s="91"/>
      <c r="F49" s="91"/>
      <c r="G49" s="91" t="s">
        <v>750</v>
      </c>
      <c r="H49" s="91">
        <v>2</v>
      </c>
      <c r="I49" s="91" t="s">
        <v>759</v>
      </c>
      <c r="J49" s="91">
        <v>4</v>
      </c>
      <c r="K49" s="91" t="s">
        <v>770</v>
      </c>
      <c r="L49" s="91">
        <v>2</v>
      </c>
    </row>
    <row r="50" spans="1:12" ht="15">
      <c r="A50" s="91" t="s">
        <v>737</v>
      </c>
      <c r="B50" s="91">
        <v>4</v>
      </c>
      <c r="C50" s="91"/>
      <c r="D50" s="91"/>
      <c r="E50" s="91"/>
      <c r="F50" s="91"/>
      <c r="G50" s="91" t="s">
        <v>751</v>
      </c>
      <c r="H50" s="91">
        <v>2</v>
      </c>
      <c r="I50" s="91" t="s">
        <v>760</v>
      </c>
      <c r="J50" s="91">
        <v>4</v>
      </c>
      <c r="K50" s="91" t="s">
        <v>771</v>
      </c>
      <c r="L50" s="91">
        <v>2</v>
      </c>
    </row>
    <row r="51" spans="1:12" ht="15">
      <c r="A51" s="91" t="s">
        <v>738</v>
      </c>
      <c r="B51" s="91">
        <v>4</v>
      </c>
      <c r="C51" s="91"/>
      <c r="D51" s="91"/>
      <c r="E51" s="91"/>
      <c r="F51" s="91"/>
      <c r="G51" s="91" t="s">
        <v>752</v>
      </c>
      <c r="H51" s="91">
        <v>2</v>
      </c>
      <c r="I51" s="91" t="s">
        <v>761</v>
      </c>
      <c r="J51" s="91">
        <v>4</v>
      </c>
      <c r="K51" s="91" t="s">
        <v>772</v>
      </c>
      <c r="L51" s="91">
        <v>2</v>
      </c>
    </row>
    <row r="52" spans="1:12" ht="15">
      <c r="A52" s="91" t="s">
        <v>739</v>
      </c>
      <c r="B52" s="91">
        <v>4</v>
      </c>
      <c r="C52" s="91"/>
      <c r="D52" s="91"/>
      <c r="E52" s="91"/>
      <c r="F52" s="91"/>
      <c r="G52" s="91" t="s">
        <v>753</v>
      </c>
      <c r="H52" s="91">
        <v>2</v>
      </c>
      <c r="I52" s="91" t="s">
        <v>762</v>
      </c>
      <c r="J52" s="91">
        <v>4</v>
      </c>
      <c r="K52" s="91" t="s">
        <v>773</v>
      </c>
      <c r="L52" s="91">
        <v>2</v>
      </c>
    </row>
    <row r="55" spans="1:12" ht="15" customHeight="1">
      <c r="A55" s="85" t="s">
        <v>780</v>
      </c>
      <c r="B55" s="85" t="s">
        <v>646</v>
      </c>
      <c r="C55" s="85" t="s">
        <v>782</v>
      </c>
      <c r="D55" s="85" t="s">
        <v>649</v>
      </c>
      <c r="E55" s="85" t="s">
        <v>783</v>
      </c>
      <c r="F55" s="85" t="s">
        <v>651</v>
      </c>
      <c r="G55" s="85" t="s">
        <v>786</v>
      </c>
      <c r="H55" s="85" t="s">
        <v>653</v>
      </c>
      <c r="I55" s="85" t="s">
        <v>788</v>
      </c>
      <c r="J55" s="85" t="s">
        <v>655</v>
      </c>
      <c r="K55" s="85" t="s">
        <v>790</v>
      </c>
      <c r="L55" s="85" t="s">
        <v>656</v>
      </c>
    </row>
    <row r="56" spans="1:12" ht="15">
      <c r="A56" s="85"/>
      <c r="B56" s="85"/>
      <c r="C56" s="85"/>
      <c r="D56" s="85"/>
      <c r="E56" s="85"/>
      <c r="F56" s="85"/>
      <c r="G56" s="85"/>
      <c r="H56" s="85"/>
      <c r="I56" s="85"/>
      <c r="J56" s="85"/>
      <c r="K56" s="85"/>
      <c r="L56" s="85"/>
    </row>
    <row r="58" spans="1:12" ht="15" customHeight="1">
      <c r="A58" s="13" t="s">
        <v>781</v>
      </c>
      <c r="B58" s="13" t="s">
        <v>646</v>
      </c>
      <c r="C58" s="85" t="s">
        <v>784</v>
      </c>
      <c r="D58" s="85" t="s">
        <v>649</v>
      </c>
      <c r="E58" s="13" t="s">
        <v>785</v>
      </c>
      <c r="F58" s="13" t="s">
        <v>651</v>
      </c>
      <c r="G58" s="13" t="s">
        <v>787</v>
      </c>
      <c r="H58" s="13" t="s">
        <v>653</v>
      </c>
      <c r="I58" s="13" t="s">
        <v>789</v>
      </c>
      <c r="J58" s="13" t="s">
        <v>655</v>
      </c>
      <c r="K58" s="13" t="s">
        <v>791</v>
      </c>
      <c r="L58" s="13" t="s">
        <v>656</v>
      </c>
    </row>
    <row r="59" spans="1:12" ht="15">
      <c r="A59" s="85" t="s">
        <v>236</v>
      </c>
      <c r="B59" s="85">
        <v>5</v>
      </c>
      <c r="C59" s="85"/>
      <c r="D59" s="85"/>
      <c r="E59" s="85" t="s">
        <v>236</v>
      </c>
      <c r="F59" s="85">
        <v>5</v>
      </c>
      <c r="G59" s="85" t="s">
        <v>228</v>
      </c>
      <c r="H59" s="85">
        <v>2</v>
      </c>
      <c r="I59" s="85" t="s">
        <v>224</v>
      </c>
      <c r="J59" s="85">
        <v>3</v>
      </c>
      <c r="K59" s="85" t="s">
        <v>220</v>
      </c>
      <c r="L59" s="85">
        <v>1</v>
      </c>
    </row>
    <row r="60" spans="1:12" ht="15">
      <c r="A60" s="85" t="s">
        <v>224</v>
      </c>
      <c r="B60" s="85">
        <v>3</v>
      </c>
      <c r="C60" s="85"/>
      <c r="D60" s="85"/>
      <c r="E60" s="85"/>
      <c r="F60" s="85"/>
      <c r="G60" s="85" t="s">
        <v>230</v>
      </c>
      <c r="H60" s="85">
        <v>2</v>
      </c>
      <c r="I60" s="85" t="s">
        <v>226</v>
      </c>
      <c r="J60" s="85">
        <v>1</v>
      </c>
      <c r="K60" s="85"/>
      <c r="L60" s="85"/>
    </row>
    <row r="61" spans="1:12" ht="15">
      <c r="A61" s="85" t="s">
        <v>228</v>
      </c>
      <c r="B61" s="85">
        <v>2</v>
      </c>
      <c r="C61" s="85"/>
      <c r="D61" s="85"/>
      <c r="E61" s="85"/>
      <c r="F61" s="85"/>
      <c r="G61" s="85" t="s">
        <v>240</v>
      </c>
      <c r="H61" s="85">
        <v>2</v>
      </c>
      <c r="I61" s="85"/>
      <c r="J61" s="85"/>
      <c r="K61" s="85"/>
      <c r="L61" s="85"/>
    </row>
    <row r="62" spans="1:12" ht="15">
      <c r="A62" s="85" t="s">
        <v>230</v>
      </c>
      <c r="B62" s="85">
        <v>2</v>
      </c>
      <c r="C62" s="85"/>
      <c r="D62" s="85"/>
      <c r="E62" s="85"/>
      <c r="F62" s="85"/>
      <c r="G62" s="85" t="s">
        <v>239</v>
      </c>
      <c r="H62" s="85">
        <v>2</v>
      </c>
      <c r="I62" s="85"/>
      <c r="J62" s="85"/>
      <c r="K62" s="85"/>
      <c r="L62" s="85"/>
    </row>
    <row r="63" spans="1:12" ht="15">
      <c r="A63" s="85" t="s">
        <v>240</v>
      </c>
      <c r="B63" s="85">
        <v>2</v>
      </c>
      <c r="C63" s="85"/>
      <c r="D63" s="85"/>
      <c r="E63" s="85"/>
      <c r="F63" s="85"/>
      <c r="G63" s="85"/>
      <c r="H63" s="85"/>
      <c r="I63" s="85"/>
      <c r="J63" s="85"/>
      <c r="K63" s="85"/>
      <c r="L63" s="85"/>
    </row>
    <row r="64" spans="1:12" ht="15">
      <c r="A64" s="85" t="s">
        <v>239</v>
      </c>
      <c r="B64" s="85">
        <v>2</v>
      </c>
      <c r="C64" s="85"/>
      <c r="D64" s="85"/>
      <c r="E64" s="85"/>
      <c r="F64" s="85"/>
      <c r="G64" s="85"/>
      <c r="H64" s="85"/>
      <c r="I64" s="85"/>
      <c r="J64" s="85"/>
      <c r="K64" s="85"/>
      <c r="L64" s="85"/>
    </row>
    <row r="65" spans="1:12" ht="15">
      <c r="A65" s="85" t="s">
        <v>226</v>
      </c>
      <c r="B65" s="85">
        <v>1</v>
      </c>
      <c r="C65" s="85"/>
      <c r="D65" s="85"/>
      <c r="E65" s="85"/>
      <c r="F65" s="85"/>
      <c r="G65" s="85"/>
      <c r="H65" s="85"/>
      <c r="I65" s="85"/>
      <c r="J65" s="85"/>
      <c r="K65" s="85"/>
      <c r="L65" s="85"/>
    </row>
    <row r="66" spans="1:12" ht="15">
      <c r="A66" s="85" t="s">
        <v>220</v>
      </c>
      <c r="B66" s="85">
        <v>1</v>
      </c>
      <c r="C66" s="85"/>
      <c r="D66" s="85"/>
      <c r="E66" s="85"/>
      <c r="F66" s="85"/>
      <c r="G66" s="85"/>
      <c r="H66" s="85"/>
      <c r="I66" s="85"/>
      <c r="J66" s="85"/>
      <c r="K66" s="85"/>
      <c r="L66" s="85"/>
    </row>
    <row r="69" spans="1:12" ht="15" customHeight="1">
      <c r="A69" s="13" t="s">
        <v>796</v>
      </c>
      <c r="B69" s="13" t="s">
        <v>646</v>
      </c>
      <c r="C69" s="13" t="s">
        <v>797</v>
      </c>
      <c r="D69" s="13" t="s">
        <v>649</v>
      </c>
      <c r="E69" s="13" t="s">
        <v>798</v>
      </c>
      <c r="F69" s="13" t="s">
        <v>651</v>
      </c>
      <c r="G69" s="13" t="s">
        <v>799</v>
      </c>
      <c r="H69" s="13" t="s">
        <v>653</v>
      </c>
      <c r="I69" s="13" t="s">
        <v>800</v>
      </c>
      <c r="J69" s="13" t="s">
        <v>655</v>
      </c>
      <c r="K69" s="13" t="s">
        <v>801</v>
      </c>
      <c r="L69" s="13" t="s">
        <v>656</v>
      </c>
    </row>
    <row r="70" spans="1:12" ht="15">
      <c r="A70" s="124" t="s">
        <v>237</v>
      </c>
      <c r="B70" s="85">
        <v>721565</v>
      </c>
      <c r="C70" s="124" t="s">
        <v>235</v>
      </c>
      <c r="D70" s="85">
        <v>106732</v>
      </c>
      <c r="E70" s="124" t="s">
        <v>237</v>
      </c>
      <c r="F70" s="85">
        <v>721565</v>
      </c>
      <c r="G70" s="124" t="s">
        <v>239</v>
      </c>
      <c r="H70" s="85">
        <v>113603</v>
      </c>
      <c r="I70" s="124" t="s">
        <v>212</v>
      </c>
      <c r="J70" s="85">
        <v>13828</v>
      </c>
      <c r="K70" s="124" t="s">
        <v>221</v>
      </c>
      <c r="L70" s="85">
        <v>30789</v>
      </c>
    </row>
    <row r="71" spans="1:12" ht="15">
      <c r="A71" s="124" t="s">
        <v>239</v>
      </c>
      <c r="B71" s="85">
        <v>113603</v>
      </c>
      <c r="C71" s="124" t="s">
        <v>232</v>
      </c>
      <c r="D71" s="85">
        <v>15844</v>
      </c>
      <c r="E71" s="124" t="s">
        <v>236</v>
      </c>
      <c r="F71" s="85">
        <v>105249</v>
      </c>
      <c r="G71" s="124" t="s">
        <v>228</v>
      </c>
      <c r="H71" s="85">
        <v>33231</v>
      </c>
      <c r="I71" s="124" t="s">
        <v>224</v>
      </c>
      <c r="J71" s="85">
        <v>4697</v>
      </c>
      <c r="K71" s="124" t="s">
        <v>220</v>
      </c>
      <c r="L71" s="85">
        <v>139</v>
      </c>
    </row>
    <row r="72" spans="1:12" ht="15">
      <c r="A72" s="124" t="s">
        <v>235</v>
      </c>
      <c r="B72" s="85">
        <v>106732</v>
      </c>
      <c r="C72" s="124" t="s">
        <v>218</v>
      </c>
      <c r="D72" s="85">
        <v>11570</v>
      </c>
      <c r="E72" s="124" t="s">
        <v>233</v>
      </c>
      <c r="F72" s="85">
        <v>5729</v>
      </c>
      <c r="G72" s="124" t="s">
        <v>229</v>
      </c>
      <c r="H72" s="85">
        <v>3224</v>
      </c>
      <c r="I72" s="124" t="s">
        <v>226</v>
      </c>
      <c r="J72" s="85">
        <v>2877</v>
      </c>
      <c r="K72" s="124"/>
      <c r="L72" s="85"/>
    </row>
    <row r="73" spans="1:12" ht="15">
      <c r="A73" s="124" t="s">
        <v>236</v>
      </c>
      <c r="B73" s="85">
        <v>105249</v>
      </c>
      <c r="C73" s="124" t="s">
        <v>238</v>
      </c>
      <c r="D73" s="85">
        <v>7436</v>
      </c>
      <c r="E73" s="124" t="s">
        <v>231</v>
      </c>
      <c r="F73" s="85">
        <v>3947</v>
      </c>
      <c r="G73" s="124" t="s">
        <v>230</v>
      </c>
      <c r="H73" s="85">
        <v>1901</v>
      </c>
      <c r="I73" s="124" t="s">
        <v>225</v>
      </c>
      <c r="J73" s="85">
        <v>2179</v>
      </c>
      <c r="K73" s="124"/>
      <c r="L73" s="85"/>
    </row>
    <row r="74" spans="1:12" ht="15">
      <c r="A74" s="124" t="s">
        <v>228</v>
      </c>
      <c r="B74" s="85">
        <v>33231</v>
      </c>
      <c r="C74" s="124" t="s">
        <v>223</v>
      </c>
      <c r="D74" s="85">
        <v>3490</v>
      </c>
      <c r="E74" s="124" t="s">
        <v>217</v>
      </c>
      <c r="F74" s="85">
        <v>3908</v>
      </c>
      <c r="G74" s="124" t="s">
        <v>240</v>
      </c>
      <c r="H74" s="85">
        <v>1860</v>
      </c>
      <c r="I74" s="124" t="s">
        <v>213</v>
      </c>
      <c r="J74" s="85">
        <v>833</v>
      </c>
      <c r="K74" s="124"/>
      <c r="L74" s="85"/>
    </row>
    <row r="75" spans="1:12" ht="15">
      <c r="A75" s="124" t="s">
        <v>221</v>
      </c>
      <c r="B75" s="85">
        <v>30789</v>
      </c>
      <c r="C75" s="124" t="s">
        <v>215</v>
      </c>
      <c r="D75" s="85">
        <v>2560</v>
      </c>
      <c r="E75" s="124" t="s">
        <v>216</v>
      </c>
      <c r="F75" s="85">
        <v>2915</v>
      </c>
      <c r="G75" s="124" t="s">
        <v>222</v>
      </c>
      <c r="H75" s="85">
        <v>136</v>
      </c>
      <c r="I75" s="124"/>
      <c r="J75" s="85"/>
      <c r="K75" s="124"/>
      <c r="L75" s="85"/>
    </row>
    <row r="76" spans="1:12" ht="15">
      <c r="A76" s="124" t="s">
        <v>232</v>
      </c>
      <c r="B76" s="85">
        <v>15844</v>
      </c>
      <c r="C76" s="124" t="s">
        <v>234</v>
      </c>
      <c r="D76" s="85">
        <v>2347</v>
      </c>
      <c r="E76" s="124"/>
      <c r="F76" s="85"/>
      <c r="G76" s="124"/>
      <c r="H76" s="85"/>
      <c r="I76" s="124"/>
      <c r="J76" s="85"/>
      <c r="K76" s="124"/>
      <c r="L76" s="85"/>
    </row>
    <row r="77" spans="1:12" ht="15">
      <c r="A77" s="124" t="s">
        <v>212</v>
      </c>
      <c r="B77" s="85">
        <v>13828</v>
      </c>
      <c r="C77" s="124" t="s">
        <v>227</v>
      </c>
      <c r="D77" s="85">
        <v>1107</v>
      </c>
      <c r="E77" s="124"/>
      <c r="F77" s="85"/>
      <c r="G77" s="124"/>
      <c r="H77" s="85"/>
      <c r="I77" s="124"/>
      <c r="J77" s="85"/>
      <c r="K77" s="124"/>
      <c r="L77" s="85"/>
    </row>
    <row r="78" spans="1:12" ht="15">
      <c r="A78" s="124" t="s">
        <v>218</v>
      </c>
      <c r="B78" s="85">
        <v>11570</v>
      </c>
      <c r="C78" s="124" t="s">
        <v>219</v>
      </c>
      <c r="D78" s="85">
        <v>897</v>
      </c>
      <c r="E78" s="124"/>
      <c r="F78" s="85"/>
      <c r="G78" s="124"/>
      <c r="H78" s="85"/>
      <c r="I78" s="124"/>
      <c r="J78" s="85"/>
      <c r="K78" s="124"/>
      <c r="L78" s="85"/>
    </row>
    <row r="79" spans="1:12" ht="15">
      <c r="A79" s="124" t="s">
        <v>238</v>
      </c>
      <c r="B79" s="85">
        <v>7436</v>
      </c>
      <c r="C79" s="124" t="s">
        <v>214</v>
      </c>
      <c r="D79" s="85">
        <v>378</v>
      </c>
      <c r="E79" s="124"/>
      <c r="F79" s="85"/>
      <c r="G79" s="124"/>
      <c r="H79" s="85"/>
      <c r="I79" s="124"/>
      <c r="J79" s="85"/>
      <c r="K79" s="124"/>
      <c r="L79" s="85"/>
    </row>
  </sheetData>
  <hyperlinks>
    <hyperlink ref="A2" r:id="rId1" display="https://www.youtube.com/watch?v=E6UI3BRPUBw&amp;feature=youtu.be"/>
    <hyperlink ref="A3" r:id="rId2" display="https://alarab.co.uk/%D8%A7%D9%84%D8%AD%D8%B1%D8%A9-%D8%AA%D9%86%D8%A8%D8%B4-%D9%82%D8%B6%D8%A7%D9%8A%D8%A7-%D8%A7%D9%84%D9%81%D8%B3%D8%A7%D8%AF-%D8%A7%D9%84%D9%85%D9%82%D8%AF%D8%B3-%D9%88%D8%AA%D9%88%D9%8A%D8%AA%D8%B1-%D9%8A%D8%B1%D8%B5%D8%AF-%D8%A7%D9%84%D8%B9%D8%A7%D8%B5%D9%81%D8%A9-%D9%81%D9%8A-%D8%A7%D9%84%D8%B9%D8%B1%D8%A7%D9%82"/>
    <hyperlink ref="A4" r:id="rId3" display="https://www.youtube.com/watch?v=oUyAkXCpdNg"/>
    <hyperlink ref="A5" r:id="rId4" display="https://www.youtube.com/watch?v=Wc77KC08Hbc&amp;feature=youtu.be"/>
    <hyperlink ref="A6" r:id="rId5" display="https://middle-east.sahafahn.net/news6267991.html"/>
    <hyperlink ref="A7" r:id="rId6" display="https://twitter.com/i/web/status/1169948995764064256"/>
    <hyperlink ref="A8" r:id="rId7" display="https://twitter.com/i/web/status/1169928498196226048"/>
    <hyperlink ref="A9" r:id="rId8" display="https://twitter.com/i/web/status/1170241866828304384"/>
    <hyperlink ref="A10" r:id="rId9" display="https://twitter.com/i/web/status/1170240928914837505"/>
    <hyperlink ref="A11" r:id="rId10" display="https://twitter.com/i/web/status/1170111996601217024"/>
    <hyperlink ref="C2" r:id="rId11" display="https://twitter.com/i/web/status/1169639274209316864"/>
    <hyperlink ref="C3" r:id="rId12" display="https://twitter.com/i/web/status/1169744879351672832"/>
    <hyperlink ref="C4" r:id="rId13" display="https://www.youtube.com/watch?v=Wc77KC08Hbc&amp;feature=share"/>
    <hyperlink ref="C5" r:id="rId14" display="https://twitter.com/i/web/status/1170111996601217024"/>
    <hyperlink ref="C6" r:id="rId15" display="https://twitter.com/i/web/status/1170241866828304384"/>
    <hyperlink ref="C7" r:id="rId16" display="https://twitter.com/i/web/status/1170240928914837505"/>
    <hyperlink ref="C8" r:id="rId17" display="https://middle-east.sahafahn.net/news6267991.html"/>
    <hyperlink ref="C9" r:id="rId18" display="https://www.youtube.com/watch?v=Wc77KC08Hbc&amp;feature=youtu.be"/>
    <hyperlink ref="C10" r:id="rId19" display="https://www.youtube.com/watch?v=oUyAkXCpdNg"/>
    <hyperlink ref="E2" r:id="rId20" display="https://www.youtube.com/watch?v=E6UI3BRPUBw&amp;feature=youtu.be"/>
    <hyperlink ref="G2" r:id="rId21" display="https://alarab.co.uk/%D8%A7%D9%84%D8%AD%D8%B1%D8%A9-%D8%AA%D9%86%D8%A8%D8%B4-%D9%82%D8%B6%D8%A7%D9%8A%D8%A7-%D8%A7%D9%84%D9%81%D8%B3%D8%A7%D8%AF-%D8%A7%D9%84%D9%85%D9%82%D8%AF%D8%B3-%D9%88%D8%AA%D9%88%D9%8A%D8%AA%D8%B1-%D9%8A%D8%B1%D8%B5%D8%AF-%D8%A7%D9%84%D8%B9%D8%A7%D8%B5%D9%81%D8%A9-%D9%81%D9%8A-%D8%A7%D9%84%D8%B9%D8%B1%D8%A7%D9%82"/>
    <hyperlink ref="G3" r:id="rId22" display="https://twitter.com/i/web/status/1169948995764064256"/>
    <hyperlink ref="G4" r:id="rId23" display="https://twitter.com/i/web/status/1169928498196226048"/>
    <hyperlink ref="G5" r:id="rId24" display="https://twitter.com/i/web/status/1168466214336774144"/>
    <hyperlink ref="G6" r:id="rId25" display="https://twitter.com/i/web/status/1169928184508440577"/>
    <hyperlink ref="I2" r:id="rId26" display="https://twitter.com/i/web/status/1169171154407493633"/>
    <hyperlink ref="K2" r:id="rId27" display="https://twitter.com/i/web/status/1168130316944519169"/>
  </hyperlinks>
  <printOptions/>
  <pageMargins left="0.7" right="0.7" top="0.75" bottom="0.75" header="0.3" footer="0.3"/>
  <pageSetup orientation="portrait" paperSize="9"/>
  <tableParts>
    <tablePart r:id="rId34"/>
    <tablePart r:id="rId33"/>
    <tablePart r:id="rId31"/>
    <tablePart r:id="rId28"/>
    <tablePart r:id="rId32"/>
    <tablePart r:id="rId30"/>
    <tablePart r:id="rId35"/>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865</v>
      </c>
      <c r="B1" s="13" t="s">
        <v>908</v>
      </c>
      <c r="C1" s="13" t="s">
        <v>909</v>
      </c>
      <c r="D1" s="13" t="s">
        <v>144</v>
      </c>
      <c r="E1" s="13" t="s">
        <v>911</v>
      </c>
      <c r="F1" s="13" t="s">
        <v>912</v>
      </c>
      <c r="G1" s="13" t="s">
        <v>913</v>
      </c>
    </row>
    <row r="2" spans="1:7" ht="15">
      <c r="A2" s="85" t="s">
        <v>681</v>
      </c>
      <c r="B2" s="85">
        <v>0</v>
      </c>
      <c r="C2" s="129">
        <v>0</v>
      </c>
      <c r="D2" s="85" t="s">
        <v>910</v>
      </c>
      <c r="E2" s="85"/>
      <c r="F2" s="85"/>
      <c r="G2" s="85"/>
    </row>
    <row r="3" spans="1:7" ht="15">
      <c r="A3" s="85" t="s">
        <v>682</v>
      </c>
      <c r="B3" s="85">
        <v>0</v>
      </c>
      <c r="C3" s="129">
        <v>0</v>
      </c>
      <c r="D3" s="85" t="s">
        <v>910</v>
      </c>
      <c r="E3" s="85"/>
      <c r="F3" s="85"/>
      <c r="G3" s="85"/>
    </row>
    <row r="4" spans="1:7" ht="15">
      <c r="A4" s="85" t="s">
        <v>683</v>
      </c>
      <c r="B4" s="85">
        <v>0</v>
      </c>
      <c r="C4" s="129">
        <v>0</v>
      </c>
      <c r="D4" s="85" t="s">
        <v>910</v>
      </c>
      <c r="E4" s="85"/>
      <c r="F4" s="85"/>
      <c r="G4" s="85"/>
    </row>
    <row r="5" spans="1:7" ht="15">
      <c r="A5" s="85" t="s">
        <v>684</v>
      </c>
      <c r="B5" s="85">
        <v>455</v>
      </c>
      <c r="C5" s="129">
        <v>1</v>
      </c>
      <c r="D5" s="85" t="s">
        <v>910</v>
      </c>
      <c r="E5" s="85"/>
      <c r="F5" s="85"/>
      <c r="G5" s="85"/>
    </row>
    <row r="6" spans="1:7" ht="15">
      <c r="A6" s="85" t="s">
        <v>685</v>
      </c>
      <c r="B6" s="85">
        <v>455</v>
      </c>
      <c r="C6" s="129">
        <v>1</v>
      </c>
      <c r="D6" s="85" t="s">
        <v>910</v>
      </c>
      <c r="E6" s="85"/>
      <c r="F6" s="85"/>
      <c r="G6" s="85"/>
    </row>
    <row r="7" spans="1:7" ht="15">
      <c r="A7" s="91" t="s">
        <v>686</v>
      </c>
      <c r="B7" s="91">
        <v>24</v>
      </c>
      <c r="C7" s="130">
        <v>0.007492696966119086</v>
      </c>
      <c r="D7" s="91" t="s">
        <v>910</v>
      </c>
      <c r="E7" s="91" t="b">
        <v>0</v>
      </c>
      <c r="F7" s="91" t="b">
        <v>0</v>
      </c>
      <c r="G7" s="91" t="b">
        <v>0</v>
      </c>
    </row>
    <row r="8" spans="1:7" ht="15">
      <c r="A8" s="91" t="s">
        <v>687</v>
      </c>
      <c r="B8" s="91">
        <v>12</v>
      </c>
      <c r="C8" s="130">
        <v>0.015285004887726298</v>
      </c>
      <c r="D8" s="91" t="s">
        <v>910</v>
      </c>
      <c r="E8" s="91" t="b">
        <v>0</v>
      </c>
      <c r="F8" s="91" t="b">
        <v>0</v>
      </c>
      <c r="G8" s="91" t="b">
        <v>0</v>
      </c>
    </row>
    <row r="9" spans="1:7" ht="15">
      <c r="A9" s="91" t="s">
        <v>688</v>
      </c>
      <c r="B9" s="91">
        <v>9</v>
      </c>
      <c r="C9" s="130">
        <v>0.011463753665794723</v>
      </c>
      <c r="D9" s="91" t="s">
        <v>910</v>
      </c>
      <c r="E9" s="91" t="b">
        <v>0</v>
      </c>
      <c r="F9" s="91" t="b">
        <v>0</v>
      </c>
      <c r="G9" s="91" t="b">
        <v>0</v>
      </c>
    </row>
    <row r="10" spans="1:7" ht="15">
      <c r="A10" s="91" t="s">
        <v>689</v>
      </c>
      <c r="B10" s="91">
        <v>9</v>
      </c>
      <c r="C10" s="130">
        <v>0.011463753665794723</v>
      </c>
      <c r="D10" s="91" t="s">
        <v>910</v>
      </c>
      <c r="E10" s="91" t="b">
        <v>0</v>
      </c>
      <c r="F10" s="91" t="b">
        <v>0</v>
      </c>
      <c r="G10" s="91" t="b">
        <v>0</v>
      </c>
    </row>
    <row r="11" spans="1:7" ht="15">
      <c r="A11" s="91" t="s">
        <v>690</v>
      </c>
      <c r="B11" s="91">
        <v>8</v>
      </c>
      <c r="C11" s="130">
        <v>0.011113750842184087</v>
      </c>
      <c r="D11" s="91" t="s">
        <v>910</v>
      </c>
      <c r="E11" s="91" t="b">
        <v>0</v>
      </c>
      <c r="F11" s="91" t="b">
        <v>0</v>
      </c>
      <c r="G11" s="91" t="b">
        <v>0</v>
      </c>
    </row>
    <row r="12" spans="1:7" ht="15">
      <c r="A12" s="91" t="s">
        <v>698</v>
      </c>
      <c r="B12" s="91">
        <v>8</v>
      </c>
      <c r="C12" s="130">
        <v>0.011113750842184087</v>
      </c>
      <c r="D12" s="91" t="s">
        <v>910</v>
      </c>
      <c r="E12" s="91" t="b">
        <v>0</v>
      </c>
      <c r="F12" s="91" t="b">
        <v>0</v>
      </c>
      <c r="G12" s="91" t="b">
        <v>0</v>
      </c>
    </row>
    <row r="13" spans="1:7" ht="15">
      <c r="A13" s="91" t="s">
        <v>699</v>
      </c>
      <c r="B13" s="91">
        <v>8</v>
      </c>
      <c r="C13" s="130">
        <v>0.011113750842184087</v>
      </c>
      <c r="D13" s="91" t="s">
        <v>910</v>
      </c>
      <c r="E13" s="91" t="b">
        <v>0</v>
      </c>
      <c r="F13" s="91" t="b">
        <v>0</v>
      </c>
      <c r="G13" s="91" t="b">
        <v>0</v>
      </c>
    </row>
    <row r="14" spans="1:7" ht="15">
      <c r="A14" s="91" t="s">
        <v>700</v>
      </c>
      <c r="B14" s="91">
        <v>8</v>
      </c>
      <c r="C14" s="130">
        <v>0.011113750842184087</v>
      </c>
      <c r="D14" s="91" t="s">
        <v>910</v>
      </c>
      <c r="E14" s="91" t="b">
        <v>0</v>
      </c>
      <c r="F14" s="91" t="b">
        <v>0</v>
      </c>
      <c r="G14" s="91" t="b">
        <v>0</v>
      </c>
    </row>
    <row r="15" spans="1:7" ht="15">
      <c r="A15" s="91" t="s">
        <v>707</v>
      </c>
      <c r="B15" s="91">
        <v>8</v>
      </c>
      <c r="C15" s="130">
        <v>0.01654995843882483</v>
      </c>
      <c r="D15" s="91" t="s">
        <v>910</v>
      </c>
      <c r="E15" s="91" t="b">
        <v>0</v>
      </c>
      <c r="F15" s="91" t="b">
        <v>0</v>
      </c>
      <c r="G15" s="91" t="b">
        <v>0</v>
      </c>
    </row>
    <row r="16" spans="1:7" ht="15">
      <c r="A16" s="91" t="s">
        <v>693</v>
      </c>
      <c r="B16" s="91">
        <v>7</v>
      </c>
      <c r="C16" s="130">
        <v>0.011698733242572703</v>
      </c>
      <c r="D16" s="91" t="s">
        <v>910</v>
      </c>
      <c r="E16" s="91" t="b">
        <v>0</v>
      </c>
      <c r="F16" s="91" t="b">
        <v>0</v>
      </c>
      <c r="G16" s="91" t="b">
        <v>0</v>
      </c>
    </row>
    <row r="17" spans="1:7" ht="15">
      <c r="A17" s="91" t="s">
        <v>708</v>
      </c>
      <c r="B17" s="91">
        <v>6</v>
      </c>
      <c r="C17" s="130">
        <v>0.010027485636490887</v>
      </c>
      <c r="D17" s="91" t="s">
        <v>910</v>
      </c>
      <c r="E17" s="91" t="b">
        <v>0</v>
      </c>
      <c r="F17" s="91" t="b">
        <v>0</v>
      </c>
      <c r="G17" s="91" t="b">
        <v>0</v>
      </c>
    </row>
    <row r="18" spans="1:7" ht="15">
      <c r="A18" s="91" t="s">
        <v>236</v>
      </c>
      <c r="B18" s="91">
        <v>5</v>
      </c>
      <c r="C18" s="130">
        <v>0.009249931552391294</v>
      </c>
      <c r="D18" s="91" t="s">
        <v>910</v>
      </c>
      <c r="E18" s="91" t="b">
        <v>0</v>
      </c>
      <c r="F18" s="91" t="b">
        <v>0</v>
      </c>
      <c r="G18" s="91" t="b">
        <v>0</v>
      </c>
    </row>
    <row r="19" spans="1:7" ht="15">
      <c r="A19" s="91" t="s">
        <v>694</v>
      </c>
      <c r="B19" s="91">
        <v>5</v>
      </c>
      <c r="C19" s="130">
        <v>0.01175386777830954</v>
      </c>
      <c r="D19" s="91" t="s">
        <v>910</v>
      </c>
      <c r="E19" s="91" t="b">
        <v>0</v>
      </c>
      <c r="F19" s="91" t="b">
        <v>0</v>
      </c>
      <c r="G19" s="91" t="b">
        <v>0</v>
      </c>
    </row>
    <row r="20" spans="1:7" ht="15">
      <c r="A20" s="91" t="s">
        <v>295</v>
      </c>
      <c r="B20" s="91">
        <v>5</v>
      </c>
      <c r="C20" s="130">
        <v>0.01034372402426552</v>
      </c>
      <c r="D20" s="91" t="s">
        <v>910</v>
      </c>
      <c r="E20" s="91" t="b">
        <v>0</v>
      </c>
      <c r="F20" s="91" t="b">
        <v>0</v>
      </c>
      <c r="G20" s="91" t="b">
        <v>0</v>
      </c>
    </row>
    <row r="21" spans="1:7" ht="15">
      <c r="A21" s="91" t="s">
        <v>692</v>
      </c>
      <c r="B21" s="91">
        <v>4</v>
      </c>
      <c r="C21" s="130">
        <v>0.008274979219412415</v>
      </c>
      <c r="D21" s="91" t="s">
        <v>910</v>
      </c>
      <c r="E21" s="91" t="b">
        <v>0</v>
      </c>
      <c r="F21" s="91" t="b">
        <v>0</v>
      </c>
      <c r="G21" s="91" t="b">
        <v>0</v>
      </c>
    </row>
    <row r="22" spans="1:7" ht="15">
      <c r="A22" s="91" t="s">
        <v>671</v>
      </c>
      <c r="B22" s="91">
        <v>4</v>
      </c>
      <c r="C22" s="130">
        <v>0.008274979219412415</v>
      </c>
      <c r="D22" s="91" t="s">
        <v>910</v>
      </c>
      <c r="E22" s="91" t="b">
        <v>0</v>
      </c>
      <c r="F22" s="91" t="b">
        <v>0</v>
      </c>
      <c r="G22" s="91" t="b">
        <v>0</v>
      </c>
    </row>
    <row r="23" spans="1:7" ht="15">
      <c r="A23" s="91" t="s">
        <v>709</v>
      </c>
      <c r="B23" s="91">
        <v>4</v>
      </c>
      <c r="C23" s="130">
        <v>0.008274979219412415</v>
      </c>
      <c r="D23" s="91" t="s">
        <v>910</v>
      </c>
      <c r="E23" s="91" t="b">
        <v>0</v>
      </c>
      <c r="F23" s="91" t="b">
        <v>0</v>
      </c>
      <c r="G23" s="91" t="b">
        <v>0</v>
      </c>
    </row>
    <row r="24" spans="1:7" ht="15">
      <c r="A24" s="91" t="s">
        <v>710</v>
      </c>
      <c r="B24" s="91">
        <v>4</v>
      </c>
      <c r="C24" s="130">
        <v>0.008274979219412415</v>
      </c>
      <c r="D24" s="91" t="s">
        <v>910</v>
      </c>
      <c r="E24" s="91" t="b">
        <v>0</v>
      </c>
      <c r="F24" s="91" t="b">
        <v>0</v>
      </c>
      <c r="G24" s="91" t="b">
        <v>0</v>
      </c>
    </row>
    <row r="25" spans="1:7" ht="15">
      <c r="A25" s="91" t="s">
        <v>711</v>
      </c>
      <c r="B25" s="91">
        <v>4</v>
      </c>
      <c r="C25" s="130">
        <v>0.008274979219412415</v>
      </c>
      <c r="D25" s="91" t="s">
        <v>910</v>
      </c>
      <c r="E25" s="91" t="b">
        <v>0</v>
      </c>
      <c r="F25" s="91" t="b">
        <v>0</v>
      </c>
      <c r="G25" s="91" t="b">
        <v>0</v>
      </c>
    </row>
    <row r="26" spans="1:7" ht="15">
      <c r="A26" s="91" t="s">
        <v>712</v>
      </c>
      <c r="B26" s="91">
        <v>4</v>
      </c>
      <c r="C26" s="130">
        <v>0.008274979219412415</v>
      </c>
      <c r="D26" s="91" t="s">
        <v>910</v>
      </c>
      <c r="E26" s="91" t="b">
        <v>0</v>
      </c>
      <c r="F26" s="91" t="b">
        <v>0</v>
      </c>
      <c r="G26" s="91" t="b">
        <v>0</v>
      </c>
    </row>
    <row r="27" spans="1:7" ht="15">
      <c r="A27" s="91" t="s">
        <v>713</v>
      </c>
      <c r="B27" s="91">
        <v>4</v>
      </c>
      <c r="C27" s="130">
        <v>0.008274979219412415</v>
      </c>
      <c r="D27" s="91" t="s">
        <v>910</v>
      </c>
      <c r="E27" s="91" t="b">
        <v>0</v>
      </c>
      <c r="F27" s="91" t="b">
        <v>0</v>
      </c>
      <c r="G27" s="91" t="b">
        <v>0</v>
      </c>
    </row>
    <row r="28" spans="1:7" ht="15">
      <c r="A28" s="91" t="s">
        <v>714</v>
      </c>
      <c r="B28" s="91">
        <v>4</v>
      </c>
      <c r="C28" s="130">
        <v>0.008274979219412415</v>
      </c>
      <c r="D28" s="91" t="s">
        <v>910</v>
      </c>
      <c r="E28" s="91" t="b">
        <v>0</v>
      </c>
      <c r="F28" s="91" t="b">
        <v>0</v>
      </c>
      <c r="G28" s="91" t="b">
        <v>0</v>
      </c>
    </row>
    <row r="29" spans="1:7" ht="15">
      <c r="A29" s="91" t="s">
        <v>866</v>
      </c>
      <c r="B29" s="91">
        <v>4</v>
      </c>
      <c r="C29" s="130">
        <v>0.008274979219412415</v>
      </c>
      <c r="D29" s="91" t="s">
        <v>910</v>
      </c>
      <c r="E29" s="91" t="b">
        <v>0</v>
      </c>
      <c r="F29" s="91" t="b">
        <v>0</v>
      </c>
      <c r="G29" s="91" t="b">
        <v>0</v>
      </c>
    </row>
    <row r="30" spans="1:7" ht="15">
      <c r="A30" s="91" t="s">
        <v>867</v>
      </c>
      <c r="B30" s="91">
        <v>4</v>
      </c>
      <c r="C30" s="130">
        <v>0.008274979219412415</v>
      </c>
      <c r="D30" s="91" t="s">
        <v>910</v>
      </c>
      <c r="E30" s="91" t="b">
        <v>0</v>
      </c>
      <c r="F30" s="91" t="b">
        <v>0</v>
      </c>
      <c r="G30" s="91" t="b">
        <v>0</v>
      </c>
    </row>
    <row r="31" spans="1:7" ht="15">
      <c r="A31" s="91" t="s">
        <v>868</v>
      </c>
      <c r="B31" s="91">
        <v>4</v>
      </c>
      <c r="C31" s="130">
        <v>0.008274979219412415</v>
      </c>
      <c r="D31" s="91" t="s">
        <v>910</v>
      </c>
      <c r="E31" s="91" t="b">
        <v>0</v>
      </c>
      <c r="F31" s="91" t="b">
        <v>0</v>
      </c>
      <c r="G31" s="91" t="b">
        <v>0</v>
      </c>
    </row>
    <row r="32" spans="1:7" ht="15">
      <c r="A32" s="91" t="s">
        <v>869</v>
      </c>
      <c r="B32" s="91">
        <v>4</v>
      </c>
      <c r="C32" s="130">
        <v>0.008274979219412415</v>
      </c>
      <c r="D32" s="91" t="s">
        <v>910</v>
      </c>
      <c r="E32" s="91" t="b">
        <v>0</v>
      </c>
      <c r="F32" s="91" t="b">
        <v>0</v>
      </c>
      <c r="G32" s="91" t="b">
        <v>0</v>
      </c>
    </row>
    <row r="33" spans="1:7" ht="15">
      <c r="A33" s="91" t="s">
        <v>870</v>
      </c>
      <c r="B33" s="91">
        <v>4</v>
      </c>
      <c r="C33" s="130">
        <v>0.008274979219412415</v>
      </c>
      <c r="D33" s="91" t="s">
        <v>910</v>
      </c>
      <c r="E33" s="91" t="b">
        <v>0</v>
      </c>
      <c r="F33" s="91" t="b">
        <v>0</v>
      </c>
      <c r="G33" s="91" t="b">
        <v>0</v>
      </c>
    </row>
    <row r="34" spans="1:7" ht="15">
      <c r="A34" s="91" t="s">
        <v>871</v>
      </c>
      <c r="B34" s="91">
        <v>3</v>
      </c>
      <c r="C34" s="130">
        <v>0.008244812263299591</v>
      </c>
      <c r="D34" s="91" t="s">
        <v>910</v>
      </c>
      <c r="E34" s="91" t="b">
        <v>0</v>
      </c>
      <c r="F34" s="91" t="b">
        <v>0</v>
      </c>
      <c r="G34" s="91" t="b">
        <v>0</v>
      </c>
    </row>
    <row r="35" spans="1:7" ht="15">
      <c r="A35" s="91" t="s">
        <v>872</v>
      </c>
      <c r="B35" s="91">
        <v>3</v>
      </c>
      <c r="C35" s="130">
        <v>0.0070523206669857235</v>
      </c>
      <c r="D35" s="91" t="s">
        <v>910</v>
      </c>
      <c r="E35" s="91" t="b">
        <v>0</v>
      </c>
      <c r="F35" s="91" t="b">
        <v>0</v>
      </c>
      <c r="G35" s="91" t="b">
        <v>0</v>
      </c>
    </row>
    <row r="36" spans="1:7" ht="15">
      <c r="A36" s="91" t="s">
        <v>717</v>
      </c>
      <c r="B36" s="91">
        <v>3</v>
      </c>
      <c r="C36" s="130">
        <v>0.0070523206669857235</v>
      </c>
      <c r="D36" s="91" t="s">
        <v>910</v>
      </c>
      <c r="E36" s="91" t="b">
        <v>0</v>
      </c>
      <c r="F36" s="91" t="b">
        <v>0</v>
      </c>
      <c r="G36" s="91" t="b">
        <v>0</v>
      </c>
    </row>
    <row r="37" spans="1:7" ht="15">
      <c r="A37" s="91" t="s">
        <v>695</v>
      </c>
      <c r="B37" s="91">
        <v>3</v>
      </c>
      <c r="C37" s="130">
        <v>0.01028339011203987</v>
      </c>
      <c r="D37" s="91" t="s">
        <v>910</v>
      </c>
      <c r="E37" s="91" t="b">
        <v>0</v>
      </c>
      <c r="F37" s="91" t="b">
        <v>0</v>
      </c>
      <c r="G37" s="91" t="b">
        <v>0</v>
      </c>
    </row>
    <row r="38" spans="1:7" ht="15">
      <c r="A38" s="91" t="s">
        <v>224</v>
      </c>
      <c r="B38" s="91">
        <v>3</v>
      </c>
      <c r="C38" s="130">
        <v>0.0070523206669857235</v>
      </c>
      <c r="D38" s="91" t="s">
        <v>910</v>
      </c>
      <c r="E38" s="91" t="b">
        <v>0</v>
      </c>
      <c r="F38" s="91" t="b">
        <v>0</v>
      </c>
      <c r="G38" s="91" t="b">
        <v>0</v>
      </c>
    </row>
    <row r="39" spans="1:7" ht="15">
      <c r="A39" s="91" t="s">
        <v>873</v>
      </c>
      <c r="B39" s="91">
        <v>3</v>
      </c>
      <c r="C39" s="130">
        <v>0.0070523206669857235</v>
      </c>
      <c r="D39" s="91" t="s">
        <v>910</v>
      </c>
      <c r="E39" s="91" t="b">
        <v>0</v>
      </c>
      <c r="F39" s="91" t="b">
        <v>0</v>
      </c>
      <c r="G39" s="91" t="b">
        <v>0</v>
      </c>
    </row>
    <row r="40" spans="1:7" ht="15">
      <c r="A40" s="91" t="s">
        <v>874</v>
      </c>
      <c r="B40" s="91">
        <v>3</v>
      </c>
      <c r="C40" s="130">
        <v>0.0070523206669857235</v>
      </c>
      <c r="D40" s="91" t="s">
        <v>910</v>
      </c>
      <c r="E40" s="91" t="b">
        <v>0</v>
      </c>
      <c r="F40" s="91" t="b">
        <v>0</v>
      </c>
      <c r="G40" s="91" t="b">
        <v>0</v>
      </c>
    </row>
    <row r="41" spans="1:7" ht="15">
      <c r="A41" s="91" t="s">
        <v>875</v>
      </c>
      <c r="B41" s="91">
        <v>3</v>
      </c>
      <c r="C41" s="130">
        <v>0.0070523206669857235</v>
      </c>
      <c r="D41" s="91" t="s">
        <v>910</v>
      </c>
      <c r="E41" s="91" t="b">
        <v>0</v>
      </c>
      <c r="F41" s="91" t="b">
        <v>0</v>
      </c>
      <c r="G41" s="91" t="b">
        <v>0</v>
      </c>
    </row>
    <row r="42" spans="1:7" ht="15">
      <c r="A42" s="91" t="s">
        <v>876</v>
      </c>
      <c r="B42" s="91">
        <v>2</v>
      </c>
      <c r="C42" s="130">
        <v>0.005496541508866393</v>
      </c>
      <c r="D42" s="91" t="s">
        <v>910</v>
      </c>
      <c r="E42" s="91" t="b">
        <v>0</v>
      </c>
      <c r="F42" s="91" t="b">
        <v>0</v>
      </c>
      <c r="G42" s="91" t="b">
        <v>0</v>
      </c>
    </row>
    <row r="43" spans="1:7" ht="15">
      <c r="A43" s="91" t="s">
        <v>228</v>
      </c>
      <c r="B43" s="91">
        <v>2</v>
      </c>
      <c r="C43" s="130">
        <v>0.005496541508866393</v>
      </c>
      <c r="D43" s="91" t="s">
        <v>910</v>
      </c>
      <c r="E43" s="91" t="b">
        <v>0</v>
      </c>
      <c r="F43" s="91" t="b">
        <v>0</v>
      </c>
      <c r="G43" s="91" t="b">
        <v>0</v>
      </c>
    </row>
    <row r="44" spans="1:7" ht="15">
      <c r="A44" s="91" t="s">
        <v>702</v>
      </c>
      <c r="B44" s="91">
        <v>2</v>
      </c>
      <c r="C44" s="130">
        <v>0.005496541508866393</v>
      </c>
      <c r="D44" s="91" t="s">
        <v>910</v>
      </c>
      <c r="E44" s="91" t="b">
        <v>0</v>
      </c>
      <c r="F44" s="91" t="b">
        <v>0</v>
      </c>
      <c r="G44" s="91" t="b">
        <v>0</v>
      </c>
    </row>
    <row r="45" spans="1:7" ht="15">
      <c r="A45" s="91" t="s">
        <v>703</v>
      </c>
      <c r="B45" s="91">
        <v>2</v>
      </c>
      <c r="C45" s="130">
        <v>0.005496541508866393</v>
      </c>
      <c r="D45" s="91" t="s">
        <v>910</v>
      </c>
      <c r="E45" s="91" t="b">
        <v>0</v>
      </c>
      <c r="F45" s="91" t="b">
        <v>0</v>
      </c>
      <c r="G45" s="91" t="b">
        <v>0</v>
      </c>
    </row>
    <row r="46" spans="1:7" ht="15">
      <c r="A46" s="91" t="s">
        <v>704</v>
      </c>
      <c r="B46" s="91">
        <v>2</v>
      </c>
      <c r="C46" s="130">
        <v>0.005496541508866393</v>
      </c>
      <c r="D46" s="91" t="s">
        <v>910</v>
      </c>
      <c r="E46" s="91" t="b">
        <v>0</v>
      </c>
      <c r="F46" s="91" t="b">
        <v>0</v>
      </c>
      <c r="G46" s="91" t="b">
        <v>0</v>
      </c>
    </row>
    <row r="47" spans="1:7" ht="15">
      <c r="A47" s="91" t="s">
        <v>705</v>
      </c>
      <c r="B47" s="91">
        <v>2</v>
      </c>
      <c r="C47" s="130">
        <v>0.005496541508866393</v>
      </c>
      <c r="D47" s="91" t="s">
        <v>910</v>
      </c>
      <c r="E47" s="91" t="b">
        <v>0</v>
      </c>
      <c r="F47" s="91" t="b">
        <v>0</v>
      </c>
      <c r="G47" s="91" t="b">
        <v>0</v>
      </c>
    </row>
    <row r="48" spans="1:7" ht="15">
      <c r="A48" s="91" t="s">
        <v>230</v>
      </c>
      <c r="B48" s="91">
        <v>2</v>
      </c>
      <c r="C48" s="130">
        <v>0.005496541508866393</v>
      </c>
      <c r="D48" s="91" t="s">
        <v>910</v>
      </c>
      <c r="E48" s="91" t="b">
        <v>0</v>
      </c>
      <c r="F48" s="91" t="b">
        <v>0</v>
      </c>
      <c r="G48" s="91" t="b">
        <v>0</v>
      </c>
    </row>
    <row r="49" spans="1:7" ht="15">
      <c r="A49" s="91" t="s">
        <v>240</v>
      </c>
      <c r="B49" s="91">
        <v>2</v>
      </c>
      <c r="C49" s="130">
        <v>0.005496541508866393</v>
      </c>
      <c r="D49" s="91" t="s">
        <v>910</v>
      </c>
      <c r="E49" s="91" t="b">
        <v>0</v>
      </c>
      <c r="F49" s="91" t="b">
        <v>0</v>
      </c>
      <c r="G49" s="91" t="b">
        <v>0</v>
      </c>
    </row>
    <row r="50" spans="1:7" ht="15">
      <c r="A50" s="91" t="s">
        <v>239</v>
      </c>
      <c r="B50" s="91">
        <v>2</v>
      </c>
      <c r="C50" s="130">
        <v>0.005496541508866393</v>
      </c>
      <c r="D50" s="91" t="s">
        <v>910</v>
      </c>
      <c r="E50" s="91" t="b">
        <v>0</v>
      </c>
      <c r="F50" s="91" t="b">
        <v>0</v>
      </c>
      <c r="G50" s="91" t="b">
        <v>0</v>
      </c>
    </row>
    <row r="51" spans="1:7" ht="15">
      <c r="A51" s="91" t="s">
        <v>877</v>
      </c>
      <c r="B51" s="91">
        <v>2</v>
      </c>
      <c r="C51" s="130">
        <v>0.005496541508866393</v>
      </c>
      <c r="D51" s="91" t="s">
        <v>910</v>
      </c>
      <c r="E51" s="91" t="b">
        <v>0</v>
      </c>
      <c r="F51" s="91" t="b">
        <v>0</v>
      </c>
      <c r="G51" s="91" t="b">
        <v>0</v>
      </c>
    </row>
    <row r="52" spans="1:7" ht="15">
      <c r="A52" s="91" t="s">
        <v>878</v>
      </c>
      <c r="B52" s="91">
        <v>2</v>
      </c>
      <c r="C52" s="130">
        <v>0.005496541508866393</v>
      </c>
      <c r="D52" s="91" t="s">
        <v>910</v>
      </c>
      <c r="E52" s="91" t="b">
        <v>0</v>
      </c>
      <c r="F52" s="91" t="b">
        <v>0</v>
      </c>
      <c r="G52" s="91" t="b">
        <v>0</v>
      </c>
    </row>
    <row r="53" spans="1:7" ht="15">
      <c r="A53" s="91" t="s">
        <v>879</v>
      </c>
      <c r="B53" s="91">
        <v>2</v>
      </c>
      <c r="C53" s="130">
        <v>0.00685559340802658</v>
      </c>
      <c r="D53" s="91" t="s">
        <v>910</v>
      </c>
      <c r="E53" s="91" t="b">
        <v>0</v>
      </c>
      <c r="F53" s="91" t="b">
        <v>0</v>
      </c>
      <c r="G53" s="91" t="b">
        <v>0</v>
      </c>
    </row>
    <row r="54" spans="1:7" ht="15">
      <c r="A54" s="91" t="s">
        <v>880</v>
      </c>
      <c r="B54" s="91">
        <v>2</v>
      </c>
      <c r="C54" s="130">
        <v>0.00685559340802658</v>
      </c>
      <c r="D54" s="91" t="s">
        <v>910</v>
      </c>
      <c r="E54" s="91" t="b">
        <v>0</v>
      </c>
      <c r="F54" s="91" t="b">
        <v>0</v>
      </c>
      <c r="G54" s="91" t="b">
        <v>0</v>
      </c>
    </row>
    <row r="55" spans="1:7" ht="15">
      <c r="A55" s="91" t="s">
        <v>881</v>
      </c>
      <c r="B55" s="91">
        <v>2</v>
      </c>
      <c r="C55" s="130">
        <v>0.005496541508866393</v>
      </c>
      <c r="D55" s="91" t="s">
        <v>910</v>
      </c>
      <c r="E55" s="91" t="b">
        <v>0</v>
      </c>
      <c r="F55" s="91" t="b">
        <v>0</v>
      </c>
      <c r="G55" s="91" t="b">
        <v>0</v>
      </c>
    </row>
    <row r="56" spans="1:7" ht="15">
      <c r="A56" s="91" t="s">
        <v>882</v>
      </c>
      <c r="B56" s="91">
        <v>2</v>
      </c>
      <c r="C56" s="130">
        <v>0.005496541508866393</v>
      </c>
      <c r="D56" s="91" t="s">
        <v>910</v>
      </c>
      <c r="E56" s="91" t="b">
        <v>0</v>
      </c>
      <c r="F56" s="91" t="b">
        <v>0</v>
      </c>
      <c r="G56" s="91" t="b">
        <v>0</v>
      </c>
    </row>
    <row r="57" spans="1:7" ht="15">
      <c r="A57" s="91" t="s">
        <v>883</v>
      </c>
      <c r="B57" s="91">
        <v>2</v>
      </c>
      <c r="C57" s="130">
        <v>0.005496541508866393</v>
      </c>
      <c r="D57" s="91" t="s">
        <v>910</v>
      </c>
      <c r="E57" s="91" t="b">
        <v>0</v>
      </c>
      <c r="F57" s="91" t="b">
        <v>0</v>
      </c>
      <c r="G57" s="91" t="b">
        <v>0</v>
      </c>
    </row>
    <row r="58" spans="1:7" ht="15">
      <c r="A58" s="91" t="s">
        <v>884</v>
      </c>
      <c r="B58" s="91">
        <v>2</v>
      </c>
      <c r="C58" s="130">
        <v>0.005496541508866393</v>
      </c>
      <c r="D58" s="91" t="s">
        <v>910</v>
      </c>
      <c r="E58" s="91" t="b">
        <v>0</v>
      </c>
      <c r="F58" s="91" t="b">
        <v>0</v>
      </c>
      <c r="G58" s="91" t="b">
        <v>0</v>
      </c>
    </row>
    <row r="59" spans="1:7" ht="15">
      <c r="A59" s="91" t="s">
        <v>885</v>
      </c>
      <c r="B59" s="91">
        <v>2</v>
      </c>
      <c r="C59" s="130">
        <v>0.005496541508866393</v>
      </c>
      <c r="D59" s="91" t="s">
        <v>910</v>
      </c>
      <c r="E59" s="91" t="b">
        <v>0</v>
      </c>
      <c r="F59" s="91" t="b">
        <v>0</v>
      </c>
      <c r="G59" s="91" t="b">
        <v>0</v>
      </c>
    </row>
    <row r="60" spans="1:7" ht="15">
      <c r="A60" s="91" t="s">
        <v>886</v>
      </c>
      <c r="B60" s="91">
        <v>2</v>
      </c>
      <c r="C60" s="130">
        <v>0.005496541508866393</v>
      </c>
      <c r="D60" s="91" t="s">
        <v>910</v>
      </c>
      <c r="E60" s="91" t="b">
        <v>0</v>
      </c>
      <c r="F60" s="91" t="b">
        <v>0</v>
      </c>
      <c r="G60" s="91" t="b">
        <v>0</v>
      </c>
    </row>
    <row r="61" spans="1:7" ht="15">
      <c r="A61" s="91" t="s">
        <v>887</v>
      </c>
      <c r="B61" s="91">
        <v>2</v>
      </c>
      <c r="C61" s="130">
        <v>0.005496541508866393</v>
      </c>
      <c r="D61" s="91" t="s">
        <v>910</v>
      </c>
      <c r="E61" s="91" t="b">
        <v>0</v>
      </c>
      <c r="F61" s="91" t="b">
        <v>0</v>
      </c>
      <c r="G61" s="91" t="b">
        <v>0</v>
      </c>
    </row>
    <row r="62" spans="1:7" ht="15">
      <c r="A62" s="91" t="s">
        <v>888</v>
      </c>
      <c r="B62" s="91">
        <v>2</v>
      </c>
      <c r="C62" s="130">
        <v>0.005496541508866393</v>
      </c>
      <c r="D62" s="91" t="s">
        <v>910</v>
      </c>
      <c r="E62" s="91" t="b">
        <v>0</v>
      </c>
      <c r="F62" s="91" t="b">
        <v>0</v>
      </c>
      <c r="G62" s="91" t="b">
        <v>0</v>
      </c>
    </row>
    <row r="63" spans="1:7" ht="15">
      <c r="A63" s="91" t="s">
        <v>889</v>
      </c>
      <c r="B63" s="91">
        <v>2</v>
      </c>
      <c r="C63" s="130">
        <v>0.005496541508866393</v>
      </c>
      <c r="D63" s="91" t="s">
        <v>910</v>
      </c>
      <c r="E63" s="91" t="b">
        <v>0</v>
      </c>
      <c r="F63" s="91" t="b">
        <v>0</v>
      </c>
      <c r="G63" s="91" t="b">
        <v>0</v>
      </c>
    </row>
    <row r="64" spans="1:7" ht="15">
      <c r="A64" s="91" t="s">
        <v>890</v>
      </c>
      <c r="B64" s="91">
        <v>2</v>
      </c>
      <c r="C64" s="130">
        <v>0.005496541508866393</v>
      </c>
      <c r="D64" s="91" t="s">
        <v>910</v>
      </c>
      <c r="E64" s="91" t="b">
        <v>0</v>
      </c>
      <c r="F64" s="91" t="b">
        <v>0</v>
      </c>
      <c r="G64" s="91" t="b">
        <v>0</v>
      </c>
    </row>
    <row r="65" spans="1:7" ht="15">
      <c r="A65" s="91" t="s">
        <v>891</v>
      </c>
      <c r="B65" s="91">
        <v>2</v>
      </c>
      <c r="C65" s="130">
        <v>0.005496541508866393</v>
      </c>
      <c r="D65" s="91" t="s">
        <v>910</v>
      </c>
      <c r="E65" s="91" t="b">
        <v>0</v>
      </c>
      <c r="F65" s="91" t="b">
        <v>0</v>
      </c>
      <c r="G65" s="91" t="b">
        <v>0</v>
      </c>
    </row>
    <row r="66" spans="1:7" ht="15">
      <c r="A66" s="91" t="s">
        <v>892</v>
      </c>
      <c r="B66" s="91">
        <v>2</v>
      </c>
      <c r="C66" s="130">
        <v>0.005496541508866393</v>
      </c>
      <c r="D66" s="91" t="s">
        <v>910</v>
      </c>
      <c r="E66" s="91" t="b">
        <v>0</v>
      </c>
      <c r="F66" s="91" t="b">
        <v>0</v>
      </c>
      <c r="G66" s="91" t="b">
        <v>0</v>
      </c>
    </row>
    <row r="67" spans="1:7" ht="15">
      <c r="A67" s="91" t="s">
        <v>893</v>
      </c>
      <c r="B67" s="91">
        <v>2</v>
      </c>
      <c r="C67" s="130">
        <v>0.005496541508866393</v>
      </c>
      <c r="D67" s="91" t="s">
        <v>910</v>
      </c>
      <c r="E67" s="91" t="b">
        <v>0</v>
      </c>
      <c r="F67" s="91" t="b">
        <v>0</v>
      </c>
      <c r="G67" s="91" t="b">
        <v>0</v>
      </c>
    </row>
    <row r="68" spans="1:7" ht="15">
      <c r="A68" s="91" t="s">
        <v>894</v>
      </c>
      <c r="B68" s="91">
        <v>2</v>
      </c>
      <c r="C68" s="130">
        <v>0.005496541508866393</v>
      </c>
      <c r="D68" s="91" t="s">
        <v>910</v>
      </c>
      <c r="E68" s="91" t="b">
        <v>0</v>
      </c>
      <c r="F68" s="91" t="b">
        <v>0</v>
      </c>
      <c r="G68" s="91" t="b">
        <v>0</v>
      </c>
    </row>
    <row r="69" spans="1:7" ht="15">
      <c r="A69" s="91" t="s">
        <v>895</v>
      </c>
      <c r="B69" s="91">
        <v>2</v>
      </c>
      <c r="C69" s="130">
        <v>0.005496541508866393</v>
      </c>
      <c r="D69" s="91" t="s">
        <v>910</v>
      </c>
      <c r="E69" s="91" t="b">
        <v>0</v>
      </c>
      <c r="F69" s="91" t="b">
        <v>0</v>
      </c>
      <c r="G69" s="91" t="b">
        <v>0</v>
      </c>
    </row>
    <row r="70" spans="1:7" ht="15">
      <c r="A70" s="91" t="s">
        <v>896</v>
      </c>
      <c r="B70" s="91">
        <v>2</v>
      </c>
      <c r="C70" s="130">
        <v>0.005496541508866393</v>
      </c>
      <c r="D70" s="91" t="s">
        <v>910</v>
      </c>
      <c r="E70" s="91" t="b">
        <v>0</v>
      </c>
      <c r="F70" s="91" t="b">
        <v>0</v>
      </c>
      <c r="G70" s="91" t="b">
        <v>0</v>
      </c>
    </row>
    <row r="71" spans="1:7" ht="15">
      <c r="A71" s="91" t="s">
        <v>897</v>
      </c>
      <c r="B71" s="91">
        <v>2</v>
      </c>
      <c r="C71" s="130">
        <v>0.005496541508866393</v>
      </c>
      <c r="D71" s="91" t="s">
        <v>910</v>
      </c>
      <c r="E71" s="91" t="b">
        <v>0</v>
      </c>
      <c r="F71" s="91" t="b">
        <v>0</v>
      </c>
      <c r="G71" s="91" t="b">
        <v>0</v>
      </c>
    </row>
    <row r="72" spans="1:7" ht="15">
      <c r="A72" s="91" t="s">
        <v>898</v>
      </c>
      <c r="B72" s="91">
        <v>2</v>
      </c>
      <c r="C72" s="130">
        <v>0.005496541508866393</v>
      </c>
      <c r="D72" s="91" t="s">
        <v>910</v>
      </c>
      <c r="E72" s="91" t="b">
        <v>0</v>
      </c>
      <c r="F72" s="91" t="b">
        <v>0</v>
      </c>
      <c r="G72" s="91" t="b">
        <v>0</v>
      </c>
    </row>
    <row r="73" spans="1:7" ht="15">
      <c r="A73" s="91" t="s">
        <v>899</v>
      </c>
      <c r="B73" s="91">
        <v>2</v>
      </c>
      <c r="C73" s="130">
        <v>0.005496541508866393</v>
      </c>
      <c r="D73" s="91" t="s">
        <v>910</v>
      </c>
      <c r="E73" s="91" t="b">
        <v>0</v>
      </c>
      <c r="F73" s="91" t="b">
        <v>0</v>
      </c>
      <c r="G73" s="91" t="b">
        <v>0</v>
      </c>
    </row>
    <row r="74" spans="1:7" ht="15">
      <c r="A74" s="91" t="s">
        <v>900</v>
      </c>
      <c r="B74" s="91">
        <v>2</v>
      </c>
      <c r="C74" s="130">
        <v>0.005496541508866393</v>
      </c>
      <c r="D74" s="91" t="s">
        <v>910</v>
      </c>
      <c r="E74" s="91" t="b">
        <v>0</v>
      </c>
      <c r="F74" s="91" t="b">
        <v>0</v>
      </c>
      <c r="G74" s="91" t="b">
        <v>0</v>
      </c>
    </row>
    <row r="75" spans="1:7" ht="15">
      <c r="A75" s="91" t="s">
        <v>901</v>
      </c>
      <c r="B75" s="91">
        <v>2</v>
      </c>
      <c r="C75" s="130">
        <v>0.005496541508866393</v>
      </c>
      <c r="D75" s="91" t="s">
        <v>910</v>
      </c>
      <c r="E75" s="91" t="b">
        <v>0</v>
      </c>
      <c r="F75" s="91" t="b">
        <v>0</v>
      </c>
      <c r="G75" s="91" t="b">
        <v>0</v>
      </c>
    </row>
    <row r="76" spans="1:7" ht="15">
      <c r="A76" s="91" t="s">
        <v>716</v>
      </c>
      <c r="B76" s="91">
        <v>2</v>
      </c>
      <c r="C76" s="130">
        <v>0.005496541508866393</v>
      </c>
      <c r="D76" s="91" t="s">
        <v>910</v>
      </c>
      <c r="E76" s="91" t="b">
        <v>0</v>
      </c>
      <c r="F76" s="91" t="b">
        <v>0</v>
      </c>
      <c r="G76" s="91" t="b">
        <v>0</v>
      </c>
    </row>
    <row r="77" spans="1:7" ht="15">
      <c r="A77" s="91" t="s">
        <v>718</v>
      </c>
      <c r="B77" s="91">
        <v>2</v>
      </c>
      <c r="C77" s="130">
        <v>0.005496541508866393</v>
      </c>
      <c r="D77" s="91" t="s">
        <v>910</v>
      </c>
      <c r="E77" s="91" t="b">
        <v>0</v>
      </c>
      <c r="F77" s="91" t="b">
        <v>0</v>
      </c>
      <c r="G77" s="91" t="b">
        <v>0</v>
      </c>
    </row>
    <row r="78" spans="1:7" ht="15">
      <c r="A78" s="91" t="s">
        <v>719</v>
      </c>
      <c r="B78" s="91">
        <v>2</v>
      </c>
      <c r="C78" s="130">
        <v>0.005496541508866393</v>
      </c>
      <c r="D78" s="91" t="s">
        <v>910</v>
      </c>
      <c r="E78" s="91" t="b">
        <v>0</v>
      </c>
      <c r="F78" s="91" t="b">
        <v>0</v>
      </c>
      <c r="G78" s="91" t="b">
        <v>0</v>
      </c>
    </row>
    <row r="79" spans="1:7" ht="15">
      <c r="A79" s="91" t="s">
        <v>720</v>
      </c>
      <c r="B79" s="91">
        <v>2</v>
      </c>
      <c r="C79" s="130">
        <v>0.005496541508866393</v>
      </c>
      <c r="D79" s="91" t="s">
        <v>910</v>
      </c>
      <c r="E79" s="91" t="b">
        <v>0</v>
      </c>
      <c r="F79" s="91" t="b">
        <v>0</v>
      </c>
      <c r="G79" s="91" t="b">
        <v>0</v>
      </c>
    </row>
    <row r="80" spans="1:7" ht="15">
      <c r="A80" s="91" t="s">
        <v>721</v>
      </c>
      <c r="B80" s="91">
        <v>2</v>
      </c>
      <c r="C80" s="130">
        <v>0.005496541508866393</v>
      </c>
      <c r="D80" s="91" t="s">
        <v>910</v>
      </c>
      <c r="E80" s="91" t="b">
        <v>0</v>
      </c>
      <c r="F80" s="91" t="b">
        <v>0</v>
      </c>
      <c r="G80" s="91" t="b">
        <v>0</v>
      </c>
    </row>
    <row r="81" spans="1:7" ht="15">
      <c r="A81" s="91" t="s">
        <v>722</v>
      </c>
      <c r="B81" s="91">
        <v>2</v>
      </c>
      <c r="C81" s="130">
        <v>0.005496541508866393</v>
      </c>
      <c r="D81" s="91" t="s">
        <v>910</v>
      </c>
      <c r="E81" s="91" t="b">
        <v>0</v>
      </c>
      <c r="F81" s="91" t="b">
        <v>0</v>
      </c>
      <c r="G81" s="91" t="b">
        <v>0</v>
      </c>
    </row>
    <row r="82" spans="1:7" ht="15">
      <c r="A82" s="91" t="s">
        <v>902</v>
      </c>
      <c r="B82" s="91">
        <v>2</v>
      </c>
      <c r="C82" s="130">
        <v>0.005496541508866393</v>
      </c>
      <c r="D82" s="91" t="s">
        <v>910</v>
      </c>
      <c r="E82" s="91" t="b">
        <v>0</v>
      </c>
      <c r="F82" s="91" t="b">
        <v>0</v>
      </c>
      <c r="G82" s="91" t="b">
        <v>0</v>
      </c>
    </row>
    <row r="83" spans="1:7" ht="15">
      <c r="A83" s="91" t="s">
        <v>903</v>
      </c>
      <c r="B83" s="91">
        <v>2</v>
      </c>
      <c r="C83" s="130">
        <v>0.005496541508866393</v>
      </c>
      <c r="D83" s="91" t="s">
        <v>910</v>
      </c>
      <c r="E83" s="91" t="b">
        <v>0</v>
      </c>
      <c r="F83" s="91" t="b">
        <v>0</v>
      </c>
      <c r="G83" s="91" t="b">
        <v>0</v>
      </c>
    </row>
    <row r="84" spans="1:7" ht="15">
      <c r="A84" s="91" t="s">
        <v>904</v>
      </c>
      <c r="B84" s="91">
        <v>2</v>
      </c>
      <c r="C84" s="130">
        <v>0.005496541508866393</v>
      </c>
      <c r="D84" s="91" t="s">
        <v>910</v>
      </c>
      <c r="E84" s="91" t="b">
        <v>0</v>
      </c>
      <c r="F84" s="91" t="b">
        <v>0</v>
      </c>
      <c r="G84" s="91" t="b">
        <v>0</v>
      </c>
    </row>
    <row r="85" spans="1:7" ht="15">
      <c r="A85" s="91" t="s">
        <v>905</v>
      </c>
      <c r="B85" s="91">
        <v>2</v>
      </c>
      <c r="C85" s="130">
        <v>0.005496541508866393</v>
      </c>
      <c r="D85" s="91" t="s">
        <v>910</v>
      </c>
      <c r="E85" s="91" t="b">
        <v>0</v>
      </c>
      <c r="F85" s="91" t="b">
        <v>0</v>
      </c>
      <c r="G85" s="91" t="b">
        <v>0</v>
      </c>
    </row>
    <row r="86" spans="1:7" ht="15">
      <c r="A86" s="91" t="s">
        <v>906</v>
      </c>
      <c r="B86" s="91">
        <v>2</v>
      </c>
      <c r="C86" s="130">
        <v>0.005496541508866393</v>
      </c>
      <c r="D86" s="91" t="s">
        <v>910</v>
      </c>
      <c r="E86" s="91" t="b">
        <v>0</v>
      </c>
      <c r="F86" s="91" t="b">
        <v>0</v>
      </c>
      <c r="G86" s="91" t="b">
        <v>0</v>
      </c>
    </row>
    <row r="87" spans="1:7" ht="15">
      <c r="A87" s="91" t="s">
        <v>907</v>
      </c>
      <c r="B87" s="91">
        <v>2</v>
      </c>
      <c r="C87" s="130">
        <v>0.005496541508866393</v>
      </c>
      <c r="D87" s="91" t="s">
        <v>910</v>
      </c>
      <c r="E87" s="91" t="b">
        <v>0</v>
      </c>
      <c r="F87" s="91" t="b">
        <v>0</v>
      </c>
      <c r="G87" s="91" t="b">
        <v>0</v>
      </c>
    </row>
    <row r="88" spans="1:7" ht="15">
      <c r="A88" s="91" t="s">
        <v>696</v>
      </c>
      <c r="B88" s="91">
        <v>2</v>
      </c>
      <c r="C88" s="130">
        <v>0.00685559340802658</v>
      </c>
      <c r="D88" s="91" t="s">
        <v>910</v>
      </c>
      <c r="E88" s="91" t="b">
        <v>0</v>
      </c>
      <c r="F88" s="91" t="b">
        <v>0</v>
      </c>
      <c r="G88" s="91" t="b">
        <v>0</v>
      </c>
    </row>
    <row r="89" spans="1:7" ht="15">
      <c r="A89" s="91" t="s">
        <v>686</v>
      </c>
      <c r="B89" s="91">
        <v>5</v>
      </c>
      <c r="C89" s="130">
        <v>0.010905180917904659</v>
      </c>
      <c r="D89" s="91" t="s">
        <v>631</v>
      </c>
      <c r="E89" s="91" t="b">
        <v>0</v>
      </c>
      <c r="F89" s="91" t="b">
        <v>0</v>
      </c>
      <c r="G89" s="91" t="b">
        <v>0</v>
      </c>
    </row>
    <row r="90" spans="1:7" ht="15">
      <c r="A90" s="91" t="s">
        <v>690</v>
      </c>
      <c r="B90" s="91">
        <v>5</v>
      </c>
      <c r="C90" s="130">
        <v>0.010905180917904659</v>
      </c>
      <c r="D90" s="91" t="s">
        <v>631</v>
      </c>
      <c r="E90" s="91" t="b">
        <v>0</v>
      </c>
      <c r="F90" s="91" t="b">
        <v>0</v>
      </c>
      <c r="G90" s="91" t="b">
        <v>0</v>
      </c>
    </row>
    <row r="91" spans="1:7" ht="15">
      <c r="A91" s="91" t="s">
        <v>692</v>
      </c>
      <c r="B91" s="91">
        <v>4</v>
      </c>
      <c r="C91" s="130">
        <v>0.011193189651726438</v>
      </c>
      <c r="D91" s="91" t="s">
        <v>631</v>
      </c>
      <c r="E91" s="91" t="b">
        <v>0</v>
      </c>
      <c r="F91" s="91" t="b">
        <v>0</v>
      </c>
      <c r="G91" s="91" t="b">
        <v>0</v>
      </c>
    </row>
    <row r="92" spans="1:7" ht="15">
      <c r="A92" s="91" t="s">
        <v>687</v>
      </c>
      <c r="B92" s="91">
        <v>4</v>
      </c>
      <c r="C92" s="130">
        <v>0.011193189651726438</v>
      </c>
      <c r="D92" s="91" t="s">
        <v>631</v>
      </c>
      <c r="E92" s="91" t="b">
        <v>0</v>
      </c>
      <c r="F92" s="91" t="b">
        <v>0</v>
      </c>
      <c r="G92" s="91" t="b">
        <v>0</v>
      </c>
    </row>
    <row r="93" spans="1:7" ht="15">
      <c r="A93" s="91" t="s">
        <v>295</v>
      </c>
      <c r="B93" s="91">
        <v>3</v>
      </c>
      <c r="C93" s="130">
        <v>0.014147057761036507</v>
      </c>
      <c r="D93" s="91" t="s">
        <v>631</v>
      </c>
      <c r="E93" s="91" t="b">
        <v>0</v>
      </c>
      <c r="F93" s="91" t="b">
        <v>0</v>
      </c>
      <c r="G93" s="91" t="b">
        <v>0</v>
      </c>
    </row>
    <row r="94" spans="1:7" ht="15">
      <c r="A94" s="91" t="s">
        <v>693</v>
      </c>
      <c r="B94" s="91">
        <v>3</v>
      </c>
      <c r="C94" s="130">
        <v>0.014147057761036507</v>
      </c>
      <c r="D94" s="91" t="s">
        <v>631</v>
      </c>
      <c r="E94" s="91" t="b">
        <v>0</v>
      </c>
      <c r="F94" s="91" t="b">
        <v>0</v>
      </c>
      <c r="G94" s="91" t="b">
        <v>0</v>
      </c>
    </row>
    <row r="95" spans="1:7" ht="15">
      <c r="A95" s="91" t="s">
        <v>671</v>
      </c>
      <c r="B95" s="91">
        <v>3</v>
      </c>
      <c r="C95" s="130">
        <v>0.010782256632583998</v>
      </c>
      <c r="D95" s="91" t="s">
        <v>631</v>
      </c>
      <c r="E95" s="91" t="b">
        <v>0</v>
      </c>
      <c r="F95" s="91" t="b">
        <v>0</v>
      </c>
      <c r="G95" s="91" t="b">
        <v>0</v>
      </c>
    </row>
    <row r="96" spans="1:7" ht="15">
      <c r="A96" s="91" t="s">
        <v>694</v>
      </c>
      <c r="B96" s="91">
        <v>3</v>
      </c>
      <c r="C96" s="130">
        <v>0.019899223283278186</v>
      </c>
      <c r="D96" s="91" t="s">
        <v>631</v>
      </c>
      <c r="E96" s="91" t="b">
        <v>0</v>
      </c>
      <c r="F96" s="91" t="b">
        <v>0</v>
      </c>
      <c r="G96" s="91" t="b">
        <v>0</v>
      </c>
    </row>
    <row r="97" spans="1:7" ht="15">
      <c r="A97" s="91" t="s">
        <v>695</v>
      </c>
      <c r="B97" s="91">
        <v>3</v>
      </c>
      <c r="C97" s="130">
        <v>0.019899223283278186</v>
      </c>
      <c r="D97" s="91" t="s">
        <v>631</v>
      </c>
      <c r="E97" s="91" t="b">
        <v>0</v>
      </c>
      <c r="F97" s="91" t="b">
        <v>0</v>
      </c>
      <c r="G97" s="91" t="b">
        <v>0</v>
      </c>
    </row>
    <row r="98" spans="1:7" ht="15">
      <c r="A98" s="91" t="s">
        <v>696</v>
      </c>
      <c r="B98" s="91">
        <v>2</v>
      </c>
      <c r="C98" s="130">
        <v>0.013266148855518791</v>
      </c>
      <c r="D98" s="91" t="s">
        <v>631</v>
      </c>
      <c r="E98" s="91" t="b">
        <v>0</v>
      </c>
      <c r="F98" s="91" t="b">
        <v>0</v>
      </c>
      <c r="G98" s="91" t="b">
        <v>0</v>
      </c>
    </row>
    <row r="99" spans="1:7" ht="15">
      <c r="A99" s="91" t="s">
        <v>876</v>
      </c>
      <c r="B99" s="91">
        <v>2</v>
      </c>
      <c r="C99" s="130">
        <v>0.009431371840691006</v>
      </c>
      <c r="D99" s="91" t="s">
        <v>631</v>
      </c>
      <c r="E99" s="91" t="b">
        <v>0</v>
      </c>
      <c r="F99" s="91" t="b">
        <v>0</v>
      </c>
      <c r="G99" s="91" t="b">
        <v>0</v>
      </c>
    </row>
    <row r="100" spans="1:7" ht="15">
      <c r="A100" s="91" t="s">
        <v>871</v>
      </c>
      <c r="B100" s="91">
        <v>2</v>
      </c>
      <c r="C100" s="130">
        <v>0.013266148855518791</v>
      </c>
      <c r="D100" s="91" t="s">
        <v>631</v>
      </c>
      <c r="E100" s="91" t="b">
        <v>0</v>
      </c>
      <c r="F100" s="91" t="b">
        <v>0</v>
      </c>
      <c r="G100" s="91" t="b">
        <v>0</v>
      </c>
    </row>
    <row r="101" spans="1:7" ht="15">
      <c r="A101" s="91" t="s">
        <v>879</v>
      </c>
      <c r="B101" s="91">
        <v>2</v>
      </c>
      <c r="C101" s="130">
        <v>0.013266148855518791</v>
      </c>
      <c r="D101" s="91" t="s">
        <v>631</v>
      </c>
      <c r="E101" s="91" t="b">
        <v>0</v>
      </c>
      <c r="F101" s="91" t="b">
        <v>0</v>
      </c>
      <c r="G101" s="91" t="b">
        <v>0</v>
      </c>
    </row>
    <row r="102" spans="1:7" ht="15">
      <c r="A102" s="91" t="s">
        <v>880</v>
      </c>
      <c r="B102" s="91">
        <v>2</v>
      </c>
      <c r="C102" s="130">
        <v>0.013266148855518791</v>
      </c>
      <c r="D102" s="91" t="s">
        <v>631</v>
      </c>
      <c r="E102" s="91" t="b">
        <v>0</v>
      </c>
      <c r="F102" s="91" t="b">
        <v>0</v>
      </c>
      <c r="G102" s="91" t="b">
        <v>0</v>
      </c>
    </row>
    <row r="103" spans="1:7" ht="15">
      <c r="A103" s="91" t="s">
        <v>686</v>
      </c>
      <c r="B103" s="91">
        <v>7</v>
      </c>
      <c r="C103" s="130">
        <v>0</v>
      </c>
      <c r="D103" s="91" t="s">
        <v>632</v>
      </c>
      <c r="E103" s="91" t="b">
        <v>0</v>
      </c>
      <c r="F103" s="91" t="b">
        <v>0</v>
      </c>
      <c r="G103" s="91" t="b">
        <v>0</v>
      </c>
    </row>
    <row r="104" spans="1:7" ht="15">
      <c r="A104" s="91" t="s">
        <v>688</v>
      </c>
      <c r="B104" s="91">
        <v>7</v>
      </c>
      <c r="C104" s="130">
        <v>0</v>
      </c>
      <c r="D104" s="91" t="s">
        <v>632</v>
      </c>
      <c r="E104" s="91" t="b">
        <v>0</v>
      </c>
      <c r="F104" s="91" t="b">
        <v>0</v>
      </c>
      <c r="G104" s="91" t="b">
        <v>0</v>
      </c>
    </row>
    <row r="105" spans="1:7" ht="15">
      <c r="A105" s="91" t="s">
        <v>698</v>
      </c>
      <c r="B105" s="91">
        <v>7</v>
      </c>
      <c r="C105" s="130">
        <v>0</v>
      </c>
      <c r="D105" s="91" t="s">
        <v>632</v>
      </c>
      <c r="E105" s="91" t="b">
        <v>0</v>
      </c>
      <c r="F105" s="91" t="b">
        <v>0</v>
      </c>
      <c r="G105" s="91" t="b">
        <v>0</v>
      </c>
    </row>
    <row r="106" spans="1:7" ht="15">
      <c r="A106" s="91" t="s">
        <v>699</v>
      </c>
      <c r="B106" s="91">
        <v>7</v>
      </c>
      <c r="C106" s="130">
        <v>0</v>
      </c>
      <c r="D106" s="91" t="s">
        <v>632</v>
      </c>
      <c r="E106" s="91" t="b">
        <v>0</v>
      </c>
      <c r="F106" s="91" t="b">
        <v>0</v>
      </c>
      <c r="G106" s="91" t="b">
        <v>0</v>
      </c>
    </row>
    <row r="107" spans="1:7" ht="15">
      <c r="A107" s="91" t="s">
        <v>700</v>
      </c>
      <c r="B107" s="91">
        <v>7</v>
      </c>
      <c r="C107" s="130">
        <v>0</v>
      </c>
      <c r="D107" s="91" t="s">
        <v>632</v>
      </c>
      <c r="E107" s="91" t="b">
        <v>0</v>
      </c>
      <c r="F107" s="91" t="b">
        <v>0</v>
      </c>
      <c r="G107" s="91" t="b">
        <v>0</v>
      </c>
    </row>
    <row r="108" spans="1:7" ht="15">
      <c r="A108" s="91" t="s">
        <v>236</v>
      </c>
      <c r="B108" s="91">
        <v>5</v>
      </c>
      <c r="C108" s="130">
        <v>0.01826600445977975</v>
      </c>
      <c r="D108" s="91" t="s">
        <v>632</v>
      </c>
      <c r="E108" s="91" t="b">
        <v>0</v>
      </c>
      <c r="F108" s="91" t="b">
        <v>0</v>
      </c>
      <c r="G108" s="91" t="b">
        <v>0</v>
      </c>
    </row>
    <row r="109" spans="1:7" ht="15">
      <c r="A109" s="91" t="s">
        <v>687</v>
      </c>
      <c r="B109" s="91">
        <v>8</v>
      </c>
      <c r="C109" s="130">
        <v>0.010925460611457046</v>
      </c>
      <c r="D109" s="91" t="s">
        <v>633</v>
      </c>
      <c r="E109" s="91" t="b">
        <v>0</v>
      </c>
      <c r="F109" s="91" t="b">
        <v>0</v>
      </c>
      <c r="G109" s="91" t="b">
        <v>0</v>
      </c>
    </row>
    <row r="110" spans="1:7" ht="15">
      <c r="A110" s="91" t="s">
        <v>686</v>
      </c>
      <c r="B110" s="91">
        <v>4</v>
      </c>
      <c r="C110" s="130">
        <v>0.009085534530328763</v>
      </c>
      <c r="D110" s="91" t="s">
        <v>633</v>
      </c>
      <c r="E110" s="91" t="b">
        <v>0</v>
      </c>
      <c r="F110" s="91" t="b">
        <v>0</v>
      </c>
      <c r="G110" s="91" t="b">
        <v>0</v>
      </c>
    </row>
    <row r="111" spans="1:7" ht="15">
      <c r="A111" s="91" t="s">
        <v>690</v>
      </c>
      <c r="B111" s="91">
        <v>3</v>
      </c>
      <c r="C111" s="130">
        <v>0.010317106129754984</v>
      </c>
      <c r="D111" s="91" t="s">
        <v>633</v>
      </c>
      <c r="E111" s="91" t="b">
        <v>0</v>
      </c>
      <c r="F111" s="91" t="b">
        <v>0</v>
      </c>
      <c r="G111" s="91" t="b">
        <v>0</v>
      </c>
    </row>
    <row r="112" spans="1:7" ht="15">
      <c r="A112" s="91" t="s">
        <v>228</v>
      </c>
      <c r="B112" s="91">
        <v>2</v>
      </c>
      <c r="C112" s="130">
        <v>0.010169496156079918</v>
      </c>
      <c r="D112" s="91" t="s">
        <v>633</v>
      </c>
      <c r="E112" s="91" t="b">
        <v>0</v>
      </c>
      <c r="F112" s="91" t="b">
        <v>0</v>
      </c>
      <c r="G112" s="91" t="b">
        <v>0</v>
      </c>
    </row>
    <row r="113" spans="1:7" ht="15">
      <c r="A113" s="91" t="s">
        <v>702</v>
      </c>
      <c r="B113" s="91">
        <v>2</v>
      </c>
      <c r="C113" s="130">
        <v>0.010169496156079918</v>
      </c>
      <c r="D113" s="91" t="s">
        <v>633</v>
      </c>
      <c r="E113" s="91" t="b">
        <v>0</v>
      </c>
      <c r="F113" s="91" t="b">
        <v>0</v>
      </c>
      <c r="G113" s="91" t="b">
        <v>0</v>
      </c>
    </row>
    <row r="114" spans="1:7" ht="15">
      <c r="A114" s="91" t="s">
        <v>703</v>
      </c>
      <c r="B114" s="91">
        <v>2</v>
      </c>
      <c r="C114" s="130">
        <v>0.010169496156079918</v>
      </c>
      <c r="D114" s="91" t="s">
        <v>633</v>
      </c>
      <c r="E114" s="91" t="b">
        <v>0</v>
      </c>
      <c r="F114" s="91" t="b">
        <v>0</v>
      </c>
      <c r="G114" s="91" t="b">
        <v>0</v>
      </c>
    </row>
    <row r="115" spans="1:7" ht="15">
      <c r="A115" s="91" t="s">
        <v>704</v>
      </c>
      <c r="B115" s="91">
        <v>2</v>
      </c>
      <c r="C115" s="130">
        <v>0.010169496156079918</v>
      </c>
      <c r="D115" s="91" t="s">
        <v>633</v>
      </c>
      <c r="E115" s="91" t="b">
        <v>0</v>
      </c>
      <c r="F115" s="91" t="b">
        <v>0</v>
      </c>
      <c r="G115" s="91" t="b">
        <v>0</v>
      </c>
    </row>
    <row r="116" spans="1:7" ht="15">
      <c r="A116" s="91" t="s">
        <v>705</v>
      </c>
      <c r="B116" s="91">
        <v>2</v>
      </c>
      <c r="C116" s="130">
        <v>0.010169496156079918</v>
      </c>
      <c r="D116" s="91" t="s">
        <v>633</v>
      </c>
      <c r="E116" s="91" t="b">
        <v>0</v>
      </c>
      <c r="F116" s="91" t="b">
        <v>0</v>
      </c>
      <c r="G116" s="91" t="b">
        <v>0</v>
      </c>
    </row>
    <row r="117" spans="1:7" ht="15">
      <c r="A117" s="91" t="s">
        <v>230</v>
      </c>
      <c r="B117" s="91">
        <v>2</v>
      </c>
      <c r="C117" s="130">
        <v>0.010169496156079918</v>
      </c>
      <c r="D117" s="91" t="s">
        <v>633</v>
      </c>
      <c r="E117" s="91" t="b">
        <v>0</v>
      </c>
      <c r="F117" s="91" t="b">
        <v>0</v>
      </c>
      <c r="G117" s="91" t="b">
        <v>0</v>
      </c>
    </row>
    <row r="118" spans="1:7" ht="15">
      <c r="A118" s="91" t="s">
        <v>240</v>
      </c>
      <c r="B118" s="91">
        <v>2</v>
      </c>
      <c r="C118" s="130">
        <v>0.010169496156079918</v>
      </c>
      <c r="D118" s="91" t="s">
        <v>633</v>
      </c>
      <c r="E118" s="91" t="b">
        <v>0</v>
      </c>
      <c r="F118" s="91" t="b">
        <v>0</v>
      </c>
      <c r="G118" s="91" t="b">
        <v>0</v>
      </c>
    </row>
    <row r="119" spans="1:7" ht="15">
      <c r="A119" s="91" t="s">
        <v>239</v>
      </c>
      <c r="B119" s="91">
        <v>2</v>
      </c>
      <c r="C119" s="130">
        <v>0.010169496156079918</v>
      </c>
      <c r="D119" s="91" t="s">
        <v>633</v>
      </c>
      <c r="E119" s="91" t="b">
        <v>0</v>
      </c>
      <c r="F119" s="91" t="b">
        <v>0</v>
      </c>
      <c r="G119" s="91" t="b">
        <v>0</v>
      </c>
    </row>
    <row r="120" spans="1:7" ht="15">
      <c r="A120" s="91" t="s">
        <v>689</v>
      </c>
      <c r="B120" s="91">
        <v>2</v>
      </c>
      <c r="C120" s="130">
        <v>0.010169496156079918</v>
      </c>
      <c r="D120" s="91" t="s">
        <v>633</v>
      </c>
      <c r="E120" s="91" t="b">
        <v>0</v>
      </c>
      <c r="F120" s="91" t="b">
        <v>0</v>
      </c>
      <c r="G120" s="91" t="b">
        <v>0</v>
      </c>
    </row>
    <row r="121" spans="1:7" ht="15">
      <c r="A121" s="91" t="s">
        <v>877</v>
      </c>
      <c r="B121" s="91">
        <v>2</v>
      </c>
      <c r="C121" s="130">
        <v>0.010169496156079918</v>
      </c>
      <c r="D121" s="91" t="s">
        <v>633</v>
      </c>
      <c r="E121" s="91" t="b">
        <v>0</v>
      </c>
      <c r="F121" s="91" t="b">
        <v>0</v>
      </c>
      <c r="G121" s="91" t="b">
        <v>0</v>
      </c>
    </row>
    <row r="122" spans="1:7" ht="15">
      <c r="A122" s="91" t="s">
        <v>872</v>
      </c>
      <c r="B122" s="91">
        <v>2</v>
      </c>
      <c r="C122" s="130">
        <v>0.010169496156079918</v>
      </c>
      <c r="D122" s="91" t="s">
        <v>633</v>
      </c>
      <c r="E122" s="91" t="b">
        <v>0</v>
      </c>
      <c r="F122" s="91" t="b">
        <v>0</v>
      </c>
      <c r="G122" s="91" t="b">
        <v>0</v>
      </c>
    </row>
    <row r="123" spans="1:7" ht="15">
      <c r="A123" s="91" t="s">
        <v>694</v>
      </c>
      <c r="B123" s="91">
        <v>2</v>
      </c>
      <c r="C123" s="130">
        <v>0.010169496156079918</v>
      </c>
      <c r="D123" s="91" t="s">
        <v>633</v>
      </c>
      <c r="E123" s="91" t="b">
        <v>0</v>
      </c>
      <c r="F123" s="91" t="b">
        <v>0</v>
      </c>
      <c r="G123" s="91" t="b">
        <v>0</v>
      </c>
    </row>
    <row r="124" spans="1:7" ht="15">
      <c r="A124" s="91" t="s">
        <v>893</v>
      </c>
      <c r="B124" s="91">
        <v>2</v>
      </c>
      <c r="C124" s="130">
        <v>0.010169496156079918</v>
      </c>
      <c r="D124" s="91" t="s">
        <v>633</v>
      </c>
      <c r="E124" s="91" t="b">
        <v>0</v>
      </c>
      <c r="F124" s="91" t="b">
        <v>0</v>
      </c>
      <c r="G124" s="91" t="b">
        <v>0</v>
      </c>
    </row>
    <row r="125" spans="1:7" ht="15">
      <c r="A125" s="91" t="s">
        <v>894</v>
      </c>
      <c r="B125" s="91">
        <v>2</v>
      </c>
      <c r="C125" s="130">
        <v>0.010169496156079918</v>
      </c>
      <c r="D125" s="91" t="s">
        <v>633</v>
      </c>
      <c r="E125" s="91" t="b">
        <v>0</v>
      </c>
      <c r="F125" s="91" t="b">
        <v>0</v>
      </c>
      <c r="G125" s="91" t="b">
        <v>0</v>
      </c>
    </row>
    <row r="126" spans="1:7" ht="15">
      <c r="A126" s="91" t="s">
        <v>895</v>
      </c>
      <c r="B126" s="91">
        <v>2</v>
      </c>
      <c r="C126" s="130">
        <v>0.010169496156079918</v>
      </c>
      <c r="D126" s="91" t="s">
        <v>633</v>
      </c>
      <c r="E126" s="91" t="b">
        <v>0</v>
      </c>
      <c r="F126" s="91" t="b">
        <v>0</v>
      </c>
      <c r="G126" s="91" t="b">
        <v>0</v>
      </c>
    </row>
    <row r="127" spans="1:7" ht="15">
      <c r="A127" s="91" t="s">
        <v>896</v>
      </c>
      <c r="B127" s="91">
        <v>2</v>
      </c>
      <c r="C127" s="130">
        <v>0.010169496156079918</v>
      </c>
      <c r="D127" s="91" t="s">
        <v>633</v>
      </c>
      <c r="E127" s="91" t="b">
        <v>0</v>
      </c>
      <c r="F127" s="91" t="b">
        <v>0</v>
      </c>
      <c r="G127" s="91" t="b">
        <v>0</v>
      </c>
    </row>
    <row r="128" spans="1:7" ht="15">
      <c r="A128" s="91" t="s">
        <v>897</v>
      </c>
      <c r="B128" s="91">
        <v>2</v>
      </c>
      <c r="C128" s="130">
        <v>0.010169496156079918</v>
      </c>
      <c r="D128" s="91" t="s">
        <v>633</v>
      </c>
      <c r="E128" s="91" t="b">
        <v>0</v>
      </c>
      <c r="F128" s="91" t="b">
        <v>0</v>
      </c>
      <c r="G128" s="91" t="b">
        <v>0</v>
      </c>
    </row>
    <row r="129" spans="1:7" ht="15">
      <c r="A129" s="91" t="s">
        <v>898</v>
      </c>
      <c r="B129" s="91">
        <v>2</v>
      </c>
      <c r="C129" s="130">
        <v>0.010169496156079918</v>
      </c>
      <c r="D129" s="91" t="s">
        <v>633</v>
      </c>
      <c r="E129" s="91" t="b">
        <v>0</v>
      </c>
      <c r="F129" s="91" t="b">
        <v>0</v>
      </c>
      <c r="G129" s="91" t="b">
        <v>0</v>
      </c>
    </row>
    <row r="130" spans="1:7" ht="15">
      <c r="A130" s="91" t="s">
        <v>875</v>
      </c>
      <c r="B130" s="91">
        <v>2</v>
      </c>
      <c r="C130" s="130">
        <v>0.010169496156079918</v>
      </c>
      <c r="D130" s="91" t="s">
        <v>633</v>
      </c>
      <c r="E130" s="91" t="b">
        <v>0</v>
      </c>
      <c r="F130" s="91" t="b">
        <v>0</v>
      </c>
      <c r="G130" s="91" t="b">
        <v>0</v>
      </c>
    </row>
    <row r="131" spans="1:7" ht="15">
      <c r="A131" s="91" t="s">
        <v>899</v>
      </c>
      <c r="B131" s="91">
        <v>2</v>
      </c>
      <c r="C131" s="130">
        <v>0.010169496156079918</v>
      </c>
      <c r="D131" s="91" t="s">
        <v>633</v>
      </c>
      <c r="E131" s="91" t="b">
        <v>0</v>
      </c>
      <c r="F131" s="91" t="b">
        <v>0</v>
      </c>
      <c r="G131" s="91" t="b">
        <v>0</v>
      </c>
    </row>
    <row r="132" spans="1:7" ht="15">
      <c r="A132" s="91" t="s">
        <v>900</v>
      </c>
      <c r="B132" s="91">
        <v>2</v>
      </c>
      <c r="C132" s="130">
        <v>0.010169496156079918</v>
      </c>
      <c r="D132" s="91" t="s">
        <v>633</v>
      </c>
      <c r="E132" s="91" t="b">
        <v>0</v>
      </c>
      <c r="F132" s="91" t="b">
        <v>0</v>
      </c>
      <c r="G132" s="91" t="b">
        <v>0</v>
      </c>
    </row>
    <row r="133" spans="1:7" ht="15">
      <c r="A133" s="91" t="s">
        <v>901</v>
      </c>
      <c r="B133" s="91">
        <v>2</v>
      </c>
      <c r="C133" s="130">
        <v>0.010169496156079918</v>
      </c>
      <c r="D133" s="91" t="s">
        <v>633</v>
      </c>
      <c r="E133" s="91" t="b">
        <v>0</v>
      </c>
      <c r="F133" s="91" t="b">
        <v>0</v>
      </c>
      <c r="G133" s="91" t="b">
        <v>0</v>
      </c>
    </row>
    <row r="134" spans="1:7" ht="15">
      <c r="A134" s="91" t="s">
        <v>707</v>
      </c>
      <c r="B134" s="91">
        <v>8</v>
      </c>
      <c r="C134" s="130">
        <v>0.013676990994616018</v>
      </c>
      <c r="D134" s="91" t="s">
        <v>634</v>
      </c>
      <c r="E134" s="91" t="b">
        <v>0</v>
      </c>
      <c r="F134" s="91" t="b">
        <v>0</v>
      </c>
      <c r="G134" s="91" t="b">
        <v>0</v>
      </c>
    </row>
    <row r="135" spans="1:7" ht="15">
      <c r="A135" s="91" t="s">
        <v>686</v>
      </c>
      <c r="B135" s="91">
        <v>6</v>
      </c>
      <c r="C135" s="130">
        <v>0</v>
      </c>
      <c r="D135" s="91" t="s">
        <v>634</v>
      </c>
      <c r="E135" s="91" t="b">
        <v>0</v>
      </c>
      <c r="F135" s="91" t="b">
        <v>0</v>
      </c>
      <c r="G135" s="91" t="b">
        <v>0</v>
      </c>
    </row>
    <row r="136" spans="1:7" ht="15">
      <c r="A136" s="91" t="s">
        <v>708</v>
      </c>
      <c r="B136" s="91">
        <v>6</v>
      </c>
      <c r="C136" s="130">
        <v>0</v>
      </c>
      <c r="D136" s="91" t="s">
        <v>634</v>
      </c>
      <c r="E136" s="91" t="b">
        <v>0</v>
      </c>
      <c r="F136" s="91" t="b">
        <v>0</v>
      </c>
      <c r="G136" s="91" t="b">
        <v>0</v>
      </c>
    </row>
    <row r="137" spans="1:7" ht="15">
      <c r="A137" s="91" t="s">
        <v>709</v>
      </c>
      <c r="B137" s="91">
        <v>4</v>
      </c>
      <c r="C137" s="130">
        <v>0.006838495497308009</v>
      </c>
      <c r="D137" s="91" t="s">
        <v>634</v>
      </c>
      <c r="E137" s="91" t="b">
        <v>0</v>
      </c>
      <c r="F137" s="91" t="b">
        <v>0</v>
      </c>
      <c r="G137" s="91" t="b">
        <v>0</v>
      </c>
    </row>
    <row r="138" spans="1:7" ht="15">
      <c r="A138" s="91" t="s">
        <v>689</v>
      </c>
      <c r="B138" s="91">
        <v>4</v>
      </c>
      <c r="C138" s="130">
        <v>0.006838495497308009</v>
      </c>
      <c r="D138" s="91" t="s">
        <v>634</v>
      </c>
      <c r="E138" s="91" t="b">
        <v>0</v>
      </c>
      <c r="F138" s="91" t="b">
        <v>0</v>
      </c>
      <c r="G138" s="91" t="b">
        <v>0</v>
      </c>
    </row>
    <row r="139" spans="1:7" ht="15">
      <c r="A139" s="91" t="s">
        <v>710</v>
      </c>
      <c r="B139" s="91">
        <v>4</v>
      </c>
      <c r="C139" s="130">
        <v>0.006838495497308009</v>
      </c>
      <c r="D139" s="91" t="s">
        <v>634</v>
      </c>
      <c r="E139" s="91" t="b">
        <v>0</v>
      </c>
      <c r="F139" s="91" t="b">
        <v>0</v>
      </c>
      <c r="G139" s="91" t="b">
        <v>0</v>
      </c>
    </row>
    <row r="140" spans="1:7" ht="15">
      <c r="A140" s="91" t="s">
        <v>711</v>
      </c>
      <c r="B140" s="91">
        <v>4</v>
      </c>
      <c r="C140" s="130">
        <v>0.006838495497308009</v>
      </c>
      <c r="D140" s="91" t="s">
        <v>634</v>
      </c>
      <c r="E140" s="91" t="b">
        <v>0</v>
      </c>
      <c r="F140" s="91" t="b">
        <v>0</v>
      </c>
      <c r="G140" s="91" t="b">
        <v>0</v>
      </c>
    </row>
    <row r="141" spans="1:7" ht="15">
      <c r="A141" s="91" t="s">
        <v>712</v>
      </c>
      <c r="B141" s="91">
        <v>4</v>
      </c>
      <c r="C141" s="130">
        <v>0.006838495497308009</v>
      </c>
      <c r="D141" s="91" t="s">
        <v>634</v>
      </c>
      <c r="E141" s="91" t="b">
        <v>0</v>
      </c>
      <c r="F141" s="91" t="b">
        <v>0</v>
      </c>
      <c r="G141" s="91" t="b">
        <v>0</v>
      </c>
    </row>
    <row r="142" spans="1:7" ht="15">
      <c r="A142" s="91" t="s">
        <v>713</v>
      </c>
      <c r="B142" s="91">
        <v>4</v>
      </c>
      <c r="C142" s="130">
        <v>0.006838495497308009</v>
      </c>
      <c r="D142" s="91" t="s">
        <v>634</v>
      </c>
      <c r="E142" s="91" t="b">
        <v>0</v>
      </c>
      <c r="F142" s="91" t="b">
        <v>0</v>
      </c>
      <c r="G142" s="91" t="b">
        <v>0</v>
      </c>
    </row>
    <row r="143" spans="1:7" ht="15">
      <c r="A143" s="91" t="s">
        <v>714</v>
      </c>
      <c r="B143" s="91">
        <v>4</v>
      </c>
      <c r="C143" s="130">
        <v>0.006838495497308009</v>
      </c>
      <c r="D143" s="91" t="s">
        <v>634</v>
      </c>
      <c r="E143" s="91" t="b">
        <v>0</v>
      </c>
      <c r="F143" s="91" t="b">
        <v>0</v>
      </c>
      <c r="G143" s="91" t="b">
        <v>0</v>
      </c>
    </row>
    <row r="144" spans="1:7" ht="15">
      <c r="A144" s="91" t="s">
        <v>866</v>
      </c>
      <c r="B144" s="91">
        <v>4</v>
      </c>
      <c r="C144" s="130">
        <v>0.006838495497308009</v>
      </c>
      <c r="D144" s="91" t="s">
        <v>634</v>
      </c>
      <c r="E144" s="91" t="b">
        <v>0</v>
      </c>
      <c r="F144" s="91" t="b">
        <v>0</v>
      </c>
      <c r="G144" s="91" t="b">
        <v>0</v>
      </c>
    </row>
    <row r="145" spans="1:7" ht="15">
      <c r="A145" s="91" t="s">
        <v>867</v>
      </c>
      <c r="B145" s="91">
        <v>4</v>
      </c>
      <c r="C145" s="130">
        <v>0.006838495497308009</v>
      </c>
      <c r="D145" s="91" t="s">
        <v>634</v>
      </c>
      <c r="E145" s="91" t="b">
        <v>0</v>
      </c>
      <c r="F145" s="91" t="b">
        <v>0</v>
      </c>
      <c r="G145" s="91" t="b">
        <v>0</v>
      </c>
    </row>
    <row r="146" spans="1:7" ht="15">
      <c r="A146" s="91" t="s">
        <v>868</v>
      </c>
      <c r="B146" s="91">
        <v>4</v>
      </c>
      <c r="C146" s="130">
        <v>0.006838495497308009</v>
      </c>
      <c r="D146" s="91" t="s">
        <v>634</v>
      </c>
      <c r="E146" s="91" t="b">
        <v>0</v>
      </c>
      <c r="F146" s="91" t="b">
        <v>0</v>
      </c>
      <c r="G146" s="91" t="b">
        <v>0</v>
      </c>
    </row>
    <row r="147" spans="1:7" ht="15">
      <c r="A147" s="91" t="s">
        <v>869</v>
      </c>
      <c r="B147" s="91">
        <v>4</v>
      </c>
      <c r="C147" s="130">
        <v>0.006838495497308009</v>
      </c>
      <c r="D147" s="91" t="s">
        <v>634</v>
      </c>
      <c r="E147" s="91" t="b">
        <v>0</v>
      </c>
      <c r="F147" s="91" t="b">
        <v>0</v>
      </c>
      <c r="G147" s="91" t="b">
        <v>0</v>
      </c>
    </row>
    <row r="148" spans="1:7" ht="15">
      <c r="A148" s="91" t="s">
        <v>870</v>
      </c>
      <c r="B148" s="91">
        <v>4</v>
      </c>
      <c r="C148" s="130">
        <v>0.006838495497308009</v>
      </c>
      <c r="D148" s="91" t="s">
        <v>634</v>
      </c>
      <c r="E148" s="91" t="b">
        <v>0</v>
      </c>
      <c r="F148" s="91" t="b">
        <v>0</v>
      </c>
      <c r="G148" s="91" t="b">
        <v>0</v>
      </c>
    </row>
    <row r="149" spans="1:7" ht="15">
      <c r="A149" s="91" t="s">
        <v>224</v>
      </c>
      <c r="B149" s="91">
        <v>3</v>
      </c>
      <c r="C149" s="130">
        <v>0.008767863951378093</v>
      </c>
      <c r="D149" s="91" t="s">
        <v>634</v>
      </c>
      <c r="E149" s="91" t="b">
        <v>0</v>
      </c>
      <c r="F149" s="91" t="b">
        <v>0</v>
      </c>
      <c r="G149" s="91" t="b">
        <v>0</v>
      </c>
    </row>
    <row r="150" spans="1:7" ht="15">
      <c r="A150" s="91" t="s">
        <v>873</v>
      </c>
      <c r="B150" s="91">
        <v>3</v>
      </c>
      <c r="C150" s="130">
        <v>0.008767863951378093</v>
      </c>
      <c r="D150" s="91" t="s">
        <v>634</v>
      </c>
      <c r="E150" s="91" t="b">
        <v>0</v>
      </c>
      <c r="F150" s="91" t="b">
        <v>0</v>
      </c>
      <c r="G150" s="91" t="b">
        <v>0</v>
      </c>
    </row>
    <row r="151" spans="1:7" ht="15">
      <c r="A151" s="91" t="s">
        <v>693</v>
      </c>
      <c r="B151" s="91">
        <v>3</v>
      </c>
      <c r="C151" s="130">
        <v>0.008767863951378093</v>
      </c>
      <c r="D151" s="91" t="s">
        <v>634</v>
      </c>
      <c r="E151" s="91" t="b">
        <v>0</v>
      </c>
      <c r="F151" s="91" t="b">
        <v>0</v>
      </c>
      <c r="G151" s="91" t="b">
        <v>0</v>
      </c>
    </row>
    <row r="152" spans="1:7" ht="15">
      <c r="A152" s="91" t="s">
        <v>874</v>
      </c>
      <c r="B152" s="91">
        <v>3</v>
      </c>
      <c r="C152" s="130">
        <v>0.008767863951378093</v>
      </c>
      <c r="D152" s="91" t="s">
        <v>634</v>
      </c>
      <c r="E152" s="91" t="b">
        <v>0</v>
      </c>
      <c r="F152" s="91" t="b">
        <v>0</v>
      </c>
      <c r="G152" s="91" t="b">
        <v>0</v>
      </c>
    </row>
    <row r="153" spans="1:7" ht="15">
      <c r="A153" s="91" t="s">
        <v>881</v>
      </c>
      <c r="B153" s="91">
        <v>2</v>
      </c>
      <c r="C153" s="130">
        <v>0.009264490382906066</v>
      </c>
      <c r="D153" s="91" t="s">
        <v>634</v>
      </c>
      <c r="E153" s="91" t="b">
        <v>0</v>
      </c>
      <c r="F153" s="91" t="b">
        <v>0</v>
      </c>
      <c r="G153" s="91" t="b">
        <v>0</v>
      </c>
    </row>
    <row r="154" spans="1:7" ht="15">
      <c r="A154" s="91" t="s">
        <v>882</v>
      </c>
      <c r="B154" s="91">
        <v>2</v>
      </c>
      <c r="C154" s="130">
        <v>0.009264490382906066</v>
      </c>
      <c r="D154" s="91" t="s">
        <v>634</v>
      </c>
      <c r="E154" s="91" t="b">
        <v>0</v>
      </c>
      <c r="F154" s="91" t="b">
        <v>0</v>
      </c>
      <c r="G154" s="91" t="b">
        <v>0</v>
      </c>
    </row>
    <row r="155" spans="1:7" ht="15">
      <c r="A155" s="91" t="s">
        <v>883</v>
      </c>
      <c r="B155" s="91">
        <v>2</v>
      </c>
      <c r="C155" s="130">
        <v>0.009264490382906066</v>
      </c>
      <c r="D155" s="91" t="s">
        <v>634</v>
      </c>
      <c r="E155" s="91" t="b">
        <v>0</v>
      </c>
      <c r="F155" s="91" t="b">
        <v>0</v>
      </c>
      <c r="G155" s="91" t="b">
        <v>0</v>
      </c>
    </row>
    <row r="156" spans="1:7" ht="15">
      <c r="A156" s="91" t="s">
        <v>884</v>
      </c>
      <c r="B156" s="91">
        <v>2</v>
      </c>
      <c r="C156" s="130">
        <v>0.009264490382906066</v>
      </c>
      <c r="D156" s="91" t="s">
        <v>634</v>
      </c>
      <c r="E156" s="91" t="b">
        <v>0</v>
      </c>
      <c r="F156" s="91" t="b">
        <v>0</v>
      </c>
      <c r="G156" s="91" t="b">
        <v>0</v>
      </c>
    </row>
    <row r="157" spans="1:7" ht="15">
      <c r="A157" s="91" t="s">
        <v>885</v>
      </c>
      <c r="B157" s="91">
        <v>2</v>
      </c>
      <c r="C157" s="130">
        <v>0.009264490382906066</v>
      </c>
      <c r="D157" s="91" t="s">
        <v>634</v>
      </c>
      <c r="E157" s="91" t="b">
        <v>0</v>
      </c>
      <c r="F157" s="91" t="b">
        <v>0</v>
      </c>
      <c r="G157" s="91" t="b">
        <v>0</v>
      </c>
    </row>
    <row r="158" spans="1:7" ht="15">
      <c r="A158" s="91" t="s">
        <v>886</v>
      </c>
      <c r="B158" s="91">
        <v>2</v>
      </c>
      <c r="C158" s="130">
        <v>0.009264490382906066</v>
      </c>
      <c r="D158" s="91" t="s">
        <v>634</v>
      </c>
      <c r="E158" s="91" t="b">
        <v>0</v>
      </c>
      <c r="F158" s="91" t="b">
        <v>0</v>
      </c>
      <c r="G158" s="91" t="b">
        <v>0</v>
      </c>
    </row>
    <row r="159" spans="1:7" ht="15">
      <c r="A159" s="91" t="s">
        <v>887</v>
      </c>
      <c r="B159" s="91">
        <v>2</v>
      </c>
      <c r="C159" s="130">
        <v>0.009264490382906066</v>
      </c>
      <c r="D159" s="91" t="s">
        <v>634</v>
      </c>
      <c r="E159" s="91" t="b">
        <v>0</v>
      </c>
      <c r="F159" s="91" t="b">
        <v>0</v>
      </c>
      <c r="G159" s="91" t="b">
        <v>0</v>
      </c>
    </row>
    <row r="160" spans="1:7" ht="15">
      <c r="A160" s="91" t="s">
        <v>888</v>
      </c>
      <c r="B160" s="91">
        <v>2</v>
      </c>
      <c r="C160" s="130">
        <v>0.009264490382906066</v>
      </c>
      <c r="D160" s="91" t="s">
        <v>634</v>
      </c>
      <c r="E160" s="91" t="b">
        <v>0</v>
      </c>
      <c r="F160" s="91" t="b">
        <v>0</v>
      </c>
      <c r="G160" s="91" t="b">
        <v>0</v>
      </c>
    </row>
    <row r="161" spans="1:7" ht="15">
      <c r="A161" s="91" t="s">
        <v>889</v>
      </c>
      <c r="B161" s="91">
        <v>2</v>
      </c>
      <c r="C161" s="130">
        <v>0.009264490382906066</v>
      </c>
      <c r="D161" s="91" t="s">
        <v>634</v>
      </c>
      <c r="E161" s="91" t="b">
        <v>0</v>
      </c>
      <c r="F161" s="91" t="b">
        <v>0</v>
      </c>
      <c r="G161" s="91" t="b">
        <v>0</v>
      </c>
    </row>
    <row r="162" spans="1:7" ht="15">
      <c r="A162" s="91" t="s">
        <v>890</v>
      </c>
      <c r="B162" s="91">
        <v>2</v>
      </c>
      <c r="C162" s="130">
        <v>0.009264490382906066</v>
      </c>
      <c r="D162" s="91" t="s">
        <v>634</v>
      </c>
      <c r="E162" s="91" t="b">
        <v>0</v>
      </c>
      <c r="F162" s="91" t="b">
        <v>0</v>
      </c>
      <c r="G162" s="91" t="b">
        <v>0</v>
      </c>
    </row>
    <row r="163" spans="1:7" ht="15">
      <c r="A163" s="91" t="s">
        <v>891</v>
      </c>
      <c r="B163" s="91">
        <v>2</v>
      </c>
      <c r="C163" s="130">
        <v>0.009264490382906066</v>
      </c>
      <c r="D163" s="91" t="s">
        <v>634</v>
      </c>
      <c r="E163" s="91" t="b">
        <v>0</v>
      </c>
      <c r="F163" s="91" t="b">
        <v>0</v>
      </c>
      <c r="G163" s="91" t="b">
        <v>0</v>
      </c>
    </row>
    <row r="164" spans="1:7" ht="15">
      <c r="A164" s="91" t="s">
        <v>686</v>
      </c>
      <c r="B164" s="91">
        <v>2</v>
      </c>
      <c r="C164" s="130">
        <v>0</v>
      </c>
      <c r="D164" s="91" t="s">
        <v>635</v>
      </c>
      <c r="E164" s="91" t="b">
        <v>0</v>
      </c>
      <c r="F164" s="91" t="b">
        <v>0</v>
      </c>
      <c r="G164" s="91" t="b">
        <v>0</v>
      </c>
    </row>
    <row r="165" spans="1:7" ht="15">
      <c r="A165" s="91" t="s">
        <v>716</v>
      </c>
      <c r="B165" s="91">
        <v>2</v>
      </c>
      <c r="C165" s="130">
        <v>0</v>
      </c>
      <c r="D165" s="91" t="s">
        <v>635</v>
      </c>
      <c r="E165" s="91" t="b">
        <v>0</v>
      </c>
      <c r="F165" s="91" t="b">
        <v>0</v>
      </c>
      <c r="G165" s="91" t="b">
        <v>0</v>
      </c>
    </row>
    <row r="166" spans="1:7" ht="15">
      <c r="A166" s="91" t="s">
        <v>717</v>
      </c>
      <c r="B166" s="91">
        <v>2</v>
      </c>
      <c r="C166" s="130">
        <v>0</v>
      </c>
      <c r="D166" s="91" t="s">
        <v>635</v>
      </c>
      <c r="E166" s="91" t="b">
        <v>0</v>
      </c>
      <c r="F166" s="91" t="b">
        <v>0</v>
      </c>
      <c r="G166" s="91" t="b">
        <v>0</v>
      </c>
    </row>
    <row r="167" spans="1:7" ht="15">
      <c r="A167" s="91" t="s">
        <v>718</v>
      </c>
      <c r="B167" s="91">
        <v>2</v>
      </c>
      <c r="C167" s="130">
        <v>0</v>
      </c>
      <c r="D167" s="91" t="s">
        <v>635</v>
      </c>
      <c r="E167" s="91" t="b">
        <v>0</v>
      </c>
      <c r="F167" s="91" t="b">
        <v>0</v>
      </c>
      <c r="G167" s="91" t="b">
        <v>0</v>
      </c>
    </row>
    <row r="168" spans="1:7" ht="15">
      <c r="A168" s="91" t="s">
        <v>719</v>
      </c>
      <c r="B168" s="91">
        <v>2</v>
      </c>
      <c r="C168" s="130">
        <v>0</v>
      </c>
      <c r="D168" s="91" t="s">
        <v>635</v>
      </c>
      <c r="E168" s="91" t="b">
        <v>0</v>
      </c>
      <c r="F168" s="91" t="b">
        <v>0</v>
      </c>
      <c r="G168" s="91" t="b">
        <v>0</v>
      </c>
    </row>
    <row r="169" spans="1:7" ht="15">
      <c r="A169" s="91" t="s">
        <v>720</v>
      </c>
      <c r="B169" s="91">
        <v>2</v>
      </c>
      <c r="C169" s="130">
        <v>0</v>
      </c>
      <c r="D169" s="91" t="s">
        <v>635</v>
      </c>
      <c r="E169" s="91" t="b">
        <v>0</v>
      </c>
      <c r="F169" s="91" t="b">
        <v>0</v>
      </c>
      <c r="G169" s="91" t="b">
        <v>0</v>
      </c>
    </row>
    <row r="170" spans="1:7" ht="15">
      <c r="A170" s="91" t="s">
        <v>689</v>
      </c>
      <c r="B170" s="91">
        <v>2</v>
      </c>
      <c r="C170" s="130">
        <v>0</v>
      </c>
      <c r="D170" s="91" t="s">
        <v>635</v>
      </c>
      <c r="E170" s="91" t="b">
        <v>0</v>
      </c>
      <c r="F170" s="91" t="b">
        <v>0</v>
      </c>
      <c r="G170" s="91" t="b">
        <v>0</v>
      </c>
    </row>
    <row r="171" spans="1:7" ht="15">
      <c r="A171" s="91" t="s">
        <v>295</v>
      </c>
      <c r="B171" s="91">
        <v>2</v>
      </c>
      <c r="C171" s="130">
        <v>0</v>
      </c>
      <c r="D171" s="91" t="s">
        <v>635</v>
      </c>
      <c r="E171" s="91" t="b">
        <v>0</v>
      </c>
      <c r="F171" s="91" t="b">
        <v>0</v>
      </c>
      <c r="G171" s="91" t="b">
        <v>0</v>
      </c>
    </row>
    <row r="172" spans="1:7" ht="15">
      <c r="A172" s="91" t="s">
        <v>721</v>
      </c>
      <c r="B172" s="91">
        <v>2</v>
      </c>
      <c r="C172" s="130">
        <v>0</v>
      </c>
      <c r="D172" s="91" t="s">
        <v>635</v>
      </c>
      <c r="E172" s="91" t="b">
        <v>0</v>
      </c>
      <c r="F172" s="91" t="b">
        <v>0</v>
      </c>
      <c r="G172" s="91" t="b">
        <v>0</v>
      </c>
    </row>
    <row r="173" spans="1:7" ht="15">
      <c r="A173" s="91" t="s">
        <v>722</v>
      </c>
      <c r="B173" s="91">
        <v>2</v>
      </c>
      <c r="C173" s="130">
        <v>0</v>
      </c>
      <c r="D173" s="91" t="s">
        <v>635</v>
      </c>
      <c r="E173" s="91" t="b">
        <v>0</v>
      </c>
      <c r="F173" s="91" t="b">
        <v>0</v>
      </c>
      <c r="G173" s="91" t="b">
        <v>0</v>
      </c>
    </row>
    <row r="174" spans="1:7" ht="15">
      <c r="A174" s="91" t="s">
        <v>902</v>
      </c>
      <c r="B174" s="91">
        <v>2</v>
      </c>
      <c r="C174" s="130">
        <v>0</v>
      </c>
      <c r="D174" s="91" t="s">
        <v>635</v>
      </c>
      <c r="E174" s="91" t="b">
        <v>0</v>
      </c>
      <c r="F174" s="91" t="b">
        <v>0</v>
      </c>
      <c r="G174" s="91" t="b">
        <v>0</v>
      </c>
    </row>
    <row r="175" spans="1:7" ht="15">
      <c r="A175" s="91" t="s">
        <v>903</v>
      </c>
      <c r="B175" s="91">
        <v>2</v>
      </c>
      <c r="C175" s="130">
        <v>0</v>
      </c>
      <c r="D175" s="91" t="s">
        <v>635</v>
      </c>
      <c r="E175" s="91" t="b">
        <v>0</v>
      </c>
      <c r="F175" s="91" t="b">
        <v>0</v>
      </c>
      <c r="G175" s="91" t="b">
        <v>0</v>
      </c>
    </row>
    <row r="176" spans="1:7" ht="15">
      <c r="A176" s="91" t="s">
        <v>904</v>
      </c>
      <c r="B176" s="91">
        <v>2</v>
      </c>
      <c r="C176" s="130">
        <v>0</v>
      </c>
      <c r="D176" s="91" t="s">
        <v>635</v>
      </c>
      <c r="E176" s="91" t="b">
        <v>0</v>
      </c>
      <c r="F176" s="91" t="b">
        <v>0</v>
      </c>
      <c r="G176" s="91" t="b">
        <v>0</v>
      </c>
    </row>
    <row r="177" spans="1:7" ht="15">
      <c r="A177" s="91" t="s">
        <v>905</v>
      </c>
      <c r="B177" s="91">
        <v>2</v>
      </c>
      <c r="C177" s="130">
        <v>0</v>
      </c>
      <c r="D177" s="91" t="s">
        <v>635</v>
      </c>
      <c r="E177" s="91" t="b">
        <v>0</v>
      </c>
      <c r="F177" s="91" t="b">
        <v>0</v>
      </c>
      <c r="G177" s="91" t="b">
        <v>0</v>
      </c>
    </row>
    <row r="178" spans="1:7" ht="15">
      <c r="A178" s="91" t="s">
        <v>906</v>
      </c>
      <c r="B178" s="91">
        <v>2</v>
      </c>
      <c r="C178" s="130">
        <v>0</v>
      </c>
      <c r="D178" s="91" t="s">
        <v>635</v>
      </c>
      <c r="E178" s="91" t="b">
        <v>0</v>
      </c>
      <c r="F178" s="91" t="b">
        <v>0</v>
      </c>
      <c r="G178" s="91" t="b">
        <v>0</v>
      </c>
    </row>
    <row r="179" spans="1:7" ht="15">
      <c r="A179" s="91" t="s">
        <v>907</v>
      </c>
      <c r="B179" s="91">
        <v>2</v>
      </c>
      <c r="C179" s="130">
        <v>0</v>
      </c>
      <c r="D179" s="91" t="s">
        <v>635</v>
      </c>
      <c r="E179" s="91" t="b">
        <v>0</v>
      </c>
      <c r="F179" s="91" t="b">
        <v>0</v>
      </c>
      <c r="G17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