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<sst xmlns="http://schemas.openxmlformats.org/spreadsheetml/2006/main" count="2140" uniqueCount="740">
  <si>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</si>
  <si>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</si>
  <si>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</si>
  <si>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</si>
  <si>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</si>
  <si>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</si>
  <si>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</si>
  <si>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</si>
  <si>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</si>
  <si>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</si>
  <si>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</si>
  <si>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</si>
  <si>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</si>
  <si>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</si>
  <si>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</si>
  <si>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</si>
  <si>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</si>
  <si>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</si>
  <si>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</si>
  <si>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</si>
  <si>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</si>
  <si>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</si>
  <si>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</si>
  <si>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</si>
  <si>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</si>
  <si>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</si>
  <si>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</si>
  <si>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</si>
  <si>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</si>
  <si>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</si>
  <si>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</si>
  <si>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</si>
  <si>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</si>
  <si>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</si>
  <si>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</si>
  <si>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</si>
  <si>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</si>
  <si>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</si>
  <si>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</si>
  <si>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</si>
  <si>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</si>
  <si>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</si>
  <si>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</si>
  <si>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</si>
  <si>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</si>
  <si>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</si>
  <si>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</si>
  <si>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</si>
  <si>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</si>
  <si>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</si>
  <si>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</si>
  <si>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</si>
  <si>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</si>
  <si>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</si>
  <si>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</si>
  <si>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</si>
  <si>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</si>
  <si>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</si>
  <si>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</si>
  <si>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</si>
  <si>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</si>
  <si>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</si>
  <si>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</si>
  <si>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</si>
  <si>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</si>
  <si>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</si>
  <si>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</si>
  <si>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</si>
  <si>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</si>
  <si>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</si>
  <si>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</si>
  <si>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</si>
  <si>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</si>
  <si>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</si>
  <si>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</si>
  <si>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</si>
  <si>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</si>
  <si>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</si>
  <si>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</si>
  <si>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</si>
  <si>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</si>
  <si>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</si>
  <si>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</si>
  <si>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</si>
  <si>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</si>
  <si>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</si>
  <si>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</si>
  <si>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</si>
  <si>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</si>
  <si>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</si>
  <si>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</si>
  <si>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</si>
  <si>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</si>
  <si>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</si>
  <si>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</si>
  <si>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</si>
  <si>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</si>
  <si>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</si>
  <si>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</si>
  <si>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</si>
  <si>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</si>
  <si>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</si>
  <si>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</si>
  <si>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</si>
  <si>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</si>
  <si>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</si>
  <si>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</si>
  <si>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</si>
  <si>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</si>
  <si>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</si>
  <si>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</si>
  <si>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</si>
  <si>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</si>
  <si>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</si>
  <si>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</si>
  <si>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</si>
  <si>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</si>
  <si>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</si>
  <si>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</si>
  <si>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</si>
  <si>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</si>
  <si>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</si>
  <si>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</si>
  <si>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</si>
  <si>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</si>
  <si>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</si>
  <si>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</si>
  <si>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</si>
  <si>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</si>
  <si>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</si>
  <si>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</si>
  <si>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</si>
  <si>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</si>
  <si>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</si>
  <si>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</si>
  <si>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</si>
  <si>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</si>
  <si>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</si>
  <si>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</si>
  <si>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</si>
  <si>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</si>
  <si>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</si>
  <si>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</si>
  <si>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</si>
  <si>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</si>
  <si>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</si>
  <si>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</si>
  <si>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</si>
  <si>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</si>
  <si>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</si>
  <si>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</si>
  <si>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</si>
  <si>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</si>
  <si>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</si>
  <si>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</si>
  <si>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</si>
  <si>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</si>
  <si>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</si>
  <si>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</si>
  <si>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</si>
  <si>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</si>
  <si>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</si>
  <si>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</si>
  <si>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</si>
  <si>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</si>
  <si>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</si>
  <si>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</si>
  <si>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</si>
  <si>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</si>
  <si>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</si>
  <si>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</si>
  <si>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</si>
  <si>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</si>
  <si>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</si>
  <si>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</si>
  <si>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</si>
  <si>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</si>
  <si>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</si>
  <si>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</si>
  <si>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</si>
  <si>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</si>
  <si>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</si>
  <si>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</si>
  <si>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</si>
  <si>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</si>
  <si>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</si>
  <si>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</si>
  <si>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</si>
  <si>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</si>
  <si>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</si>
  <si>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</si>
  <si>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</si>
  <si>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</si>
  <si>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</si>
  <si>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</si>
  <si>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</si>
  <si>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</si>
  <si>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</si>
  <si>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</si>
  <si>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</si>
  <si>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</si>
  <si>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</si>
  <si>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</si>
  <si>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</si>
  <si>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</si>
  <si>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</si>
  <si>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</si>
  <si>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</si>
  <si>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</si>
  <si>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</si>
  <si>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</si>
  <si>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</si>
  <si>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ameralmoghrabi4</t>
  </si>
  <si>
    <t>ssea70</t>
  </si>
  <si>
    <t>nanobishara</t>
  </si>
  <si>
    <t>rose91el</t>
  </si>
  <si>
    <t>hanintaim</t>
  </si>
  <si>
    <t>rawiyam</t>
  </si>
  <si>
    <t>itsmarahhh</t>
  </si>
  <si>
    <t>amjadzarour</t>
  </si>
  <si>
    <t>nermeen_ku</t>
  </si>
  <si>
    <t>3vi2h6j1vtcztzx</t>
  </si>
  <si>
    <t>ayahass25031095</t>
  </si>
  <si>
    <t>lebanon7ala</t>
  </si>
  <si>
    <t>66ranine</t>
  </si>
  <si>
    <t>omar_taha90</t>
  </si>
  <si>
    <t>actortaim</t>
  </si>
  <si>
    <t>thesyriantweet</t>
  </si>
  <si>
    <t>turkeycelebs</t>
  </si>
  <si>
    <t>nadaboustani</t>
  </si>
  <si>
    <t>Mentions</t>
  </si>
  <si>
    <t>Replies to</t>
  </si>
  <si>
    <t>فقرة جديدة بعنوان "كأنو مبارح" ستبث في الثلاثاء القادم ضمن برنامج الحكي سوري على قناة الحرة 
كل التوفيق… https://t.co/YBs1Gk9cHD</t>
  </si>
  <si>
    <t>سوري على الحكي اللي بقوله بس لازم تفهمين ان ولا كلمه قرف وخبث توصفك تخيلي يعني اسكر حسابي القديم من قرفك انتي وصاحب… https://t.co/KPZPhoNM48</t>
  </si>
  <si>
    <t>RT @rose91el: @actortaim هاد الحكي بقلب كل سوري ❤️
اشتقنا_xD83D__xDC95_
#تيم_حسن https://t.co/tA6rnLYE0j</t>
  </si>
  <si>
    <t>@actortaim هاد الحكي بقلب كل سوري ❤️
اشتقنا_xD83D__xDC95_
#تيم_حسن</t>
  </si>
  <si>
    <t>@TheSyrianTweet هلاء بصراحة انا لما شفت هالفيديو  ما رح احكي عن هالكلام طبعاً و صف الحكي بس يُفضل لو كان بشي كازينو… https://t.co/XbFWhtcwU7</t>
  </si>
  <si>
    <t>RT @AmjadzAROUR: مو كل سوريا بتحكي متل باب الحارة ، عنا 14 محافظة كل محافظة الها لهجتها فلما احكيلك انا سوري لا تمط الحكي معي لا العن شكلك…</t>
  </si>
  <si>
    <t>مو كل سوريا بتحكي متل باب الحارة ، عنا 14 محافظة كل محافظة الها لهجتها فلما احكيلك انا سوري لا تمط الحكي معي لا العن شكلك :)</t>
  </si>
  <si>
    <t>سوري والهوى خليجي هلا هلا بالطريق _xD83D__xDE05_
عيفكم من الحكي عدهن لغز كلامهن جمال كيف لو تجملت  ترى الجنس مو بس #نيك حيوانات #السكس رومنس</t>
  </si>
  <si>
    <t>لحظة بس انا مش مستوعبة شو هادا 
عنجد هادا الحكي 
طبيعيين هدول الناس عندهم عقل بفكروا فيه يعني ولا بفكروا من مكان تا… https://t.co/UQZQe6suWe</t>
  </si>
  <si>
    <t>@TurkeyCelebs سوري مين نحن لنقرر ما فهمت ؟؟كل هيدا الحكي ما بيثبت انو في علاقة حب بيناتن _xD83E__xDD37__xD83C__xDFFB_‍♀️_xD83D__xDE12_</t>
  </si>
  <si>
    <t>@NadaBoustani كنت بدي اعمل تويت تليق فيكم بس سوري قرفت وقلت حرام الحكي فيكم لان لاحياة لمن تنادي تفوووووووووه</t>
  </si>
  <si>
    <t>سوري عااكلمة البذيئة! 
بس لما تشوف هاد الحكي بتستنتج لحالك ليه احنا وصلنا لهون .. وبتوصل لقناعة انو الواقع الزفت ا… https://t.co/IfYtTHuUPK</t>
  </si>
  <si>
    <t>https://twitter.com/i/web/status/1164269769987694594</t>
  </si>
  <si>
    <t>https://twitter.com/i/web/status/1164831796652982274</t>
  </si>
  <si>
    <t>https://twitter.com/hanintaim/status/1165789472048451584</t>
  </si>
  <si>
    <t>https://twitter.com/i/web/status/1166137332245979136</t>
  </si>
  <si>
    <t>https://twitter.com/i/web/status/1167386395184455680</t>
  </si>
  <si>
    <t>https://twitter.com/i/web/status/1167551605400592391</t>
  </si>
  <si>
    <t>twitter.com</t>
  </si>
  <si>
    <t>تيم_حسن</t>
  </si>
  <si>
    <t>نيك السكس</t>
  </si>
  <si>
    <t>http://pbs.twimg.com/profile_images/1150907202447826944/roNdLdLI_normal.jpg</t>
  </si>
  <si>
    <t>http://pbs.twimg.com/profile_images/1161898659623198721/WwjQW8Ms_normal.jpg</t>
  </si>
  <si>
    <t>http://abs.twimg.com/sticky/default_profile_images/default_profile_normal.png</t>
  </si>
  <si>
    <t>http://pbs.twimg.com/profile_images/1164958992919146496/WxleP_Q5_normal.jpg</t>
  </si>
  <si>
    <t>http://pbs.twimg.com/profile_images/1161996492632154112/y-jZa27V_normal.jpg</t>
  </si>
  <si>
    <t>http://pbs.twimg.com/profile_images/720515019062968320/fxA8nZLe_normal.jpg</t>
  </si>
  <si>
    <t>http://pbs.twimg.com/profile_images/1164667841095901184/3F8D2PdL_normal.jpg</t>
  </si>
  <si>
    <t>http://pbs.twimg.com/profile_images/901017814382891008/DxcWoBRN_normal.jpg</t>
  </si>
  <si>
    <t>http://pbs.twimg.com/profile_images/1166691112863588352/lyZVbtXj_normal.jpg</t>
  </si>
  <si>
    <t>http://pbs.twimg.com/profile_images/1165943150705283073/IOmnoWPr_normal.jpg</t>
  </si>
  <si>
    <t>http://pbs.twimg.com/profile_images/1165409611089883136/eTK6sGaV_normal.jpg</t>
  </si>
  <si>
    <t>http://pbs.twimg.com/profile_images/1142762086549905410/sXXn-4ck_normal.jpg</t>
  </si>
  <si>
    <t>http://pbs.twimg.com/profile_images/940598368857968645/tNiQe3VV_normal.jpg</t>
  </si>
  <si>
    <t>http://pbs.twimg.com/profile_images/1167326473486622721/s0JqU7V3_normal.jpg</t>
  </si>
  <si>
    <t>https://twitter.com/#!/ameralmoghrabi4/status/1164269769987694594</t>
  </si>
  <si>
    <t>https://twitter.com/#!/ssea70/status/1164831796652982274</t>
  </si>
  <si>
    <t>https://twitter.com/#!/nanobishara/status/1165859826544652289</t>
  </si>
  <si>
    <t>https://twitter.com/#!/rose91el/status/1165790508448436229</t>
  </si>
  <si>
    <t>https://twitter.com/#!/hanintaim/status/1165908970952724481</t>
  </si>
  <si>
    <t>https://twitter.com/#!/rawiyam/status/1166137332245979136</t>
  </si>
  <si>
    <t>https://twitter.com/#!/itsmarahhh/status/1166824691555819523</t>
  </si>
  <si>
    <t>https://twitter.com/#!/amjadzarour/status/614770195257761792</t>
  </si>
  <si>
    <t>https://twitter.com/#!/nermeen_ku/status/1166828867048394754</t>
  </si>
  <si>
    <t>https://twitter.com/#!/3vi2h6j1vtcztzx/status/1167334815382888448</t>
  </si>
  <si>
    <t>https://twitter.com/#!/ayahass25031095/status/1167386395184455680</t>
  </si>
  <si>
    <t>https://twitter.com/#!/lebanon7ala/status/1167431697706582016</t>
  </si>
  <si>
    <t>https://twitter.com/#!/66ranine/status/1167529872832552961</t>
  </si>
  <si>
    <t>https://twitter.com/#!/omar_taha90/status/1167551605400592391</t>
  </si>
  <si>
    <t>1164269769987694594</t>
  </si>
  <si>
    <t>1164831796652982274</t>
  </si>
  <si>
    <t>1165859826544652289</t>
  </si>
  <si>
    <t>1165790508448436229</t>
  </si>
  <si>
    <t>1165908970952724481</t>
  </si>
  <si>
    <t>1166137332245979136</t>
  </si>
  <si>
    <t>1166824691555819523</t>
  </si>
  <si>
    <t>614770195257761792</t>
  </si>
  <si>
    <t>1166828867048394754</t>
  </si>
  <si>
    <t>1167334815382888448</t>
  </si>
  <si>
    <t>1167386395184455680</t>
  </si>
  <si>
    <t>1167431697706582016</t>
  </si>
  <si>
    <t>1167529872832552961</t>
  </si>
  <si>
    <t>1167551605400592391</t>
  </si>
  <si>
    <t>1166074909140934657</t>
  </si>
  <si>
    <t>1167428315927457792</t>
  </si>
  <si>
    <t>1167507216456462336</t>
  </si>
  <si>
    <t/>
  </si>
  <si>
    <t>3021592226</t>
  </si>
  <si>
    <t>1686683744</t>
  </si>
  <si>
    <t>890074662088175616</t>
  </si>
  <si>
    <t>508827981</t>
  </si>
  <si>
    <t>ar</t>
  </si>
  <si>
    <t>1164267162623717383</t>
  </si>
  <si>
    <t>1165789472048451584</t>
  </si>
  <si>
    <t>1167096913348517889</t>
  </si>
  <si>
    <t>1167409457179086849</t>
  </si>
  <si>
    <t>Twitter for Android</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</si>
  <si>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</si>
  <si>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</si>
  <si>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</si>
  <si>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</si>
  <si>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</si>
  <si>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</si>
  <si>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</si>
  <si>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</si>
  <si>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</si>
  <si>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</si>
  <si>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</si>
  <si>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</si>
  <si>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</si>
  <si>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</si>
  <si>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</si>
  <si>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</si>
  <si>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</si>
  <si>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</si>
  <si>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</si>
  <si>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</si>
  <si>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</si>
  <si>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</si>
  <si>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</si>
  <si>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Amer Al Moghrabi</t>
  </si>
  <si>
    <t>M54</t>
  </si>
  <si>
    <t>nan</t>
  </si>
  <si>
    <t>تيم حسن | TIM HASSAN</t>
  </si>
  <si>
    <t>rose el _xD83C__xDDF8__xD83C__xDDFE_</t>
  </si>
  <si>
    <t>‏﮼حنين‏ _xD83D__xDD4A_</t>
  </si>
  <si>
    <t>Rawiya massri</t>
  </si>
  <si>
    <t>التغريدة السورية</t>
  </si>
  <si>
    <t>مرح_xD83E__xDD40_</t>
  </si>
  <si>
    <t>Amjad</t>
  </si>
  <si>
    <t>Nermeen Al-Kurdi_xD83C__xDF90_</t>
  </si>
  <si>
    <t>فحل سوري اورفا تركيا</t>
  </si>
  <si>
    <t>Aya Hassan ⚖</t>
  </si>
  <si>
    <t>ÖK➰</t>
  </si>
  <si>
    <t>مشاهير تركيا</t>
  </si>
  <si>
    <t>la justice</t>
  </si>
  <si>
    <t>Nada Boustani Khoury</t>
  </si>
  <si>
    <t>omarovich</t>
  </si>
  <si>
    <t>Studied Media and jornalism ( faculty of mass communication ) Cairo University صحافة وإعلام 
My Best team ( Fc Barcelona ) 
From Homs - Syria 
Free Syria</t>
  </si>
  <si>
    <t>_xD835__xDE6E__xD835__xDE64__xD835__xDE6A_ _xD835__xDE58__xD835__xDE56__xD835__xDE63_ _xD835__xDE63__xD835__xDE5A__xD835__xDE6B__xD835__xDE5A__xD835__xDE67_ _xD835__xDE67__xD835__xDE5A__xD835__xDE56__xD835__xDE61__xD835__xDE61__xD835__xDE6E_ _xD835__xDE5B__xD835__xDE5E__xD835__xDE63__xD835__xDE59_ _xD835__xDE69__xD835__xDE5D__xD835__xDE5A_ _xD835__xDE67__xD835__xDE5E__xD835__xDE5C__xD835__xDE5D__xD835__xDE69_ _xD835__xDE6C__xD835__xDE64__xD835__xDE67__xD835__xDE59__xD835__xDE68_ _xD835__xDE69__xD835__xDE64_ _xD835__xDE62__xD835__xDE56__xD835__xDE60__xD835__xDE5A_ _xD835__xDE69__xD835__xDE5D__xD835__xDE5A__xD835__xDE62_ _xD835__xDE6A__xD835__xDE63__xD835__xDE59__xD835__xDE5A__xD835__xDE67__xD835__xDE68__xD835__xDE69__xD835__xDE56__xD835__xDE63__xD835__xDE59_.#LIBRA</t>
  </si>
  <si>
    <t>http://Instagram.com/taimhasan/ http://Facebook.com/actortaimhassan</t>
  </si>
  <si>
    <t>SYRIAN and proud to be _xD83C__xDDF8__xD83C__xDDFE_       interior design , media student at SVU University</t>
  </si>
  <si>
    <t>Followed by @actortaim _xD83D__xDC51_</t>
  </si>
  <si>
    <t>Love as much as you live</t>
  </si>
  <si>
    <t>‏‏‏‏‏‏‏‏هاشتاغات، استفتاءات، حوارات، معلومات وخبريات أجمل ما غرده السوريون، محبة سوريا بتجمعنا
‎#سوريين شعارنا.</t>
  </si>
  <si>
    <t>‏‏سورية كردية | هندسة طبية حيوية JUST | هذه صفحة شخصية أكتب فيها ما أرغب أن أكتبه ، لا ما ترغب أن تقرأه.</t>
  </si>
  <si>
    <t>Syria ❤ - Aust</t>
  </si>
  <si>
    <t>_xD83C__xDF90_“If you don't belong, don't be long”– لله حُلمي، لله جُلَّ أمري، لله كُلَ الحياة._xD83D__xDC95_</t>
  </si>
  <si>
    <t>‏‏‏‏‏‏‏‏‏‏‏‏فحل على كيفك سرية تامة سرية تامة
نحظرت من خاص ماعرف ليش كلموني على ايميل
sh586938@gmail.com
wwxx2485@gmail.com</t>
  </si>
  <si>
    <t>⚖Lawyer ⚖
⚖محامية⚖</t>
  </si>
  <si>
    <t>ÖYKÜ KARAYEL MY❤_xD83C__xDF1F__xD83D__xDC51_ ALL YOU NEED IS LOVE #oykukarayel ✨ #kivanctatlitug ✨</t>
  </si>
  <si>
    <t>اخبار وتحديثات مشاهير تركيا وكل جديد يتعلق بنجوم الفن التركي. Turkish Celebs &amp; Drama news in Arabic</t>
  </si>
  <si>
    <t>▫️Minister of Energy &amp; Water   ▫️Free Patriotic Movement Activist</t>
  </si>
  <si>
    <t>Ready to sacrifice everything to live in free #JERUSALEM , Happy being from #PALESTINE _xD83C__xDDF5__xD83C__xDDF8_
#BDS. Palestine-Nablus</t>
  </si>
  <si>
    <t>Cairo, Egypt</t>
  </si>
  <si>
    <t>KSA . KWT _xD83D__xDC99_</t>
  </si>
  <si>
    <t>Syria</t>
  </si>
  <si>
    <t>Las Palmas de Gran Canaria, Es</t>
  </si>
  <si>
    <t>Syrian Arab Republic</t>
  </si>
  <si>
    <t>Kuwait|Jordan|Syria</t>
  </si>
  <si>
    <t xml:space="preserve">Gotham </t>
  </si>
  <si>
    <t>Istanbul, Turkey</t>
  </si>
  <si>
    <t>İstanbul, Türkiye</t>
  </si>
  <si>
    <t>فلسطين...غزة</t>
  </si>
  <si>
    <t>Lebanon</t>
  </si>
  <si>
    <t xml:space="preserve">always around  </t>
  </si>
  <si>
    <t>http://syrian-tweet.com</t>
  </si>
  <si>
    <t>https://curiouscat.me/MarahDarwish</t>
  </si>
  <si>
    <t>https://t.co/038KktVUzX</t>
  </si>
  <si>
    <t>http://Nermeenkurdi7.sarahah.com</t>
  </si>
  <si>
    <t>Pacific Time (US &amp; Canada)</t>
  </si>
  <si>
    <t>https://pbs.twimg.com/profile_banners/1148396574491459585/1566075450</t>
  </si>
  <si>
    <t>https://pbs.twimg.com/profile_banners/3021592226/1552334617</t>
  </si>
  <si>
    <t>https://pbs.twimg.com/profile_banners/1124717786998218754/1560440110</t>
  </si>
  <si>
    <t>https://pbs.twimg.com/profile_banners/4057022661/1565876528</t>
  </si>
  <si>
    <t>https://pbs.twimg.com/profile_banners/1161545894/1412917870</t>
  </si>
  <si>
    <t>https://pbs.twimg.com/profile_banners/1686683744/1508607108</t>
  </si>
  <si>
    <t>https://pbs.twimg.com/profile_banners/978298771221237761/1565642542</t>
  </si>
  <si>
    <t>https://pbs.twimg.com/profile_banners/455288752/1503118784</t>
  </si>
  <si>
    <t>https://pbs.twimg.com/profile_banners/627762979/1566869772</t>
  </si>
  <si>
    <t>https://pbs.twimg.com/profile_banners/1460287026/1565099901</t>
  </si>
  <si>
    <t>https://pbs.twimg.com/profile_banners/2961030563/1562516849</t>
  </si>
  <si>
    <t>https://pbs.twimg.com/profile_banners/890074662088175616/1540240985</t>
  </si>
  <si>
    <t>https://pbs.twimg.com/profile_banners/874154583953747969/1501156389</t>
  </si>
  <si>
    <t>https://pbs.twimg.com/profile_banners/508827981/1549100791</t>
  </si>
  <si>
    <t>https://pbs.twimg.com/profile_banners/270070806/1566251335</t>
  </si>
  <si>
    <t>en</t>
  </si>
  <si>
    <t>http://abs.twimg.com/images/themes/theme1/bg.png</t>
  </si>
  <si>
    <t>http://abs.twimg.com/images/themes/theme18/bg.gif</t>
  </si>
  <si>
    <t>http://abs.twimg.com/images/themes/theme14/bg.gif</t>
  </si>
  <si>
    <t>http://pbs.twimg.com/profile_images/1122261990045638657/ncL50TPB_normal.jpg</t>
  </si>
  <si>
    <t>http://pbs.twimg.com/profile_images/922544275581173762/0-EJbKkD_normal.jpg</t>
  </si>
  <si>
    <t>http://pbs.twimg.com/profile_images/908639405988024320/2guS8GQn_normal.jpg</t>
  </si>
  <si>
    <t>http://pbs.twimg.com/profile_images/1055744713272295424/7d_3K75K_normal.jpg</t>
  </si>
  <si>
    <t>Open Twitter Page for This Person</t>
  </si>
  <si>
    <t>https://twitter.com/ameralmoghrabi4</t>
  </si>
  <si>
    <t>https://twitter.com/ssea70</t>
  </si>
  <si>
    <t>https://twitter.com/nanobishara</t>
  </si>
  <si>
    <t>https://twitter.com/actortaim</t>
  </si>
  <si>
    <t>https://twitter.com/rose91el</t>
  </si>
  <si>
    <t>https://twitter.com/hanintaim</t>
  </si>
  <si>
    <t>https://twitter.com/rawiyam</t>
  </si>
  <si>
    <t>https://twitter.com/thesyriantweet</t>
  </si>
  <si>
    <t>https://twitter.com/itsmarahhh</t>
  </si>
  <si>
    <t>https://twitter.com/amjadzarour</t>
  </si>
  <si>
    <t>https://twitter.com/nermeen_ku</t>
  </si>
  <si>
    <t>https://twitter.com/3vi2h6j1vtcztzx</t>
  </si>
  <si>
    <t>https://twitter.com/ayahass25031095</t>
  </si>
  <si>
    <t>https://twitter.com/lebanon7ala</t>
  </si>
  <si>
    <t>https://twitter.com/turkeycelebs</t>
  </si>
  <si>
    <t>https://twitter.com/66ranine</t>
  </si>
  <si>
    <t>https://twitter.com/nadaboustani</t>
  </si>
  <si>
    <t>https://twitter.com/omar_taha90</t>
  </si>
  <si>
    <t>ameralmoghrabi4
فقرة جديدة بعنوان "كأنو مبارح"
ستبث في الثلاثاء القادم ضمن برنامج
الحكي سوري على قناة الحرة كل التوفيق…
https://t.co/YBs1Gk9cHD</t>
  </si>
  <si>
    <t>ssea70
سوري على الحكي اللي بقوله بس لازم
تفهمين ان ولا كلمه قرف وخبث توصفك
تخيلي يعني اسكر حسابي القديم من
قرفك انتي وصاحب… https://t.co/KPZPhoNM48</t>
  </si>
  <si>
    <t>nanobishara
RT @rose91el: @actortaim هاد الحكي
بقلب كل سوري ❤️ اشتقنا_xD83D__xDC95_ #تيم_حسن
https://t.co/tA6rnLYE0j</t>
  </si>
  <si>
    <t xml:space="preserve">actortaim
</t>
  </si>
  <si>
    <t>rose91el
@actortaim هاد الحكي بقلب كل سوري
❤️ اشتقنا_xD83D__xDC95_ #تيم_حسن</t>
  </si>
  <si>
    <t>hanintaim
RT @rose91el: @actortaim هاد الحكي
بقلب كل سوري ❤️ اشتقنا_xD83D__xDC95_ #تيم_حسن
https://t.co/tA6rnLYE0j</t>
  </si>
  <si>
    <t>rawiyam
@TheSyrianTweet هلاء بصراحة انا
لما شفت هالفيديو ما رح احكي عن
هالكلام طبعاً و صف الحكي بس يُفضل
لو كان بشي كازينو… https://t.co/XbFWhtcwU7</t>
  </si>
  <si>
    <t xml:space="preserve">thesyriantweet
</t>
  </si>
  <si>
    <t>itsmarahhh
RT @AmjadzAROUR: مو كل سوريا بتحكي
متل باب الحارة ، عنا 14 محافظة
كل محافظة الها لهجتها فلما احكيلك
انا سوري لا تمط الحكي معي لا العن
شكلك…</t>
  </si>
  <si>
    <t>amjadzarour
مو كل سوريا بتحكي متل باب الحارة
، عنا 14 محافظة كل محافظة الها
لهجتها فلما احكيلك انا سوري لا
تمط الحكي معي لا العن شكلك :)</t>
  </si>
  <si>
    <t>nermeen_ku
RT @AmjadzAROUR: مو كل سوريا بتحكي
متل باب الحارة ، عنا 14 محافظة
كل محافظة الها لهجتها فلما احكيلك
انا سوري لا تمط الحكي معي لا العن
شكلك…</t>
  </si>
  <si>
    <t>3vi2h6j1vtcztzx
سوري والهوى خليجي هلا هلا بالطريق
_xD83D__xDE05_ عيفكم من الحكي عدهن لغز كلامهن
جمال كيف لو تجملت ترى الجنس مو
بس #نيك حيوانات #السكس رومنس</t>
  </si>
  <si>
    <t>ayahass25031095
لحظة بس انا مش مستوعبة شو هادا
عنجد هادا الحكي طبيعيين هدول الناس
عندهم عقل بفكروا فيه يعني ولا بفكروا
من مكان تا… https://t.co/UQZQe6suWe</t>
  </si>
  <si>
    <t>lebanon7ala
@TurkeyCelebs سوري مين نحن لنقرر
ما فهمت ؟؟كل هيدا الحكي ما بيثبت
انو في علاقة حب بيناتن _xD83E__xDD37__xD83C__xDFFB_‍♀️_xD83D__xDE12_</t>
  </si>
  <si>
    <t xml:space="preserve">turkeycelebs
</t>
  </si>
  <si>
    <t>66ranine
@NadaBoustani كنت بدي اعمل تويت
تليق فيكم بس سوري قرفت وقلت حرام
الحكي فيكم لان لاحياة لمن تنادي
تفوووووووووه</t>
  </si>
  <si>
    <t xml:space="preserve">nadaboustani
</t>
  </si>
  <si>
    <t>omar_taha90
سوري عااكلمة البذيئة! بس لما تشوف
هاد الحكي بتستنتج لحالك ليه احنا
وصلنا لهون .. وبتوصل لقناعة انو
الواقع الزفت ا… https://t.co/IfYtTHuUPK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</si>
  <si>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</si>
  <si>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</si>
  <si>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</si>
  <si>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</si>
  <si>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</si>
  <si>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</si>
  <si>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</si>
  <si>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</si>
  <si>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</si>
  <si>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</si>
  <si>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</si>
  <si>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</si>
  <si>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</si>
  <si>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</si>
  <si>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</si>
  <si>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</si>
  <si>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</si>
  <si>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</si>
  <si>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</si>
  <si>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</si>
  <si>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</si>
  <si>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</si>
  <si>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</si>
  <si>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</si>
  <si>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</si>
  <si>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</si>
  <si>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</si>
  <si>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</si>
  <si>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</si>
  <si>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</si>
  <si>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</si>
  <si>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</si>
  <si>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</si>
  <si>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</si>
  <si>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</si>
  <si>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</si>
  <si>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</si>
  <si>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</si>
  <si>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</si>
  <si>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</si>
  <si>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</si>
  <si>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</si>
  <si>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</si>
  <si>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</si>
  <si>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</si>
  <si>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</si>
  <si>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</si>
  <si>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</si>
  <si>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</si>
  <si>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</si>
  <si>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</si>
  <si>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</si>
  <si>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</si>
  <si>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</si>
  <si>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</si>
  <si>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</si>
  <si>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</si>
  <si>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</si>
  <si>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</si>
  <si>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</si>
  <si>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</si>
  <si>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</si>
  <si>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</si>
  <si>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</si>
  <si>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</si>
  <si>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</si>
  <si>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</si>
  <si>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</si>
  <si>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</si>
  <si>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</si>
  <si>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https://twitter.com/i/web/status/1164269769987694594 https://twitter.com/i/web/status/1164831796652982274 https://twitter.com/i/web/status/1167386395184455680 https://twitter.com/i/web/status/1167551605400592391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</si>
  <si>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</si>
  <si>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</si>
  <si>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</si>
  <si>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</si>
  <si>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</si>
  <si>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</si>
  <si>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</si>
  <si>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</si>
  <si>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</si>
  <si>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نيك</t>
  </si>
  <si>
    <t>السكس</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</si>
  <si>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</si>
  <si>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</si>
  <si>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</si>
  <si>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</si>
  <si>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</si>
  <si>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</si>
  <si>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</si>
  <si>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</si>
  <si>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</si>
  <si>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</si>
  <si>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</si>
  <si>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</si>
  <si>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</si>
  <si>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</si>
  <si>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سوري</t>
  </si>
  <si>
    <t>كل</t>
  </si>
  <si>
    <t>بس</t>
  </si>
  <si>
    <t>محافظة</t>
  </si>
  <si>
    <t>Top Words in Tweet in G1</t>
  </si>
  <si>
    <t>من</t>
  </si>
  <si>
    <t>على</t>
  </si>
  <si>
    <t>ولا</t>
  </si>
  <si>
    <t>يعني</t>
  </si>
  <si>
    <t>هلا</t>
  </si>
  <si>
    <t>هادا</t>
  </si>
  <si>
    <t>بفكروا</t>
  </si>
  <si>
    <t>Top Words in Tweet in G2</t>
  </si>
  <si>
    <t>هاد</t>
  </si>
  <si>
    <t>بقلب</t>
  </si>
  <si>
    <t>اشتقنا</t>
  </si>
  <si>
    <t>#تيم_حسن</t>
  </si>
  <si>
    <t>Top Words in Tweet in G3</t>
  </si>
  <si>
    <t>لا</t>
  </si>
  <si>
    <t>مو</t>
  </si>
  <si>
    <t>سوريا</t>
  </si>
  <si>
    <t>بتحكي</t>
  </si>
  <si>
    <t>متل</t>
  </si>
  <si>
    <t>باب</t>
  </si>
  <si>
    <t>الحارة</t>
  </si>
  <si>
    <t>عنا</t>
  </si>
  <si>
    <t>Top Words in Tweet in G4</t>
  </si>
  <si>
    <t>فيكم</t>
  </si>
  <si>
    <t>Top Words in Tweet in G5</t>
  </si>
  <si>
    <t>ما</t>
  </si>
  <si>
    <t>Top Words in Tweet in G6</t>
  </si>
  <si>
    <t>Top Words in Tweet</t>
  </si>
  <si>
    <t>الحكي سوري بس من على ولا يعني هلا هادا بفكروا</t>
  </si>
  <si>
    <t>actortaim هاد الحكي بقلب كل سوري اشتقنا #تيم_حسن rose91el</t>
  </si>
  <si>
    <t>كل محافظة لا مو سوريا بتحكي متل باب الحارة عنا</t>
  </si>
  <si>
    <t>Top Word Pairs in Tweet in Entire Graph</t>
  </si>
  <si>
    <t>هاد,الحكي</t>
  </si>
  <si>
    <t>مو,كل</t>
  </si>
  <si>
    <t>كل,سوريا</t>
  </si>
  <si>
    <t>سوريا,بتحكي</t>
  </si>
  <si>
    <t>بتحكي,متل</t>
  </si>
  <si>
    <t>متل,باب</t>
  </si>
  <si>
    <t>باب,الحارة</t>
  </si>
  <si>
    <t>الحارة,عنا</t>
  </si>
  <si>
    <t>عنا,14</t>
  </si>
  <si>
    <t>14,محافظة</t>
  </si>
  <si>
    <t>Top Word Pairs in Tweet in G1</t>
  </si>
  <si>
    <t>سوري,على</t>
  </si>
  <si>
    <t>Top Word Pairs in Tweet in G2</t>
  </si>
  <si>
    <t>actortaim,هاد</t>
  </si>
  <si>
    <t>الحكي,بقلب</t>
  </si>
  <si>
    <t>بقلب,كل</t>
  </si>
  <si>
    <t>كل,سوري</t>
  </si>
  <si>
    <t>سوري,اشتقنا</t>
  </si>
  <si>
    <t>اشتقنا,#تيم_حسن</t>
  </si>
  <si>
    <t>rose91el,actortaim</t>
  </si>
  <si>
    <t>Top Word Pairs in Tweet in G3</t>
  </si>
  <si>
    <t>محافظة,كل</t>
  </si>
  <si>
    <t>Top Word Pairs in Tweet in G4</t>
  </si>
  <si>
    <t>Top Word Pairs in Tweet in G5</t>
  </si>
  <si>
    <t>Top Word Pairs in Tweet in G6</t>
  </si>
  <si>
    <t>Top Word Pairs in Tweet</t>
  </si>
  <si>
    <t>actortaim,هاد  هاد,الحكي  الحكي,بقلب  بقلب,كل  كل,سوري  سوري,اشتقنا  اشتقنا,#تيم_حسن  rose91el,actortaim</t>
  </si>
  <si>
    <t>مو,كل  كل,سوريا  سوريا,بتحكي  بتحكي,متل  متل,باب  باب,الحارة  الحارة,عنا  عنا,14  14,محافظة  محافظة,كل</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</si>
  <si>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</si>
  <si>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</si>
  <si>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</si>
  <si>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</si>
  <si>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</si>
  <si>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</si>
  <si>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</si>
  <si>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</si>
  <si>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</si>
  <si>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</si>
  <si>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</si>
  <si>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</si>
  <si>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</si>
  <si>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</si>
  <si>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</si>
  <si>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</si>
  <si>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rose91el actortaim</t>
  </si>
  <si>
    <t>Top Tweeters in Entire Graph</t>
  </si>
  <si>
    <t>Top Tweeters in G1</t>
  </si>
  <si>
    <t>Top Tweeters in G2</t>
  </si>
  <si>
    <t>Top Tweeters in G3</t>
  </si>
  <si>
    <t>Top Tweeters in G4</t>
  </si>
  <si>
    <t>Top Tweeters in G5</t>
  </si>
  <si>
    <t>Top Tweeters in G6</t>
  </si>
  <si>
    <t>Top Tweeters</t>
  </si>
  <si>
    <t>ayahass25031095 omar_taha90 ameralmoghrabi4 3vi2h6j1vtcztzx ssea70</t>
  </si>
  <si>
    <t>nanobishara hanintaim rose91el actortaim</t>
  </si>
  <si>
    <t>amjadzarour itsmarahhh nermeen_ku</t>
  </si>
  <si>
    <t>nadaboustani 66ranine</t>
  </si>
  <si>
    <t>lebanon7ala turkeycelebs</t>
  </si>
  <si>
    <t>thesyriantweet rawiyam</t>
  </si>
  <si>
    <t>Top URLs in Tweet by Count</t>
  </si>
  <si>
    <t>Top URLs in Tweet by Salience</t>
  </si>
  <si>
    <t>Top Domains in Tweet by Count</t>
  </si>
  <si>
    <t>Top Domains in Tweet by Salience</t>
  </si>
  <si>
    <t>Top Hashtags in Tweet by Count</t>
  </si>
  <si>
    <t>Top Hashtags in Tweet by Salience</t>
  </si>
  <si>
    <t>Top Words in Tweet by Count</t>
  </si>
  <si>
    <t>فقرة جديدة بعنوان كأنو مبارح ستبث في الثلاثاء القادم ضمن</t>
  </si>
  <si>
    <t>على اللي بقوله بس لازم تفهمين ان ولا كلمه قرف</t>
  </si>
  <si>
    <t>rose91el actortaim هاد بقلب كل اشتقنا #تيم_حسن</t>
  </si>
  <si>
    <t>actortaim هاد بقلب كل اشتقنا #تيم_حسن</t>
  </si>
  <si>
    <t>thesyriantweet هلاء بصراحة انا لما شفت هالفيديو ما رح احكي</t>
  </si>
  <si>
    <t>كل محافظة لا amjadzarour مو سوريا بتحكي متل باب الحارة</t>
  </si>
  <si>
    <t>هلا والهوى خليجي بالطريق عيفكم من عدهن لغز كلامهن جمال</t>
  </si>
  <si>
    <t>هادا بفكروا لحظة بس انا مش مستوعبة شو عنجد طبيعيين</t>
  </si>
  <si>
    <t>ما turkeycelebs مين نحن لنقرر فهمت كل هيدا بيثبت انو</t>
  </si>
  <si>
    <t>فيكم nadaboustani كنت بدي اعمل تويت تليق بس قرفت وقلت</t>
  </si>
  <si>
    <t>عااكلمة البذيئة بس لما تشوف هاد بتستنتج لحالك ليه احنا</t>
  </si>
  <si>
    <t>Top Words in Tweet by Salience</t>
  </si>
  <si>
    <t>Top Word Pairs in Tweet by Count</t>
  </si>
  <si>
    <t>فقرة,جديدة  جديدة,بعنوان  بعنوان,كأنو  كأنو,مبارح  مبارح,ستبث  ستبث,في  في,الثلاثاء  الثلاثاء,القادم  القادم,ضمن  ضمن,برنامج</t>
  </si>
  <si>
    <t>سوري,على  على,الحكي  الحكي,اللي  اللي,بقوله  بقوله,بس  بس,لازم  لازم,تفهمين  تفهمين,ان  ان,ولا  ولا,كلمه</t>
  </si>
  <si>
    <t>rose91el,actortaim  actortaim,هاد  هاد,الحكي  الحكي,بقلب  بقلب,كل  كل,سوري  سوري,اشتقنا  اشتقنا,#تيم_حسن</t>
  </si>
  <si>
    <t>actortaim,هاد  هاد,الحكي  الحكي,بقلب  بقلب,كل  كل,سوري  سوري,اشتقنا  اشتقنا,#تيم_حسن</t>
  </si>
  <si>
    <t>thesyriantweet,هلاء  هلاء,بصراحة  بصراحة,انا  انا,لما  لما,شفت  شفت,هالفيديو  هالفيديو,ما  ما,رح  رح,احكي  احكي,عن</t>
  </si>
  <si>
    <t>amjadzarour,مو  مو,كل  كل,سوريا  سوريا,بتحكي  بتحكي,متل  متل,باب  باب,الحارة  الحارة,عنا  عنا,14  14,محافظة</t>
  </si>
  <si>
    <t>سوري,والهوى  والهوى,خليجي  خليجي,هلا  هلا,هلا  هلا,بالطريق  بالطريق,عيفكم  عيفكم,من  من,الحكي  الحكي,عدهن  عدهن,لغز</t>
  </si>
  <si>
    <t>لحظة,بس  بس,انا  انا,مش  مش,مستوعبة  مستوعبة,شو  شو,هادا  هادا,عنجد  عنجد,هادا  هادا,الحكي  الحكي,طبيعيين</t>
  </si>
  <si>
    <t>turkeycelebs,سوري  سوري,مين  مين,نحن  نحن,لنقرر  لنقرر,ما  ما,فهمت  فهمت,كل  كل,هيدا  هيدا,الحكي  الحكي,ما</t>
  </si>
  <si>
    <t>nadaboustani,كنت  كنت,بدي  بدي,اعمل  اعمل,تويت  تويت,تليق  تليق,فيكم  فيكم,بس  بس,سوري  سوري,قرفت  قرفت,وقلت</t>
  </si>
  <si>
    <t>سوري,عااكلمة  عااكلمة,البذيئة  البذيئة,بس  بس,لما  لما,تشوف  تشوف,هاد  هاد,الحكي  الحكي,بتستنتج  بتستنتج,لحالك  لحالك,ليه</t>
  </si>
  <si>
    <t>Top Word Pairs in Tweet by Salience</t>
  </si>
  <si>
    <t>Word</t>
  </si>
  <si>
    <t>انا</t>
  </si>
  <si>
    <t>14</t>
  </si>
  <si>
    <t>الها</t>
  </si>
  <si>
    <t>لهجتها</t>
  </si>
  <si>
    <t>فلما</t>
  </si>
  <si>
    <t>احكيلك</t>
  </si>
  <si>
    <t>تمط</t>
  </si>
  <si>
    <t>معي</t>
  </si>
  <si>
    <t>العن</t>
  </si>
  <si>
    <t>شكلك</t>
  </si>
  <si>
    <t>لما</t>
  </si>
  <si>
    <t>انو</t>
  </si>
  <si>
    <t>في</t>
  </si>
  <si>
    <t>لو</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</si>
  <si>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</si>
  <si>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</si>
  <si>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</si>
  <si>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</si>
  <si>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</si>
  <si>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</si>
  <si>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</si>
  <si>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</si>
  <si>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</si>
  <si>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</si>
  <si>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</si>
  <si>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</si>
  <si>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</si>
  <si>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</si>
  <si>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</si>
  <si>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</si>
  <si>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</si>
  <si>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</si>
  <si>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</si>
  <si>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</si>
  <si>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</si>
  <si>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</si>
  <si>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</si>
  <si>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</si>
  <si>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</si>
  <si>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</si>
  <si>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</si>
  <si>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</si>
  <si>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</si>
  <si>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</si>
  <si>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</si>
  <si>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</si>
  <si>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</si>
  <si>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</si>
  <si>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</si>
  <si>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</si>
  <si>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</si>
  <si>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</si>
  <si>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</si>
  <si>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</si>
  <si>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</si>
  <si>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</si>
  <si>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</si>
  <si>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</si>
  <si>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</si>
  <si>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</si>
  <si>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</si>
  <si>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</si>
  <si>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</si>
  <si>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</si>
  <si>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</si>
  <si>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الحكي سوري بس من على ولا يعني هلا هادا بفكروا</t>
  </si>
  <si>
    <t>G2: actortaim هاد الحكي بقلب كل سوري اشتقنا #تيم_حسن rose91el</t>
  </si>
  <si>
    <t>G3: كل محافظة لا مو سوريا بتحكي متل باب الحارة عنا</t>
  </si>
  <si>
    <t>G4: فيكم</t>
  </si>
  <si>
    <t>G5: ما</t>
  </si>
  <si>
    <t>Autofill Workbook Results</t>
  </si>
  <si>
    <t>Edge Weight▓1▓1▓0▓True▓Gray▓Red▓▓Edge Weight▓1▓1▓0▓3▓10▓False▓Edge Weight▓1▓1▓0▓35▓12▓False▓▓0▓0▓0▓True▓Black▓Black▓▓Followers▓20▓33852▓0▓162▓1000▓False▓▓0▓0▓0▓0▓0▓False▓▓0▓0▓0▓0▓0▓False▓▓0▓0▓0▓0▓0▓False</t>
  </si>
  <si>
    <t>GraphSource░GraphServerTwitterSearch▓GraphTerm░الحكي سوري▓ImportDescription░The graph represents a network of 18 Twitter users whose tweets in the requested range contained "الحكي سوري", or who were replied to or mentioned in those tweets.  The network was obtained from the NodeXL Graph Server on Monday, 02 September 2019 at 03:53 UTC.
The requested start date was Sunday, 01 September 2019 at 00:01 UTC and the maximum number of days (going backward) was 14.
The maximum number of tweets collected was 5,000.
The tweets in the network were tweeted over the 9-day, 1-hour, 20-minute period from Wednesday, 21 August 2019 at 20:15 UTC to Friday, 30 August 2019 at 21:36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</si>
</sst>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650666"/>
        <c:axId val="30311675"/>
      </c:barChart>
      <c:catAx>
        <c:axId val="406506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11675"/>
        <c:crosses val="autoZero"/>
        <c:auto val="1"/>
        <c:lblOffset val="100"/>
        <c:noMultiLvlLbl val="0"/>
      </c:catAx>
      <c:valAx>
        <c:axId val="30311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50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6/27/2015 12:20</c:v>
                </c:pt>
                <c:pt idx="1">
                  <c:v>8/21/2019 20:15</c:v>
                </c:pt>
                <c:pt idx="2">
                  <c:v>8/23/2019 9:28</c:v>
                </c:pt>
                <c:pt idx="3">
                  <c:v>8/26/2019 0:58</c:v>
                </c:pt>
                <c:pt idx="4">
                  <c:v>8/26/2019 5:33</c:v>
                </c:pt>
                <c:pt idx="5">
                  <c:v>8/26/2019 8:48</c:v>
                </c:pt>
                <c:pt idx="6">
                  <c:v>8/26/2019 23:56</c:v>
                </c:pt>
                <c:pt idx="7">
                  <c:v>8/28/2019 21:27</c:v>
                </c:pt>
                <c:pt idx="8">
                  <c:v>8/28/2019 21:44</c:v>
                </c:pt>
                <c:pt idx="9">
                  <c:v>8/30/2019 7:14</c:v>
                </c:pt>
                <c:pt idx="10">
                  <c:v>8/30/2019 10:39</c:v>
                </c:pt>
                <c:pt idx="11">
                  <c:v>8/30/2019 13:39</c:v>
                </c:pt>
                <c:pt idx="12">
                  <c:v>8/30/2019 20:09</c:v>
                </c:pt>
                <c:pt idx="13">
                  <c:v>8/30/2019 21:36</c:v>
                </c:pt>
              </c:strCache>
            </c:strRef>
          </c:cat>
          <c:val>
            <c:numRef>
              <c:f>'Time Series'!$B$26:$B$40</c:f>
              <c:numCache>
                <c:formatCode>General</c:formatCode>
                <c:ptCount val="14"/>
                <c:pt idx="0">
                  <c:v>1</c:v>
                </c:pt>
                <c:pt idx="1">
                  <c:v>1</c:v>
                </c:pt>
                <c:pt idx="2">
                  <c:v>1</c:v>
                </c:pt>
                <c:pt idx="3">
                  <c:v>1</c:v>
                </c:pt>
                <c:pt idx="4">
                  <c:v>2</c:v>
                </c:pt>
                <c:pt idx="5">
                  <c:v>2</c:v>
                </c:pt>
                <c:pt idx="6">
                  <c:v>1</c:v>
                </c:pt>
                <c:pt idx="7">
                  <c:v>1</c:v>
                </c:pt>
                <c:pt idx="8">
                  <c:v>1</c:v>
                </c:pt>
                <c:pt idx="9">
                  <c:v>1</c:v>
                </c:pt>
                <c:pt idx="10">
                  <c:v>1</c:v>
                </c:pt>
                <c:pt idx="11">
                  <c:v>1</c:v>
                </c:pt>
                <c:pt idx="12">
                  <c:v>1</c:v>
                </c:pt>
                <c:pt idx="13">
                  <c:v>1</c:v>
                </c:pt>
              </c:numCache>
            </c:numRef>
          </c:val>
        </c:ser>
        <c:axId val="9451172"/>
        <c:axId val="17951685"/>
      </c:barChart>
      <c:catAx>
        <c:axId val="9451172"/>
        <c:scaling>
          <c:orientation val="minMax"/>
        </c:scaling>
        <c:axPos val="b"/>
        <c:delete val="0"/>
        <c:numFmt formatCode="General" sourceLinked="1"/>
        <c:majorTickMark val="out"/>
        <c:minorTickMark val="none"/>
        <c:tickLblPos val="nextTo"/>
        <c:crossAx val="17951685"/>
        <c:crosses val="autoZero"/>
        <c:auto val="1"/>
        <c:lblOffset val="100"/>
        <c:noMultiLvlLbl val="0"/>
      </c:catAx>
      <c:valAx>
        <c:axId val="17951685"/>
        <c:scaling>
          <c:orientation val="minMax"/>
        </c:scaling>
        <c:axPos val="l"/>
        <c:majorGridlines/>
        <c:delete val="0"/>
        <c:numFmt formatCode="General" sourceLinked="1"/>
        <c:majorTickMark val="out"/>
        <c:minorTickMark val="none"/>
        <c:tickLblPos val="nextTo"/>
        <c:crossAx val="94511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69620"/>
        <c:axId val="39326581"/>
      </c:barChart>
      <c:catAx>
        <c:axId val="43696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326581"/>
        <c:crosses val="autoZero"/>
        <c:auto val="1"/>
        <c:lblOffset val="100"/>
        <c:noMultiLvlLbl val="0"/>
      </c:catAx>
      <c:valAx>
        <c:axId val="39326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9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394910"/>
        <c:axId val="31336463"/>
      </c:barChart>
      <c:catAx>
        <c:axId val="183949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336463"/>
        <c:crosses val="autoZero"/>
        <c:auto val="1"/>
        <c:lblOffset val="100"/>
        <c:noMultiLvlLbl val="0"/>
      </c:catAx>
      <c:valAx>
        <c:axId val="31336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94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592712"/>
        <c:axId val="55225545"/>
      </c:barChart>
      <c:catAx>
        <c:axId val="135927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225545"/>
        <c:crosses val="autoZero"/>
        <c:auto val="1"/>
        <c:lblOffset val="100"/>
        <c:noMultiLvlLbl val="0"/>
      </c:catAx>
      <c:valAx>
        <c:axId val="55225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92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267858"/>
        <c:axId val="44084131"/>
      </c:barChart>
      <c:catAx>
        <c:axId val="272678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84131"/>
        <c:crosses val="autoZero"/>
        <c:auto val="1"/>
        <c:lblOffset val="100"/>
        <c:noMultiLvlLbl val="0"/>
      </c:catAx>
      <c:valAx>
        <c:axId val="4408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67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212860"/>
        <c:axId val="14044829"/>
      </c:barChart>
      <c:catAx>
        <c:axId val="612128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44829"/>
        <c:crosses val="autoZero"/>
        <c:auto val="1"/>
        <c:lblOffset val="100"/>
        <c:noMultiLvlLbl val="0"/>
      </c:catAx>
      <c:valAx>
        <c:axId val="14044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2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294598"/>
        <c:axId val="63889335"/>
      </c:barChart>
      <c:catAx>
        <c:axId val="592945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889335"/>
        <c:crosses val="autoZero"/>
        <c:auto val="1"/>
        <c:lblOffset val="100"/>
        <c:noMultiLvlLbl val="0"/>
      </c:catAx>
      <c:valAx>
        <c:axId val="63889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94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8133104"/>
        <c:axId val="7653617"/>
      </c:barChart>
      <c:catAx>
        <c:axId val="381331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653617"/>
        <c:crosses val="autoZero"/>
        <c:auto val="1"/>
        <c:lblOffset val="100"/>
        <c:noMultiLvlLbl val="0"/>
      </c:catAx>
      <c:valAx>
        <c:axId val="7653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33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73690"/>
        <c:axId val="15963211"/>
      </c:barChart>
      <c:catAx>
        <c:axId val="1773690"/>
        <c:scaling>
          <c:orientation val="minMax"/>
        </c:scaling>
        <c:axPos val="b"/>
        <c:delete val="1"/>
        <c:majorTickMark val="out"/>
        <c:minorTickMark val="none"/>
        <c:tickLblPos val="none"/>
        <c:crossAx val="15963211"/>
        <c:crosses val="autoZero"/>
        <c:auto val="1"/>
        <c:lblOffset val="100"/>
        <c:noMultiLvlLbl val="0"/>
      </c:catAx>
      <c:valAx>
        <c:axId val="15963211"/>
        <c:scaling>
          <c:orientation val="minMax"/>
        </c:scaling>
        <c:axPos val="l"/>
        <c:delete val="1"/>
        <c:majorTickMark val="out"/>
        <c:minorTickMark val="none"/>
        <c:tickLblPos val="none"/>
        <c:crossAx val="17736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Smith" refreshedVersion="5">
  <cacheSource type="worksheet">
    <worksheetSource ref="A2:BL1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تيم_حسن"/>
        <s v="نيك السكس"/>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
        <d v="2019-08-21T20:15:18.000"/>
        <d v="2019-08-23T09:28:36.000"/>
        <d v="2019-08-26T05:33:37.000"/>
        <d v="2019-08-26T00:58:11.000"/>
        <d v="2019-08-26T08:48:54.000"/>
        <d v="2019-08-26T23:56:20.000"/>
        <d v="2019-08-28T21:27:39.000"/>
        <d v="2015-06-27T12:20:11.000"/>
        <d v="2019-08-28T21:44:15.000"/>
        <d v="2019-08-30T07:14:42.000"/>
        <d v="2019-08-30T10:39:40.000"/>
        <d v="2019-08-30T13:39:41.000"/>
        <d v="2019-08-30T20:09:47.000"/>
        <d v="2019-08-30T21:36:0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ameralmoghrabi4"/>
    <s v="ameralmoghrabi4"/>
    <m/>
    <m/>
    <m/>
    <m/>
    <m/>
    <m/>
    <m/>
    <m/>
    <s v="No"/>
    <n v="3"/>
    <m/>
    <m/>
    <x v="0"/>
    <d v="2019-08-21T20:15:18.000"/>
    <s v="فقرة جديدة بعنوان &quot;كأنو مبارح&quot; ستبث في الثلاثاء القادم ضمن برنامج الحكي سوري على قناة الحرة _x000a_كل التوفيق… https://t.co/YBs1Gk9cHD"/>
    <s v="https://twitter.com/i/web/status/1164269769987694594"/>
    <s v="twitter.com"/>
    <x v="0"/>
    <m/>
    <s v="http://pbs.twimg.com/profile_images/1150907202447826944/roNdLdLI_normal.jpg"/>
    <x v="0"/>
    <s v="https://twitter.com/#!/ameralmoghrabi4/status/1164269769987694594"/>
    <m/>
    <m/>
    <s v="1164269769987694594"/>
    <m/>
    <b v="0"/>
    <n v="0"/>
    <s v=""/>
    <b v="1"/>
    <s v="ar"/>
    <m/>
    <s v="1164267162623717383"/>
    <b v="0"/>
    <n v="0"/>
    <s v=""/>
    <s v="Twitter for Android"/>
    <b v="1"/>
    <s v="1164269769987694594"/>
    <s v="Tweet"/>
    <n v="0"/>
    <n v="0"/>
    <m/>
    <m/>
    <m/>
    <m/>
    <m/>
    <m/>
    <m/>
    <m/>
    <n v="1"/>
    <s v="1"/>
    <s v="1"/>
    <n v="0"/>
    <n v="0"/>
    <n v="0"/>
    <n v="0"/>
    <n v="0"/>
    <n v="0"/>
    <n v="18"/>
    <n v="100"/>
    <n v="18"/>
  </r>
  <r>
    <s v="ssea70"/>
    <s v="ssea70"/>
    <m/>
    <m/>
    <m/>
    <m/>
    <m/>
    <m/>
    <m/>
    <m/>
    <s v="No"/>
    <n v="4"/>
    <m/>
    <m/>
    <x v="0"/>
    <d v="2019-08-23T09:28:36.000"/>
    <s v="سوري على الحكي اللي بقوله بس لازم تفهمين ان ولا كلمه قرف وخبث توصفك تخيلي يعني اسكر حسابي القديم من قرفك انتي وصاحب… https://t.co/KPZPhoNM48"/>
    <s v="https://twitter.com/i/web/status/1164831796652982274"/>
    <s v="twitter.com"/>
    <x v="0"/>
    <m/>
    <s v="http://pbs.twimg.com/profile_images/1161898659623198721/WwjQW8Ms_normal.jpg"/>
    <x v="1"/>
    <s v="https://twitter.com/#!/ssea70/status/1164831796652982274"/>
    <m/>
    <m/>
    <s v="1164831796652982274"/>
    <m/>
    <b v="0"/>
    <n v="0"/>
    <s v=""/>
    <b v="0"/>
    <s v="ar"/>
    <m/>
    <s v=""/>
    <b v="0"/>
    <n v="0"/>
    <s v=""/>
    <s v="Twitter for iPhone"/>
    <b v="1"/>
    <s v="1164831796652982274"/>
    <s v="Tweet"/>
    <n v="0"/>
    <n v="0"/>
    <m/>
    <m/>
    <m/>
    <m/>
    <m/>
    <m/>
    <m/>
    <m/>
    <n v="1"/>
    <s v="1"/>
    <s v="1"/>
    <n v="0"/>
    <n v="0"/>
    <n v="0"/>
    <n v="0"/>
    <n v="0"/>
    <n v="0"/>
    <n v="23"/>
    <n v="100"/>
    <n v="23"/>
  </r>
  <r>
    <s v="nanobishara"/>
    <s v="actortaim"/>
    <m/>
    <m/>
    <m/>
    <m/>
    <m/>
    <m/>
    <m/>
    <m/>
    <s v="No"/>
    <n v="5"/>
    <m/>
    <m/>
    <x v="1"/>
    <d v="2019-08-26T05:33:37.000"/>
    <s v="RT @rose91el: @actortaim هاد الحكي بقلب كل سوري ❤️_x000a_اشتقنا💕_x000a_#تيم_حسن https://t.co/tA6rnLYE0j"/>
    <s v="https://twitter.com/hanintaim/status/1165789472048451584"/>
    <s v="twitter.com"/>
    <x v="1"/>
    <m/>
    <s v="http://abs.twimg.com/sticky/default_profile_images/default_profile_normal.png"/>
    <x v="2"/>
    <s v="https://twitter.com/#!/nanobishara/status/1165859826544652289"/>
    <m/>
    <m/>
    <s v="1165859826544652289"/>
    <m/>
    <b v="0"/>
    <n v="0"/>
    <s v=""/>
    <b v="1"/>
    <s v="ar"/>
    <m/>
    <s v="1165789472048451584"/>
    <b v="0"/>
    <n v="0"/>
    <s v="1165790508448436229"/>
    <s v="Twitter for Android"/>
    <b v="0"/>
    <s v="1165790508448436229"/>
    <s v="Tweet"/>
    <n v="0"/>
    <n v="0"/>
    <m/>
    <m/>
    <m/>
    <m/>
    <m/>
    <m/>
    <m/>
    <m/>
    <n v="1"/>
    <s v="2"/>
    <s v="2"/>
    <m/>
    <m/>
    <m/>
    <m/>
    <m/>
    <m/>
    <m/>
    <m/>
    <m/>
  </r>
  <r>
    <s v="nanobishara"/>
    <s v="rose91el"/>
    <m/>
    <m/>
    <m/>
    <m/>
    <m/>
    <m/>
    <m/>
    <m/>
    <s v="No"/>
    <n v="6"/>
    <m/>
    <m/>
    <x v="1"/>
    <d v="2019-08-26T05:33:37.000"/>
    <s v="RT @rose91el: @actortaim هاد الحكي بقلب كل سوري ❤️_x000a_اشتقنا💕_x000a_#تيم_حسن https://t.co/tA6rnLYE0j"/>
    <s v="https://twitter.com/hanintaim/status/1165789472048451584"/>
    <s v="twitter.com"/>
    <x v="1"/>
    <m/>
    <s v="http://abs.twimg.com/sticky/default_profile_images/default_profile_normal.png"/>
    <x v="2"/>
    <s v="https://twitter.com/#!/nanobishara/status/1165859826544652289"/>
    <m/>
    <m/>
    <s v="1165859826544652289"/>
    <m/>
    <b v="0"/>
    <n v="0"/>
    <s v=""/>
    <b v="1"/>
    <s v="ar"/>
    <m/>
    <s v="1165789472048451584"/>
    <b v="0"/>
    <n v="0"/>
    <s v="1165790508448436229"/>
    <s v="Twitter for Android"/>
    <b v="0"/>
    <s v="1165790508448436229"/>
    <s v="Tweet"/>
    <n v="0"/>
    <n v="0"/>
    <m/>
    <m/>
    <m/>
    <m/>
    <m/>
    <m/>
    <m/>
    <m/>
    <n v="1"/>
    <s v="2"/>
    <s v="2"/>
    <n v="0"/>
    <n v="0"/>
    <n v="0"/>
    <n v="0"/>
    <n v="0"/>
    <n v="0"/>
    <n v="10"/>
    <n v="100"/>
    <n v="10"/>
  </r>
  <r>
    <s v="rose91el"/>
    <s v="actortaim"/>
    <m/>
    <m/>
    <m/>
    <m/>
    <m/>
    <m/>
    <m/>
    <m/>
    <s v="No"/>
    <n v="7"/>
    <m/>
    <m/>
    <x v="2"/>
    <d v="2019-08-26T00:58:11.000"/>
    <s v="@actortaim هاد الحكي بقلب كل سوري ❤️_x000a_اشتقنا💕_x000a_#تيم_حسن"/>
    <m/>
    <m/>
    <x v="1"/>
    <m/>
    <s v="http://pbs.twimg.com/profile_images/1164958992919146496/WxleP_Q5_normal.jpg"/>
    <x v="3"/>
    <s v="https://twitter.com/#!/rose91el/status/1165790508448436229"/>
    <m/>
    <m/>
    <s v="1165790508448436229"/>
    <m/>
    <b v="0"/>
    <n v="0"/>
    <s v="3021592226"/>
    <b v="1"/>
    <s v="ar"/>
    <m/>
    <s v="1165789472048451584"/>
    <b v="0"/>
    <n v="0"/>
    <s v=""/>
    <s v="Twitter for iPhone"/>
    <b v="0"/>
    <s v="1165790508448436229"/>
    <s v="Tweet"/>
    <n v="0"/>
    <n v="0"/>
    <m/>
    <m/>
    <m/>
    <m/>
    <m/>
    <m/>
    <m/>
    <m/>
    <n v="1"/>
    <s v="2"/>
    <s v="2"/>
    <n v="0"/>
    <n v="0"/>
    <n v="0"/>
    <n v="0"/>
    <n v="0"/>
    <n v="0"/>
    <n v="8"/>
    <n v="100"/>
    <n v="8"/>
  </r>
  <r>
    <s v="hanintaim"/>
    <s v="actortaim"/>
    <m/>
    <m/>
    <m/>
    <m/>
    <m/>
    <m/>
    <m/>
    <m/>
    <s v="No"/>
    <n v="8"/>
    <m/>
    <m/>
    <x v="1"/>
    <d v="2019-08-26T08:48:54.000"/>
    <s v="RT @rose91el: @actortaim هاد الحكي بقلب كل سوري ❤️_x000a_اشتقنا💕_x000a_#تيم_حسن https://t.co/tA6rnLYE0j"/>
    <s v="https://twitter.com/hanintaim/status/1165789472048451584"/>
    <s v="twitter.com"/>
    <x v="1"/>
    <m/>
    <s v="http://pbs.twimg.com/profile_images/1161996492632154112/y-jZa27V_normal.jpg"/>
    <x v="4"/>
    <s v="https://twitter.com/#!/hanintaim/status/1165908970952724481"/>
    <m/>
    <m/>
    <s v="1165908970952724481"/>
    <m/>
    <b v="0"/>
    <n v="0"/>
    <s v=""/>
    <b v="1"/>
    <s v="ar"/>
    <m/>
    <s v="1165789472048451584"/>
    <b v="0"/>
    <n v="0"/>
    <s v="1165790508448436229"/>
    <s v="Twitter for iPhone"/>
    <b v="0"/>
    <s v="1165790508448436229"/>
    <s v="Tweet"/>
    <n v="0"/>
    <n v="0"/>
    <m/>
    <m/>
    <m/>
    <m/>
    <m/>
    <m/>
    <m/>
    <m/>
    <n v="1"/>
    <s v="2"/>
    <s v="2"/>
    <m/>
    <m/>
    <m/>
    <m/>
    <m/>
    <m/>
    <m/>
    <m/>
    <m/>
  </r>
  <r>
    <s v="hanintaim"/>
    <s v="rose91el"/>
    <m/>
    <m/>
    <m/>
    <m/>
    <m/>
    <m/>
    <m/>
    <m/>
    <s v="No"/>
    <n v="9"/>
    <m/>
    <m/>
    <x v="1"/>
    <d v="2019-08-26T08:48:54.000"/>
    <s v="RT @rose91el: @actortaim هاد الحكي بقلب كل سوري ❤️_x000a_اشتقنا💕_x000a_#تيم_حسن https://t.co/tA6rnLYE0j"/>
    <s v="https://twitter.com/hanintaim/status/1165789472048451584"/>
    <s v="twitter.com"/>
    <x v="1"/>
    <m/>
    <s v="http://pbs.twimg.com/profile_images/1161996492632154112/y-jZa27V_normal.jpg"/>
    <x v="4"/>
    <s v="https://twitter.com/#!/hanintaim/status/1165908970952724481"/>
    <m/>
    <m/>
    <s v="1165908970952724481"/>
    <m/>
    <b v="0"/>
    <n v="0"/>
    <s v=""/>
    <b v="1"/>
    <s v="ar"/>
    <m/>
    <s v="1165789472048451584"/>
    <b v="0"/>
    <n v="0"/>
    <s v="1165790508448436229"/>
    <s v="Twitter for iPhone"/>
    <b v="0"/>
    <s v="1165790508448436229"/>
    <s v="Tweet"/>
    <n v="0"/>
    <n v="0"/>
    <m/>
    <m/>
    <m/>
    <m/>
    <m/>
    <m/>
    <m/>
    <m/>
    <n v="1"/>
    <s v="2"/>
    <s v="2"/>
    <n v="0"/>
    <n v="0"/>
    <n v="0"/>
    <n v="0"/>
    <n v="0"/>
    <n v="0"/>
    <n v="10"/>
    <n v="100"/>
    <n v="10"/>
  </r>
  <r>
    <s v="rawiyam"/>
    <s v="thesyriantweet"/>
    <m/>
    <m/>
    <m/>
    <m/>
    <m/>
    <m/>
    <m/>
    <m/>
    <s v="No"/>
    <n v="10"/>
    <m/>
    <m/>
    <x v="2"/>
    <d v="2019-08-26T23:56:20.000"/>
    <s v="@TheSyrianTweet هلاء بصراحة انا لما شفت هالفيديو  ما رح احكي عن هالكلام طبعاً و صف الحكي بس يُفضل لو كان بشي كازينو… https://t.co/XbFWhtcwU7"/>
    <s v="https://twitter.com/i/web/status/1166137332245979136"/>
    <s v="twitter.com"/>
    <x v="0"/>
    <m/>
    <s v="http://pbs.twimg.com/profile_images/720515019062968320/fxA8nZLe_normal.jpg"/>
    <x v="5"/>
    <s v="https://twitter.com/#!/rawiyam/status/1166137332245979136"/>
    <m/>
    <m/>
    <s v="1166137332245979136"/>
    <s v="1166074909140934657"/>
    <b v="0"/>
    <n v="0"/>
    <s v="1686683744"/>
    <b v="0"/>
    <s v="ar"/>
    <m/>
    <s v=""/>
    <b v="0"/>
    <n v="0"/>
    <s v=""/>
    <s v="Twitter for iPhone"/>
    <b v="1"/>
    <s v="1166074909140934657"/>
    <s v="Tweet"/>
    <n v="0"/>
    <n v="0"/>
    <m/>
    <m/>
    <m/>
    <m/>
    <m/>
    <m/>
    <m/>
    <m/>
    <n v="1"/>
    <s v="6"/>
    <s v="6"/>
    <n v="0"/>
    <n v="0"/>
    <n v="0"/>
    <n v="0"/>
    <n v="0"/>
    <n v="0"/>
    <n v="23"/>
    <n v="100"/>
    <n v="23"/>
  </r>
  <r>
    <s v="itsmarahhh"/>
    <s v="amjadzarour"/>
    <m/>
    <m/>
    <m/>
    <m/>
    <m/>
    <m/>
    <m/>
    <m/>
    <s v="No"/>
    <n v="11"/>
    <m/>
    <m/>
    <x v="1"/>
    <d v="2019-08-28T21:27:39.000"/>
    <s v="RT @AmjadzAROUR: مو كل سوريا بتحكي متل باب الحارة ، عنا 14 محافظة كل محافظة الها لهجتها فلما احكيلك انا سوري لا تمط الحكي معي لا العن شكلك…"/>
    <m/>
    <m/>
    <x v="0"/>
    <m/>
    <s v="http://pbs.twimg.com/profile_images/1164667841095901184/3F8D2PdL_normal.jpg"/>
    <x v="6"/>
    <s v="https://twitter.com/#!/itsmarahhh/status/1166824691555819523"/>
    <m/>
    <m/>
    <s v="1166824691555819523"/>
    <m/>
    <b v="0"/>
    <n v="0"/>
    <s v=""/>
    <b v="0"/>
    <s v="ar"/>
    <m/>
    <s v=""/>
    <b v="0"/>
    <n v="0"/>
    <s v="614770195257761792"/>
    <s v="Twitter for Android"/>
    <b v="0"/>
    <s v="614770195257761792"/>
    <s v="Tweet"/>
    <n v="0"/>
    <n v="0"/>
    <m/>
    <m/>
    <m/>
    <m/>
    <m/>
    <m/>
    <m/>
    <m/>
    <n v="1"/>
    <s v="3"/>
    <s v="3"/>
    <n v="0"/>
    <n v="0"/>
    <n v="0"/>
    <n v="0"/>
    <n v="0"/>
    <n v="0"/>
    <n v="27"/>
    <n v="100"/>
    <n v="27"/>
  </r>
  <r>
    <s v="amjadzarour"/>
    <s v="amjadzarour"/>
    <m/>
    <m/>
    <m/>
    <m/>
    <m/>
    <m/>
    <m/>
    <m/>
    <s v="No"/>
    <n v="12"/>
    <m/>
    <m/>
    <x v="0"/>
    <d v="2015-06-27T12:20:11.000"/>
    <s v="مو كل سوريا بتحكي متل باب الحارة ، عنا 14 محافظة كل محافظة الها لهجتها فلما احكيلك انا سوري لا تمط الحكي معي لا العن شكلك :)"/>
    <m/>
    <m/>
    <x v="0"/>
    <m/>
    <s v="http://pbs.twimg.com/profile_images/901017814382891008/DxcWoBRN_normal.jpg"/>
    <x v="7"/>
    <s v="https://twitter.com/#!/amjadzarour/status/614770195257761792"/>
    <m/>
    <m/>
    <s v="614770195257761792"/>
    <m/>
    <b v="0"/>
    <n v="44"/>
    <s v=""/>
    <b v="0"/>
    <s v="ar"/>
    <m/>
    <s v=""/>
    <b v="0"/>
    <n v="103"/>
    <s v=""/>
    <s v="Twitter for iPhone"/>
    <b v="0"/>
    <s v="614770195257761792"/>
    <s v="Retweet"/>
    <n v="0"/>
    <n v="0"/>
    <m/>
    <m/>
    <m/>
    <m/>
    <m/>
    <m/>
    <m/>
    <m/>
    <n v="1"/>
    <s v="3"/>
    <s v="3"/>
    <n v="0"/>
    <n v="0"/>
    <n v="0"/>
    <n v="0"/>
    <n v="0"/>
    <n v="0"/>
    <n v="25"/>
    <n v="100"/>
    <n v="25"/>
  </r>
  <r>
    <s v="nermeen_ku"/>
    <s v="amjadzarour"/>
    <m/>
    <m/>
    <m/>
    <m/>
    <m/>
    <m/>
    <m/>
    <m/>
    <s v="No"/>
    <n v="13"/>
    <m/>
    <m/>
    <x v="1"/>
    <d v="2019-08-28T21:44:15.000"/>
    <s v="RT @AmjadzAROUR: مو كل سوريا بتحكي متل باب الحارة ، عنا 14 محافظة كل محافظة الها لهجتها فلما احكيلك انا سوري لا تمط الحكي معي لا العن شكلك…"/>
    <m/>
    <m/>
    <x v="0"/>
    <m/>
    <s v="http://pbs.twimg.com/profile_images/1166691112863588352/lyZVbtXj_normal.jpg"/>
    <x v="8"/>
    <s v="https://twitter.com/#!/nermeen_ku/status/1166828867048394754"/>
    <m/>
    <m/>
    <s v="1166828867048394754"/>
    <m/>
    <b v="0"/>
    <n v="0"/>
    <s v=""/>
    <b v="0"/>
    <s v="ar"/>
    <m/>
    <s v=""/>
    <b v="0"/>
    <n v="0"/>
    <s v="614770195257761792"/>
    <s v="Twitter for iPhone"/>
    <b v="0"/>
    <s v="614770195257761792"/>
    <s v="Tweet"/>
    <n v="0"/>
    <n v="0"/>
    <m/>
    <m/>
    <m/>
    <m/>
    <m/>
    <m/>
    <m/>
    <m/>
    <n v="1"/>
    <s v="3"/>
    <s v="3"/>
    <n v="0"/>
    <n v="0"/>
    <n v="0"/>
    <n v="0"/>
    <n v="0"/>
    <n v="0"/>
    <n v="27"/>
    <n v="100"/>
    <n v="27"/>
  </r>
  <r>
    <s v="3vi2h6j1vtcztzx"/>
    <s v="3vi2h6j1vtcztzx"/>
    <m/>
    <m/>
    <m/>
    <m/>
    <m/>
    <m/>
    <m/>
    <m/>
    <s v="No"/>
    <n v="14"/>
    <m/>
    <m/>
    <x v="0"/>
    <d v="2019-08-30T07:14:42.000"/>
    <s v="سوري والهوى خليجي هلا هلا بالطريق 😅_x000a_عيفكم من الحكي عدهن لغز كلامهن جمال كيف لو تجملت  ترى الجنس مو بس #نيك حيوانات #السكس رومنس"/>
    <m/>
    <m/>
    <x v="2"/>
    <m/>
    <s v="http://pbs.twimg.com/profile_images/1165943150705283073/IOmnoWPr_normal.jpg"/>
    <x v="9"/>
    <s v="https://twitter.com/#!/3vi2h6j1vtcztzx/status/1167334815382888448"/>
    <m/>
    <m/>
    <s v="1167334815382888448"/>
    <m/>
    <b v="0"/>
    <n v="0"/>
    <s v=""/>
    <b v="0"/>
    <s v="ar"/>
    <m/>
    <s v=""/>
    <b v="0"/>
    <n v="0"/>
    <s v=""/>
    <s v="Twitter for Android"/>
    <b v="0"/>
    <s v="1167334815382888448"/>
    <s v="Tweet"/>
    <n v="0"/>
    <n v="0"/>
    <m/>
    <m/>
    <m/>
    <m/>
    <m/>
    <m/>
    <m/>
    <m/>
    <n v="1"/>
    <s v="1"/>
    <s v="1"/>
    <n v="0"/>
    <n v="0"/>
    <n v="0"/>
    <n v="0"/>
    <n v="0"/>
    <n v="0"/>
    <n v="24"/>
    <n v="100"/>
    <n v="24"/>
  </r>
  <r>
    <s v="ayahass25031095"/>
    <s v="ayahass25031095"/>
    <m/>
    <m/>
    <m/>
    <m/>
    <m/>
    <m/>
    <m/>
    <m/>
    <s v="No"/>
    <n v="15"/>
    <m/>
    <m/>
    <x v="0"/>
    <d v="2019-08-30T10:39:40.000"/>
    <s v="لحظة بس انا مش مستوعبة شو هادا _x000a_عنجد هادا الحكي _x000a_طبيعيين هدول الناس عندهم عقل بفكروا فيه يعني ولا بفكروا من مكان تا… https://t.co/UQZQe6suWe"/>
    <s v="https://twitter.com/i/web/status/1167386395184455680"/>
    <s v="twitter.com"/>
    <x v="0"/>
    <m/>
    <s v="http://pbs.twimg.com/profile_images/1165409611089883136/eTK6sGaV_normal.jpg"/>
    <x v="10"/>
    <s v="https://twitter.com/#!/ayahass25031095/status/1167386395184455680"/>
    <m/>
    <m/>
    <s v="1167386395184455680"/>
    <m/>
    <b v="0"/>
    <n v="0"/>
    <s v=""/>
    <b v="1"/>
    <s v="ar"/>
    <m/>
    <s v="1167096913348517889"/>
    <b v="0"/>
    <n v="0"/>
    <s v=""/>
    <s v="Twitter for Android"/>
    <b v="1"/>
    <s v="1167386395184455680"/>
    <s v="Tweet"/>
    <n v="0"/>
    <n v="0"/>
    <m/>
    <m/>
    <m/>
    <m/>
    <m/>
    <m/>
    <m/>
    <m/>
    <n v="1"/>
    <s v="1"/>
    <s v="1"/>
    <n v="0"/>
    <n v="0"/>
    <n v="0"/>
    <n v="0"/>
    <n v="0"/>
    <n v="0"/>
    <n v="23"/>
    <n v="100"/>
    <n v="23"/>
  </r>
  <r>
    <s v="lebanon7ala"/>
    <s v="turkeycelebs"/>
    <m/>
    <m/>
    <m/>
    <m/>
    <m/>
    <m/>
    <m/>
    <m/>
    <s v="No"/>
    <n v="16"/>
    <m/>
    <m/>
    <x v="2"/>
    <d v="2019-08-30T13:39:41.000"/>
    <s v="@TurkeyCelebs سوري مين نحن لنقرر ما فهمت ؟؟كل هيدا الحكي ما بيثبت انو في علاقة حب بيناتن 🤷🏻‍♀️😒"/>
    <m/>
    <m/>
    <x v="0"/>
    <m/>
    <s v="http://pbs.twimg.com/profile_images/1142762086549905410/sXXn-4ck_normal.jpg"/>
    <x v="11"/>
    <s v="https://twitter.com/#!/lebanon7ala/status/1167431697706582016"/>
    <m/>
    <m/>
    <s v="1167431697706582016"/>
    <s v="1167428315927457792"/>
    <b v="0"/>
    <n v="0"/>
    <s v="890074662088175616"/>
    <b v="0"/>
    <s v="ar"/>
    <m/>
    <s v=""/>
    <b v="0"/>
    <n v="0"/>
    <s v=""/>
    <s v="Twitter for iPhone"/>
    <b v="0"/>
    <s v="1167428315927457792"/>
    <s v="Tweet"/>
    <n v="0"/>
    <n v="0"/>
    <m/>
    <m/>
    <m/>
    <m/>
    <m/>
    <m/>
    <m/>
    <m/>
    <n v="1"/>
    <s v="5"/>
    <s v="5"/>
    <n v="0"/>
    <n v="0"/>
    <n v="0"/>
    <n v="0"/>
    <n v="0"/>
    <n v="0"/>
    <n v="17"/>
    <n v="100"/>
    <n v="17"/>
  </r>
  <r>
    <s v="66ranine"/>
    <s v="nadaboustani"/>
    <m/>
    <m/>
    <m/>
    <m/>
    <m/>
    <m/>
    <m/>
    <m/>
    <s v="No"/>
    <n v="17"/>
    <m/>
    <m/>
    <x v="2"/>
    <d v="2019-08-30T20:09:47.000"/>
    <s v="@NadaBoustani كنت بدي اعمل تويت تليق فيكم بس سوري قرفت وقلت حرام الحكي فيكم لان لاحياة لمن تنادي تفوووووووووه"/>
    <m/>
    <m/>
    <x v="0"/>
    <m/>
    <s v="http://pbs.twimg.com/profile_images/940598368857968645/tNiQe3VV_normal.jpg"/>
    <x v="12"/>
    <s v="https://twitter.com/#!/66ranine/status/1167529872832552961"/>
    <m/>
    <m/>
    <s v="1167529872832552961"/>
    <s v="1167507216456462336"/>
    <b v="0"/>
    <n v="0"/>
    <s v="508827981"/>
    <b v="0"/>
    <s v="ar"/>
    <m/>
    <s v=""/>
    <b v="0"/>
    <n v="0"/>
    <s v=""/>
    <s v="Twitter for iPhone"/>
    <b v="0"/>
    <s v="1167507216456462336"/>
    <s v="Tweet"/>
    <n v="0"/>
    <n v="0"/>
    <m/>
    <m/>
    <m/>
    <m/>
    <m/>
    <m/>
    <m/>
    <m/>
    <n v="1"/>
    <s v="4"/>
    <s v="4"/>
    <n v="0"/>
    <n v="0"/>
    <n v="0"/>
    <n v="0"/>
    <n v="0"/>
    <n v="0"/>
    <n v="19"/>
    <n v="100"/>
    <n v="19"/>
  </r>
  <r>
    <s v="omar_taha90"/>
    <s v="omar_taha90"/>
    <m/>
    <m/>
    <m/>
    <m/>
    <m/>
    <m/>
    <m/>
    <m/>
    <s v="No"/>
    <n v="18"/>
    <m/>
    <m/>
    <x v="0"/>
    <d v="2019-08-30T21:36:09.000"/>
    <s v="سوري عااكلمة البذيئة! _x000a__x000a_بس لما تشوف هاد الحكي بتستنتج لحالك ليه احنا وصلنا لهون .. وبتوصل لقناعة انو الواقع الزفت ا… https://t.co/IfYtTHuUPK"/>
    <s v="https://twitter.com/i/web/status/1167551605400592391"/>
    <s v="twitter.com"/>
    <x v="0"/>
    <m/>
    <s v="http://pbs.twimg.com/profile_images/1167326473486622721/s0JqU7V3_normal.jpg"/>
    <x v="13"/>
    <s v="https://twitter.com/#!/omar_taha90/status/1167551605400592391"/>
    <m/>
    <m/>
    <s v="1167551605400592391"/>
    <m/>
    <b v="0"/>
    <n v="0"/>
    <s v=""/>
    <b v="1"/>
    <s v="ar"/>
    <m/>
    <s v="1167409457179086849"/>
    <b v="0"/>
    <n v="0"/>
    <s v=""/>
    <s v="Twitter for Android"/>
    <b v="1"/>
    <s v="1167551605400592391"/>
    <s v="Tweet"/>
    <n v="0"/>
    <n v="0"/>
    <m/>
    <m/>
    <m/>
    <m/>
    <m/>
    <m/>
    <m/>
    <m/>
    <n v="1"/>
    <s v="1"/>
    <s v="1"/>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7"/>
        <item x="0"/>
        <item x="1"/>
        <item x="3"/>
        <item x="2"/>
        <item x="4"/>
        <item x="5"/>
        <item x="6"/>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8" totalsRowShown="0" headerRowDxfId="432" dataDxfId="431">
  <autoFilter ref="A2:BL18"/>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87" dataDxfId="286">
  <autoFilter ref="A1:N7"/>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1" totalsRowShown="0" headerRowDxfId="270" dataDxfId="269">
  <autoFilter ref="A10:N11"/>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N17" totalsRowShown="0" headerRowDxfId="253" dataDxfId="252">
  <autoFilter ref="A14:N1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N30" totalsRowShown="0" headerRowDxfId="236" dataDxfId="235">
  <autoFilter ref="A20:N3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N43" totalsRowShown="0" headerRowDxfId="219" dataDxfId="218">
  <autoFilter ref="A33:N4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N50" totalsRowShown="0" headerRowDxfId="202" dataDxfId="201">
  <autoFilter ref="A46:N50"/>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3:N56" totalsRowShown="0" headerRowDxfId="199" dataDxfId="198">
  <autoFilter ref="A53:N56"/>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N69" totalsRowShown="0" headerRowDxfId="168" dataDxfId="167">
  <autoFilter ref="A59:N69"/>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3" totalsRowShown="0" headerRowDxfId="141" dataDxfId="140">
  <autoFilter ref="A1:G9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79" dataDxfId="378">
  <autoFilter ref="A2:BS20"/>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9" totalsRowShown="0" headerRowDxfId="132" dataDxfId="131">
  <autoFilter ref="A1:L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8" totalsRowShown="0" headerRowDxfId="88" dataDxfId="87">
  <autoFilter ref="A2:C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 totalsRowShown="0" headerRowDxfId="64" dataDxfId="63">
  <autoFilter ref="A2:BL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33" dataDxfId="332">
  <autoFilter ref="A1:C19"/>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4269769987694594" TargetMode="External" /><Relationship Id="rId2" Type="http://schemas.openxmlformats.org/officeDocument/2006/relationships/hyperlink" Target="https://twitter.com/i/web/status/1164831796652982274" TargetMode="External" /><Relationship Id="rId3" Type="http://schemas.openxmlformats.org/officeDocument/2006/relationships/hyperlink" Target="https://twitter.com/hanintaim/status/1165789472048451584" TargetMode="External" /><Relationship Id="rId4" Type="http://schemas.openxmlformats.org/officeDocument/2006/relationships/hyperlink" Target="https://twitter.com/hanintaim/status/1165789472048451584" TargetMode="External" /><Relationship Id="rId5" Type="http://schemas.openxmlformats.org/officeDocument/2006/relationships/hyperlink" Target="https://twitter.com/hanintaim/status/1165789472048451584" TargetMode="External" /><Relationship Id="rId6" Type="http://schemas.openxmlformats.org/officeDocument/2006/relationships/hyperlink" Target="https://twitter.com/hanintaim/status/1165789472048451584" TargetMode="External" /><Relationship Id="rId7" Type="http://schemas.openxmlformats.org/officeDocument/2006/relationships/hyperlink" Target="https://twitter.com/i/web/status/1166137332245979136" TargetMode="External" /><Relationship Id="rId8" Type="http://schemas.openxmlformats.org/officeDocument/2006/relationships/hyperlink" Target="https://twitter.com/i/web/status/1167386395184455680" TargetMode="External" /><Relationship Id="rId9" Type="http://schemas.openxmlformats.org/officeDocument/2006/relationships/hyperlink" Target="https://twitter.com/i/web/status/1167551605400592391" TargetMode="External" /><Relationship Id="rId10" Type="http://schemas.openxmlformats.org/officeDocument/2006/relationships/hyperlink" Target="http://pbs.twimg.com/profile_images/1150907202447826944/roNdLdLI_normal.jpg" TargetMode="External" /><Relationship Id="rId11" Type="http://schemas.openxmlformats.org/officeDocument/2006/relationships/hyperlink" Target="http://pbs.twimg.com/profile_images/1161898659623198721/WwjQW8Ms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164958992919146496/WxleP_Q5_normal.jpg" TargetMode="External" /><Relationship Id="rId15" Type="http://schemas.openxmlformats.org/officeDocument/2006/relationships/hyperlink" Target="http://pbs.twimg.com/profile_images/1161996492632154112/y-jZa27V_normal.jpg" TargetMode="External" /><Relationship Id="rId16" Type="http://schemas.openxmlformats.org/officeDocument/2006/relationships/hyperlink" Target="http://pbs.twimg.com/profile_images/1161996492632154112/y-jZa27V_normal.jpg" TargetMode="External" /><Relationship Id="rId17" Type="http://schemas.openxmlformats.org/officeDocument/2006/relationships/hyperlink" Target="http://pbs.twimg.com/profile_images/720515019062968320/fxA8nZLe_normal.jpg" TargetMode="External" /><Relationship Id="rId18" Type="http://schemas.openxmlformats.org/officeDocument/2006/relationships/hyperlink" Target="http://pbs.twimg.com/profile_images/1164667841095901184/3F8D2PdL_normal.jpg" TargetMode="External" /><Relationship Id="rId19" Type="http://schemas.openxmlformats.org/officeDocument/2006/relationships/hyperlink" Target="http://pbs.twimg.com/profile_images/901017814382891008/DxcWoBRN_normal.jpg" TargetMode="External" /><Relationship Id="rId20" Type="http://schemas.openxmlformats.org/officeDocument/2006/relationships/hyperlink" Target="http://pbs.twimg.com/profile_images/1166691112863588352/lyZVbtXj_normal.jpg" TargetMode="External" /><Relationship Id="rId21" Type="http://schemas.openxmlformats.org/officeDocument/2006/relationships/hyperlink" Target="http://pbs.twimg.com/profile_images/1165943150705283073/IOmnoWPr_normal.jpg" TargetMode="External" /><Relationship Id="rId22" Type="http://schemas.openxmlformats.org/officeDocument/2006/relationships/hyperlink" Target="http://pbs.twimg.com/profile_images/1165409611089883136/eTK6sGaV_normal.jpg" TargetMode="External" /><Relationship Id="rId23" Type="http://schemas.openxmlformats.org/officeDocument/2006/relationships/hyperlink" Target="http://pbs.twimg.com/profile_images/1142762086549905410/sXXn-4ck_normal.jpg" TargetMode="External" /><Relationship Id="rId24" Type="http://schemas.openxmlformats.org/officeDocument/2006/relationships/hyperlink" Target="http://pbs.twimg.com/profile_images/940598368857968645/tNiQe3VV_normal.jpg" TargetMode="External" /><Relationship Id="rId25" Type="http://schemas.openxmlformats.org/officeDocument/2006/relationships/hyperlink" Target="http://pbs.twimg.com/profile_images/1167326473486622721/s0JqU7V3_normal.jpg" TargetMode="External" /><Relationship Id="rId26" Type="http://schemas.openxmlformats.org/officeDocument/2006/relationships/hyperlink" Target="https://twitter.com/#!/ameralmoghrabi4/status/1164269769987694594" TargetMode="External" /><Relationship Id="rId27" Type="http://schemas.openxmlformats.org/officeDocument/2006/relationships/hyperlink" Target="https://twitter.com/#!/ssea70/status/1164831796652982274" TargetMode="External" /><Relationship Id="rId28" Type="http://schemas.openxmlformats.org/officeDocument/2006/relationships/hyperlink" Target="https://twitter.com/#!/nanobishara/status/1165859826544652289" TargetMode="External" /><Relationship Id="rId29" Type="http://schemas.openxmlformats.org/officeDocument/2006/relationships/hyperlink" Target="https://twitter.com/#!/nanobishara/status/1165859826544652289" TargetMode="External" /><Relationship Id="rId30" Type="http://schemas.openxmlformats.org/officeDocument/2006/relationships/hyperlink" Target="https://twitter.com/#!/rose91el/status/1165790508448436229" TargetMode="External" /><Relationship Id="rId31" Type="http://schemas.openxmlformats.org/officeDocument/2006/relationships/hyperlink" Target="https://twitter.com/#!/hanintaim/status/1165908970952724481" TargetMode="External" /><Relationship Id="rId32" Type="http://schemas.openxmlformats.org/officeDocument/2006/relationships/hyperlink" Target="https://twitter.com/#!/hanintaim/status/1165908970952724481" TargetMode="External" /><Relationship Id="rId33" Type="http://schemas.openxmlformats.org/officeDocument/2006/relationships/hyperlink" Target="https://twitter.com/#!/rawiyam/status/1166137332245979136" TargetMode="External" /><Relationship Id="rId34" Type="http://schemas.openxmlformats.org/officeDocument/2006/relationships/hyperlink" Target="https://twitter.com/#!/itsmarahhh/status/1166824691555819523" TargetMode="External" /><Relationship Id="rId35" Type="http://schemas.openxmlformats.org/officeDocument/2006/relationships/hyperlink" Target="https://twitter.com/#!/amjadzarour/status/614770195257761792" TargetMode="External" /><Relationship Id="rId36" Type="http://schemas.openxmlformats.org/officeDocument/2006/relationships/hyperlink" Target="https://twitter.com/#!/nermeen_ku/status/1166828867048394754" TargetMode="External" /><Relationship Id="rId37" Type="http://schemas.openxmlformats.org/officeDocument/2006/relationships/hyperlink" Target="https://twitter.com/#!/3vi2h6j1vtcztzx/status/1167334815382888448" TargetMode="External" /><Relationship Id="rId38" Type="http://schemas.openxmlformats.org/officeDocument/2006/relationships/hyperlink" Target="https://twitter.com/#!/ayahass25031095/status/1167386395184455680" TargetMode="External" /><Relationship Id="rId39" Type="http://schemas.openxmlformats.org/officeDocument/2006/relationships/hyperlink" Target="https://twitter.com/#!/lebanon7ala/status/1167431697706582016" TargetMode="External" /><Relationship Id="rId40" Type="http://schemas.openxmlformats.org/officeDocument/2006/relationships/hyperlink" Target="https://twitter.com/#!/66ranine/status/1167529872832552961" TargetMode="External" /><Relationship Id="rId41" Type="http://schemas.openxmlformats.org/officeDocument/2006/relationships/hyperlink" Target="https://twitter.com/#!/omar_taha90/status/1167551605400592391" TargetMode="External" /><Relationship Id="rId42" Type="http://schemas.openxmlformats.org/officeDocument/2006/relationships/comments" Target="../comments1.xml" /><Relationship Id="rId43" Type="http://schemas.openxmlformats.org/officeDocument/2006/relationships/vmlDrawing" Target="../drawings/vmlDrawing1.vml" /><Relationship Id="rId44" Type="http://schemas.openxmlformats.org/officeDocument/2006/relationships/table" Target="../tables/table1.xml" /><Relationship Id="rId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4269769987694594" TargetMode="External" /><Relationship Id="rId2" Type="http://schemas.openxmlformats.org/officeDocument/2006/relationships/hyperlink" Target="https://twitter.com/i/web/status/1164831796652982274" TargetMode="External" /><Relationship Id="rId3" Type="http://schemas.openxmlformats.org/officeDocument/2006/relationships/hyperlink" Target="https://twitter.com/hanintaim/status/1165789472048451584" TargetMode="External" /><Relationship Id="rId4" Type="http://schemas.openxmlformats.org/officeDocument/2006/relationships/hyperlink" Target="https://twitter.com/hanintaim/status/1165789472048451584" TargetMode="External" /><Relationship Id="rId5" Type="http://schemas.openxmlformats.org/officeDocument/2006/relationships/hyperlink" Target="https://twitter.com/hanintaim/status/1165789472048451584" TargetMode="External" /><Relationship Id="rId6" Type="http://schemas.openxmlformats.org/officeDocument/2006/relationships/hyperlink" Target="https://twitter.com/hanintaim/status/1165789472048451584" TargetMode="External" /><Relationship Id="rId7" Type="http://schemas.openxmlformats.org/officeDocument/2006/relationships/hyperlink" Target="https://twitter.com/i/web/status/1166137332245979136" TargetMode="External" /><Relationship Id="rId8" Type="http://schemas.openxmlformats.org/officeDocument/2006/relationships/hyperlink" Target="https://twitter.com/i/web/status/1167386395184455680" TargetMode="External" /><Relationship Id="rId9" Type="http://schemas.openxmlformats.org/officeDocument/2006/relationships/hyperlink" Target="https://twitter.com/i/web/status/1167551605400592391" TargetMode="External" /><Relationship Id="rId10" Type="http://schemas.openxmlformats.org/officeDocument/2006/relationships/hyperlink" Target="http://pbs.twimg.com/profile_images/1150907202447826944/roNdLdLI_normal.jpg" TargetMode="External" /><Relationship Id="rId11" Type="http://schemas.openxmlformats.org/officeDocument/2006/relationships/hyperlink" Target="http://pbs.twimg.com/profile_images/1161898659623198721/WwjQW8Ms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abs.twimg.com/sticky/default_profile_images/default_profile_normal.png" TargetMode="External" /><Relationship Id="rId14" Type="http://schemas.openxmlformats.org/officeDocument/2006/relationships/hyperlink" Target="http://pbs.twimg.com/profile_images/1164958992919146496/WxleP_Q5_normal.jpg" TargetMode="External" /><Relationship Id="rId15" Type="http://schemas.openxmlformats.org/officeDocument/2006/relationships/hyperlink" Target="http://pbs.twimg.com/profile_images/1161996492632154112/y-jZa27V_normal.jpg" TargetMode="External" /><Relationship Id="rId16" Type="http://schemas.openxmlformats.org/officeDocument/2006/relationships/hyperlink" Target="http://pbs.twimg.com/profile_images/1161996492632154112/y-jZa27V_normal.jpg" TargetMode="External" /><Relationship Id="rId17" Type="http://schemas.openxmlformats.org/officeDocument/2006/relationships/hyperlink" Target="http://pbs.twimg.com/profile_images/720515019062968320/fxA8nZLe_normal.jpg" TargetMode="External" /><Relationship Id="rId18" Type="http://schemas.openxmlformats.org/officeDocument/2006/relationships/hyperlink" Target="http://pbs.twimg.com/profile_images/1164667841095901184/3F8D2PdL_normal.jpg" TargetMode="External" /><Relationship Id="rId19" Type="http://schemas.openxmlformats.org/officeDocument/2006/relationships/hyperlink" Target="http://pbs.twimg.com/profile_images/901017814382891008/DxcWoBRN_normal.jpg" TargetMode="External" /><Relationship Id="rId20" Type="http://schemas.openxmlformats.org/officeDocument/2006/relationships/hyperlink" Target="http://pbs.twimg.com/profile_images/1166691112863588352/lyZVbtXj_normal.jpg" TargetMode="External" /><Relationship Id="rId21" Type="http://schemas.openxmlformats.org/officeDocument/2006/relationships/hyperlink" Target="http://pbs.twimg.com/profile_images/1165943150705283073/IOmnoWPr_normal.jpg" TargetMode="External" /><Relationship Id="rId22" Type="http://schemas.openxmlformats.org/officeDocument/2006/relationships/hyperlink" Target="http://pbs.twimg.com/profile_images/1165409611089883136/eTK6sGaV_normal.jpg" TargetMode="External" /><Relationship Id="rId23" Type="http://schemas.openxmlformats.org/officeDocument/2006/relationships/hyperlink" Target="http://pbs.twimg.com/profile_images/1142762086549905410/sXXn-4ck_normal.jpg" TargetMode="External" /><Relationship Id="rId24" Type="http://schemas.openxmlformats.org/officeDocument/2006/relationships/hyperlink" Target="http://pbs.twimg.com/profile_images/940598368857968645/tNiQe3VV_normal.jpg" TargetMode="External" /><Relationship Id="rId25" Type="http://schemas.openxmlformats.org/officeDocument/2006/relationships/hyperlink" Target="http://pbs.twimg.com/profile_images/1167326473486622721/s0JqU7V3_normal.jpg" TargetMode="External" /><Relationship Id="rId26" Type="http://schemas.openxmlformats.org/officeDocument/2006/relationships/hyperlink" Target="https://twitter.com/#!/ameralmoghrabi4/status/1164269769987694594" TargetMode="External" /><Relationship Id="rId27" Type="http://schemas.openxmlformats.org/officeDocument/2006/relationships/hyperlink" Target="https://twitter.com/#!/ssea70/status/1164831796652982274" TargetMode="External" /><Relationship Id="rId28" Type="http://schemas.openxmlformats.org/officeDocument/2006/relationships/hyperlink" Target="https://twitter.com/#!/nanobishara/status/1165859826544652289" TargetMode="External" /><Relationship Id="rId29" Type="http://schemas.openxmlformats.org/officeDocument/2006/relationships/hyperlink" Target="https://twitter.com/#!/nanobishara/status/1165859826544652289" TargetMode="External" /><Relationship Id="rId30" Type="http://schemas.openxmlformats.org/officeDocument/2006/relationships/hyperlink" Target="https://twitter.com/#!/rose91el/status/1165790508448436229" TargetMode="External" /><Relationship Id="rId31" Type="http://schemas.openxmlformats.org/officeDocument/2006/relationships/hyperlink" Target="https://twitter.com/#!/hanintaim/status/1165908970952724481" TargetMode="External" /><Relationship Id="rId32" Type="http://schemas.openxmlformats.org/officeDocument/2006/relationships/hyperlink" Target="https://twitter.com/#!/hanintaim/status/1165908970952724481" TargetMode="External" /><Relationship Id="rId33" Type="http://schemas.openxmlformats.org/officeDocument/2006/relationships/hyperlink" Target="https://twitter.com/#!/rawiyam/status/1166137332245979136" TargetMode="External" /><Relationship Id="rId34" Type="http://schemas.openxmlformats.org/officeDocument/2006/relationships/hyperlink" Target="https://twitter.com/#!/itsmarahhh/status/1166824691555819523" TargetMode="External" /><Relationship Id="rId35" Type="http://schemas.openxmlformats.org/officeDocument/2006/relationships/hyperlink" Target="https://twitter.com/#!/amjadzarour/status/614770195257761792" TargetMode="External" /><Relationship Id="rId36" Type="http://schemas.openxmlformats.org/officeDocument/2006/relationships/hyperlink" Target="https://twitter.com/#!/nermeen_ku/status/1166828867048394754" TargetMode="External" /><Relationship Id="rId37" Type="http://schemas.openxmlformats.org/officeDocument/2006/relationships/hyperlink" Target="https://twitter.com/#!/3vi2h6j1vtcztzx/status/1167334815382888448" TargetMode="External" /><Relationship Id="rId38" Type="http://schemas.openxmlformats.org/officeDocument/2006/relationships/hyperlink" Target="https://twitter.com/#!/ayahass25031095/status/1167386395184455680" TargetMode="External" /><Relationship Id="rId39" Type="http://schemas.openxmlformats.org/officeDocument/2006/relationships/hyperlink" Target="https://twitter.com/#!/lebanon7ala/status/1167431697706582016" TargetMode="External" /><Relationship Id="rId40" Type="http://schemas.openxmlformats.org/officeDocument/2006/relationships/hyperlink" Target="https://twitter.com/#!/66ranine/status/1167529872832552961" TargetMode="External" /><Relationship Id="rId41" Type="http://schemas.openxmlformats.org/officeDocument/2006/relationships/hyperlink" Target="https://twitter.com/#!/omar_taha90/status/1167551605400592391" TargetMode="External" /><Relationship Id="rId42" Type="http://schemas.openxmlformats.org/officeDocument/2006/relationships/comments" Target="../comments13.xml" /><Relationship Id="rId43" Type="http://schemas.openxmlformats.org/officeDocument/2006/relationships/vmlDrawing" Target="../drawings/vmlDrawing6.vml" /><Relationship Id="rId44" Type="http://schemas.openxmlformats.org/officeDocument/2006/relationships/table" Target="../tables/table23.xml" /><Relationship Id="rId4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yrian-tweet.com/" TargetMode="External" /><Relationship Id="rId2" Type="http://schemas.openxmlformats.org/officeDocument/2006/relationships/hyperlink" Target="https://curiouscat.me/MarahDarwish" TargetMode="External" /><Relationship Id="rId3" Type="http://schemas.openxmlformats.org/officeDocument/2006/relationships/hyperlink" Target="https://t.co/038KktVUzX" TargetMode="External" /><Relationship Id="rId4" Type="http://schemas.openxmlformats.org/officeDocument/2006/relationships/hyperlink" Target="http://nermeenkurdi7.sarahah.com/" TargetMode="External" /><Relationship Id="rId5" Type="http://schemas.openxmlformats.org/officeDocument/2006/relationships/hyperlink" Target="https://pbs.twimg.com/profile_banners/1148396574491459585/1566075450" TargetMode="External" /><Relationship Id="rId6" Type="http://schemas.openxmlformats.org/officeDocument/2006/relationships/hyperlink" Target="https://pbs.twimg.com/profile_banners/3021592226/1552334617" TargetMode="External" /><Relationship Id="rId7" Type="http://schemas.openxmlformats.org/officeDocument/2006/relationships/hyperlink" Target="https://pbs.twimg.com/profile_banners/1124717786998218754/1560440110" TargetMode="External" /><Relationship Id="rId8" Type="http://schemas.openxmlformats.org/officeDocument/2006/relationships/hyperlink" Target="https://pbs.twimg.com/profile_banners/4057022661/1565876528" TargetMode="External" /><Relationship Id="rId9" Type="http://schemas.openxmlformats.org/officeDocument/2006/relationships/hyperlink" Target="https://pbs.twimg.com/profile_banners/1161545894/1412917870" TargetMode="External" /><Relationship Id="rId10" Type="http://schemas.openxmlformats.org/officeDocument/2006/relationships/hyperlink" Target="https://pbs.twimg.com/profile_banners/1686683744/1508607108" TargetMode="External" /><Relationship Id="rId11" Type="http://schemas.openxmlformats.org/officeDocument/2006/relationships/hyperlink" Target="https://pbs.twimg.com/profile_banners/978298771221237761/1565642542" TargetMode="External" /><Relationship Id="rId12" Type="http://schemas.openxmlformats.org/officeDocument/2006/relationships/hyperlink" Target="https://pbs.twimg.com/profile_banners/455288752/1503118784" TargetMode="External" /><Relationship Id="rId13" Type="http://schemas.openxmlformats.org/officeDocument/2006/relationships/hyperlink" Target="https://pbs.twimg.com/profile_banners/627762979/1566869772" TargetMode="External" /><Relationship Id="rId14" Type="http://schemas.openxmlformats.org/officeDocument/2006/relationships/hyperlink" Target="https://pbs.twimg.com/profile_banners/1460287026/1565099901" TargetMode="External" /><Relationship Id="rId15" Type="http://schemas.openxmlformats.org/officeDocument/2006/relationships/hyperlink" Target="https://pbs.twimg.com/profile_banners/2961030563/1562516849" TargetMode="External" /><Relationship Id="rId16" Type="http://schemas.openxmlformats.org/officeDocument/2006/relationships/hyperlink" Target="https://pbs.twimg.com/profile_banners/890074662088175616/1540240985" TargetMode="External" /><Relationship Id="rId17" Type="http://schemas.openxmlformats.org/officeDocument/2006/relationships/hyperlink" Target="https://pbs.twimg.com/profile_banners/874154583953747969/1501156389" TargetMode="External" /><Relationship Id="rId18" Type="http://schemas.openxmlformats.org/officeDocument/2006/relationships/hyperlink" Target="https://pbs.twimg.com/profile_banners/508827981/1549100791" TargetMode="External" /><Relationship Id="rId19" Type="http://schemas.openxmlformats.org/officeDocument/2006/relationships/hyperlink" Target="https://pbs.twimg.com/profile_banners/270070806/1566251335"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8/bg.gif"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4/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pbs.twimg.com/profile_images/1150907202447826944/roNdLdLI_normal.jpg" TargetMode="External" /><Relationship Id="rId32" Type="http://schemas.openxmlformats.org/officeDocument/2006/relationships/hyperlink" Target="http://pbs.twimg.com/profile_images/1161898659623198721/WwjQW8Ms_normal.jpg" TargetMode="External" /><Relationship Id="rId33" Type="http://schemas.openxmlformats.org/officeDocument/2006/relationships/hyperlink" Target="http://abs.twimg.com/sticky/default_profile_images/default_profile_normal.png" TargetMode="External" /><Relationship Id="rId34" Type="http://schemas.openxmlformats.org/officeDocument/2006/relationships/hyperlink" Target="http://pbs.twimg.com/profile_images/1122261990045638657/ncL50TPB_normal.jpg" TargetMode="External" /><Relationship Id="rId35" Type="http://schemas.openxmlformats.org/officeDocument/2006/relationships/hyperlink" Target="http://pbs.twimg.com/profile_images/1164958992919146496/WxleP_Q5_normal.jpg" TargetMode="External" /><Relationship Id="rId36" Type="http://schemas.openxmlformats.org/officeDocument/2006/relationships/hyperlink" Target="http://pbs.twimg.com/profile_images/1161996492632154112/y-jZa27V_normal.jpg" TargetMode="External" /><Relationship Id="rId37" Type="http://schemas.openxmlformats.org/officeDocument/2006/relationships/hyperlink" Target="http://pbs.twimg.com/profile_images/720515019062968320/fxA8nZLe_normal.jpg" TargetMode="External" /><Relationship Id="rId38" Type="http://schemas.openxmlformats.org/officeDocument/2006/relationships/hyperlink" Target="http://pbs.twimg.com/profile_images/922544275581173762/0-EJbKkD_normal.jpg" TargetMode="External" /><Relationship Id="rId39" Type="http://schemas.openxmlformats.org/officeDocument/2006/relationships/hyperlink" Target="http://pbs.twimg.com/profile_images/1164667841095901184/3F8D2PdL_normal.jpg" TargetMode="External" /><Relationship Id="rId40" Type="http://schemas.openxmlformats.org/officeDocument/2006/relationships/hyperlink" Target="http://pbs.twimg.com/profile_images/901017814382891008/DxcWoBRN_normal.jpg" TargetMode="External" /><Relationship Id="rId41" Type="http://schemas.openxmlformats.org/officeDocument/2006/relationships/hyperlink" Target="http://pbs.twimg.com/profile_images/1166691112863588352/lyZVbtXj_normal.jpg" TargetMode="External" /><Relationship Id="rId42" Type="http://schemas.openxmlformats.org/officeDocument/2006/relationships/hyperlink" Target="http://pbs.twimg.com/profile_images/1165943150705283073/IOmnoWPr_normal.jpg" TargetMode="External" /><Relationship Id="rId43" Type="http://schemas.openxmlformats.org/officeDocument/2006/relationships/hyperlink" Target="http://pbs.twimg.com/profile_images/1165409611089883136/eTK6sGaV_normal.jpg" TargetMode="External" /><Relationship Id="rId44" Type="http://schemas.openxmlformats.org/officeDocument/2006/relationships/hyperlink" Target="http://pbs.twimg.com/profile_images/1142762086549905410/sXXn-4ck_normal.jpg" TargetMode="External" /><Relationship Id="rId45" Type="http://schemas.openxmlformats.org/officeDocument/2006/relationships/hyperlink" Target="http://pbs.twimg.com/profile_images/908639405988024320/2guS8GQn_normal.jpg" TargetMode="External" /><Relationship Id="rId46" Type="http://schemas.openxmlformats.org/officeDocument/2006/relationships/hyperlink" Target="http://pbs.twimg.com/profile_images/940598368857968645/tNiQe3VV_normal.jpg" TargetMode="External" /><Relationship Id="rId47" Type="http://schemas.openxmlformats.org/officeDocument/2006/relationships/hyperlink" Target="http://pbs.twimg.com/profile_images/1055744713272295424/7d_3K75K_normal.jpg" TargetMode="External" /><Relationship Id="rId48" Type="http://schemas.openxmlformats.org/officeDocument/2006/relationships/hyperlink" Target="http://pbs.twimg.com/profile_images/1167326473486622721/s0JqU7V3_normal.jpg" TargetMode="External" /><Relationship Id="rId49" Type="http://schemas.openxmlformats.org/officeDocument/2006/relationships/hyperlink" Target="https://twitter.com/ameralmoghrabi4" TargetMode="External" /><Relationship Id="rId50" Type="http://schemas.openxmlformats.org/officeDocument/2006/relationships/hyperlink" Target="https://twitter.com/ssea70" TargetMode="External" /><Relationship Id="rId51" Type="http://schemas.openxmlformats.org/officeDocument/2006/relationships/hyperlink" Target="https://twitter.com/nanobishara" TargetMode="External" /><Relationship Id="rId52" Type="http://schemas.openxmlformats.org/officeDocument/2006/relationships/hyperlink" Target="https://twitter.com/actortaim" TargetMode="External" /><Relationship Id="rId53" Type="http://schemas.openxmlformats.org/officeDocument/2006/relationships/hyperlink" Target="https://twitter.com/rose91el" TargetMode="External" /><Relationship Id="rId54" Type="http://schemas.openxmlformats.org/officeDocument/2006/relationships/hyperlink" Target="https://twitter.com/hanintaim" TargetMode="External" /><Relationship Id="rId55" Type="http://schemas.openxmlformats.org/officeDocument/2006/relationships/hyperlink" Target="https://twitter.com/rawiyam" TargetMode="External" /><Relationship Id="rId56" Type="http://schemas.openxmlformats.org/officeDocument/2006/relationships/hyperlink" Target="https://twitter.com/thesyriantweet" TargetMode="External" /><Relationship Id="rId57" Type="http://schemas.openxmlformats.org/officeDocument/2006/relationships/hyperlink" Target="https://twitter.com/itsmarahhh" TargetMode="External" /><Relationship Id="rId58" Type="http://schemas.openxmlformats.org/officeDocument/2006/relationships/hyperlink" Target="https://twitter.com/amjadzarour" TargetMode="External" /><Relationship Id="rId59" Type="http://schemas.openxmlformats.org/officeDocument/2006/relationships/hyperlink" Target="https://twitter.com/nermeen_ku" TargetMode="External" /><Relationship Id="rId60" Type="http://schemas.openxmlformats.org/officeDocument/2006/relationships/hyperlink" Target="https://twitter.com/3vi2h6j1vtcztzx" TargetMode="External" /><Relationship Id="rId61" Type="http://schemas.openxmlformats.org/officeDocument/2006/relationships/hyperlink" Target="https://twitter.com/ayahass25031095" TargetMode="External" /><Relationship Id="rId62" Type="http://schemas.openxmlformats.org/officeDocument/2006/relationships/hyperlink" Target="https://twitter.com/lebanon7ala" TargetMode="External" /><Relationship Id="rId63" Type="http://schemas.openxmlformats.org/officeDocument/2006/relationships/hyperlink" Target="https://twitter.com/turkeycelebs" TargetMode="External" /><Relationship Id="rId64" Type="http://schemas.openxmlformats.org/officeDocument/2006/relationships/hyperlink" Target="https://twitter.com/66ranine" TargetMode="External" /><Relationship Id="rId65" Type="http://schemas.openxmlformats.org/officeDocument/2006/relationships/hyperlink" Target="https://twitter.com/nadaboustani" TargetMode="External" /><Relationship Id="rId66" Type="http://schemas.openxmlformats.org/officeDocument/2006/relationships/hyperlink" Target="https://twitter.com/omar_taha90" TargetMode="External" /><Relationship Id="rId67" Type="http://schemas.openxmlformats.org/officeDocument/2006/relationships/comments" Target="../comments2.xml" /><Relationship Id="rId68" Type="http://schemas.openxmlformats.org/officeDocument/2006/relationships/vmlDrawing" Target="../drawings/vmlDrawing2.vml" /><Relationship Id="rId69" Type="http://schemas.openxmlformats.org/officeDocument/2006/relationships/table" Target="../tables/table2.xml" /><Relationship Id="rId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hanintaim/status/1165789472048451584" TargetMode="External" /><Relationship Id="rId2" Type="http://schemas.openxmlformats.org/officeDocument/2006/relationships/hyperlink" Target="https://twitter.com/i/web/status/1167551605400592391" TargetMode="External" /><Relationship Id="rId3" Type="http://schemas.openxmlformats.org/officeDocument/2006/relationships/hyperlink" Target="https://twitter.com/i/web/status/1167386395184455680" TargetMode="External" /><Relationship Id="rId4" Type="http://schemas.openxmlformats.org/officeDocument/2006/relationships/hyperlink" Target="https://twitter.com/i/web/status/1166137332245979136" TargetMode="External" /><Relationship Id="rId5" Type="http://schemas.openxmlformats.org/officeDocument/2006/relationships/hyperlink" Target="https://twitter.com/i/web/status/1164831796652982274" TargetMode="External" /><Relationship Id="rId6" Type="http://schemas.openxmlformats.org/officeDocument/2006/relationships/hyperlink" Target="https://twitter.com/i/web/status/1164269769987694594" TargetMode="External" /><Relationship Id="rId7" Type="http://schemas.openxmlformats.org/officeDocument/2006/relationships/hyperlink" Target="https://twitter.com/i/web/status/1164269769987694594" TargetMode="External" /><Relationship Id="rId8" Type="http://schemas.openxmlformats.org/officeDocument/2006/relationships/hyperlink" Target="https://twitter.com/i/web/status/1164831796652982274" TargetMode="External" /><Relationship Id="rId9" Type="http://schemas.openxmlformats.org/officeDocument/2006/relationships/hyperlink" Target="https://twitter.com/i/web/status/1167386395184455680" TargetMode="External" /><Relationship Id="rId10" Type="http://schemas.openxmlformats.org/officeDocument/2006/relationships/hyperlink" Target="https://twitter.com/i/web/status/1167551605400592391" TargetMode="External" /><Relationship Id="rId11" Type="http://schemas.openxmlformats.org/officeDocument/2006/relationships/hyperlink" Target="https://twitter.com/hanintaim/status/1165789472048451584" TargetMode="External" /><Relationship Id="rId12" Type="http://schemas.openxmlformats.org/officeDocument/2006/relationships/hyperlink" Target="https://twitter.com/i/web/status/1166137332245979136"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481</v>
      </c>
      <c r="BB2" s="13" t="s">
        <v>495</v>
      </c>
      <c r="BC2" s="13" t="s">
        <v>496</v>
      </c>
      <c r="BD2" s="67" t="s">
        <v>696</v>
      </c>
      <c r="BE2" s="67" t="s">
        <v>697</v>
      </c>
      <c r="BF2" s="67" t="s">
        <v>698</v>
      </c>
      <c r="BG2" s="67" t="s">
        <v>699</v>
      </c>
      <c r="BH2" s="67" t="s">
        <v>700</v>
      </c>
      <c r="BI2" s="67" t="s">
        <v>701</v>
      </c>
      <c r="BJ2" s="67" t="s">
        <v>702</v>
      </c>
      <c r="BK2" s="67" t="s">
        <v>703</v>
      </c>
      <c r="BL2" s="67" t="s">
        <v>704</v>
      </c>
    </row>
    <row r="3" spans="1:64" ht="15" customHeight="1">
      <c r="A3" s="84" t="s">
        <v>212</v>
      </c>
      <c r="B3" s="84" t="s">
        <v>212</v>
      </c>
      <c r="C3" s="53" t="s">
        <v>731</v>
      </c>
      <c r="D3" s="54">
        <v>3</v>
      </c>
      <c r="E3" s="65" t="s">
        <v>132</v>
      </c>
      <c r="F3" s="55">
        <v>35</v>
      </c>
      <c r="G3" s="53"/>
      <c r="H3" s="57"/>
      <c r="I3" s="56"/>
      <c r="J3" s="56"/>
      <c r="K3" s="36" t="s">
        <v>65</v>
      </c>
      <c r="L3" s="62">
        <v>3</v>
      </c>
      <c r="M3" s="62"/>
      <c r="N3" s="63"/>
      <c r="O3" s="85" t="s">
        <v>176</v>
      </c>
      <c r="P3" s="87">
        <v>43698.84395833333</v>
      </c>
      <c r="Q3" s="85" t="s">
        <v>232</v>
      </c>
      <c r="R3" s="89" t="s">
        <v>244</v>
      </c>
      <c r="S3" s="85" t="s">
        <v>250</v>
      </c>
      <c r="T3" s="85"/>
      <c r="U3" s="85"/>
      <c r="V3" s="89" t="s">
        <v>253</v>
      </c>
      <c r="W3" s="87">
        <v>43698.84395833333</v>
      </c>
      <c r="X3" s="89" t="s">
        <v>267</v>
      </c>
      <c r="Y3" s="85"/>
      <c r="Z3" s="85"/>
      <c r="AA3" s="91" t="s">
        <v>281</v>
      </c>
      <c r="AB3" s="85"/>
      <c r="AC3" s="85" t="b">
        <v>0</v>
      </c>
      <c r="AD3" s="85">
        <v>0</v>
      </c>
      <c r="AE3" s="91" t="s">
        <v>298</v>
      </c>
      <c r="AF3" s="85" t="b">
        <v>1</v>
      </c>
      <c r="AG3" s="85" t="s">
        <v>303</v>
      </c>
      <c r="AH3" s="85"/>
      <c r="AI3" s="91" t="s">
        <v>304</v>
      </c>
      <c r="AJ3" s="85" t="b">
        <v>0</v>
      </c>
      <c r="AK3" s="85">
        <v>0</v>
      </c>
      <c r="AL3" s="91" t="s">
        <v>298</v>
      </c>
      <c r="AM3" s="85" t="s">
        <v>308</v>
      </c>
      <c r="AN3" s="85" t="b">
        <v>1</v>
      </c>
      <c r="AO3" s="91" t="s">
        <v>281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18</v>
      </c>
      <c r="BK3" s="52">
        <v>100</v>
      </c>
      <c r="BL3" s="51">
        <v>18</v>
      </c>
    </row>
    <row r="4" spans="1:64" ht="15" customHeight="1">
      <c r="A4" s="84" t="s">
        <v>213</v>
      </c>
      <c r="B4" s="84" t="s">
        <v>213</v>
      </c>
      <c r="C4" s="53" t="s">
        <v>731</v>
      </c>
      <c r="D4" s="54">
        <v>3</v>
      </c>
      <c r="E4" s="65" t="s">
        <v>132</v>
      </c>
      <c r="F4" s="55">
        <v>35</v>
      </c>
      <c r="G4" s="53"/>
      <c r="H4" s="57"/>
      <c r="I4" s="56"/>
      <c r="J4" s="56"/>
      <c r="K4" s="36" t="s">
        <v>65</v>
      </c>
      <c r="L4" s="83">
        <v>4</v>
      </c>
      <c r="M4" s="83"/>
      <c r="N4" s="63"/>
      <c r="O4" s="86" t="s">
        <v>176</v>
      </c>
      <c r="P4" s="88">
        <v>43700.39486111111</v>
      </c>
      <c r="Q4" s="86" t="s">
        <v>233</v>
      </c>
      <c r="R4" s="90" t="s">
        <v>245</v>
      </c>
      <c r="S4" s="86" t="s">
        <v>250</v>
      </c>
      <c r="T4" s="86"/>
      <c r="U4" s="86"/>
      <c r="V4" s="90" t="s">
        <v>254</v>
      </c>
      <c r="W4" s="88">
        <v>43700.39486111111</v>
      </c>
      <c r="X4" s="90" t="s">
        <v>268</v>
      </c>
      <c r="Y4" s="86"/>
      <c r="Z4" s="86"/>
      <c r="AA4" s="92" t="s">
        <v>282</v>
      </c>
      <c r="AB4" s="86"/>
      <c r="AC4" s="86" t="b">
        <v>0</v>
      </c>
      <c r="AD4" s="86">
        <v>0</v>
      </c>
      <c r="AE4" s="92" t="s">
        <v>298</v>
      </c>
      <c r="AF4" s="86" t="b">
        <v>0</v>
      </c>
      <c r="AG4" s="86" t="s">
        <v>303</v>
      </c>
      <c r="AH4" s="86"/>
      <c r="AI4" s="92" t="s">
        <v>298</v>
      </c>
      <c r="AJ4" s="86" t="b">
        <v>0</v>
      </c>
      <c r="AK4" s="86">
        <v>0</v>
      </c>
      <c r="AL4" s="92" t="s">
        <v>298</v>
      </c>
      <c r="AM4" s="86" t="s">
        <v>309</v>
      </c>
      <c r="AN4" s="86" t="b">
        <v>1</v>
      </c>
      <c r="AO4" s="92" t="s">
        <v>282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23</v>
      </c>
      <c r="BK4" s="52">
        <v>100</v>
      </c>
      <c r="BL4" s="51">
        <v>23</v>
      </c>
    </row>
    <row r="5" spans="1:64" ht="45">
      <c r="A5" s="84" t="s">
        <v>214</v>
      </c>
      <c r="B5" s="84" t="s">
        <v>226</v>
      </c>
      <c r="C5" s="53" t="s">
        <v>731</v>
      </c>
      <c r="D5" s="54">
        <v>3</v>
      </c>
      <c r="E5" s="65" t="s">
        <v>132</v>
      </c>
      <c r="F5" s="55">
        <v>35</v>
      </c>
      <c r="G5" s="53"/>
      <c r="H5" s="57"/>
      <c r="I5" s="56"/>
      <c r="J5" s="56"/>
      <c r="K5" s="36" t="s">
        <v>65</v>
      </c>
      <c r="L5" s="83">
        <v>5</v>
      </c>
      <c r="M5" s="83"/>
      <c r="N5" s="63"/>
      <c r="O5" s="86" t="s">
        <v>230</v>
      </c>
      <c r="P5" s="88">
        <v>43703.23167824074</v>
      </c>
      <c r="Q5" s="86" t="s">
        <v>234</v>
      </c>
      <c r="R5" s="90" t="s">
        <v>246</v>
      </c>
      <c r="S5" s="86" t="s">
        <v>250</v>
      </c>
      <c r="T5" s="86" t="s">
        <v>251</v>
      </c>
      <c r="U5" s="86"/>
      <c r="V5" s="90" t="s">
        <v>255</v>
      </c>
      <c r="W5" s="88">
        <v>43703.23167824074</v>
      </c>
      <c r="X5" s="90" t="s">
        <v>269</v>
      </c>
      <c r="Y5" s="86"/>
      <c r="Z5" s="86"/>
      <c r="AA5" s="92" t="s">
        <v>283</v>
      </c>
      <c r="AB5" s="86"/>
      <c r="AC5" s="86" t="b">
        <v>0</v>
      </c>
      <c r="AD5" s="86">
        <v>0</v>
      </c>
      <c r="AE5" s="92" t="s">
        <v>298</v>
      </c>
      <c r="AF5" s="86" t="b">
        <v>1</v>
      </c>
      <c r="AG5" s="86" t="s">
        <v>303</v>
      </c>
      <c r="AH5" s="86"/>
      <c r="AI5" s="92" t="s">
        <v>305</v>
      </c>
      <c r="AJ5" s="86" t="b">
        <v>0</v>
      </c>
      <c r="AK5" s="86">
        <v>0</v>
      </c>
      <c r="AL5" s="92" t="s">
        <v>284</v>
      </c>
      <c r="AM5" s="86" t="s">
        <v>308</v>
      </c>
      <c r="AN5" s="86" t="b">
        <v>0</v>
      </c>
      <c r="AO5" s="92" t="s">
        <v>284</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214</v>
      </c>
      <c r="B6" s="84" t="s">
        <v>215</v>
      </c>
      <c r="C6" s="53" t="s">
        <v>731</v>
      </c>
      <c r="D6" s="54">
        <v>3</v>
      </c>
      <c r="E6" s="65" t="s">
        <v>132</v>
      </c>
      <c r="F6" s="55">
        <v>35</v>
      </c>
      <c r="G6" s="53"/>
      <c r="H6" s="57"/>
      <c r="I6" s="56"/>
      <c r="J6" s="56"/>
      <c r="K6" s="36" t="s">
        <v>65</v>
      </c>
      <c r="L6" s="83">
        <v>6</v>
      </c>
      <c r="M6" s="83"/>
      <c r="N6" s="63"/>
      <c r="O6" s="86" t="s">
        <v>230</v>
      </c>
      <c r="P6" s="88">
        <v>43703.23167824074</v>
      </c>
      <c r="Q6" s="86" t="s">
        <v>234</v>
      </c>
      <c r="R6" s="90" t="s">
        <v>246</v>
      </c>
      <c r="S6" s="86" t="s">
        <v>250</v>
      </c>
      <c r="T6" s="86" t="s">
        <v>251</v>
      </c>
      <c r="U6" s="86"/>
      <c r="V6" s="90" t="s">
        <v>255</v>
      </c>
      <c r="W6" s="88">
        <v>43703.23167824074</v>
      </c>
      <c r="X6" s="90" t="s">
        <v>269</v>
      </c>
      <c r="Y6" s="86"/>
      <c r="Z6" s="86"/>
      <c r="AA6" s="92" t="s">
        <v>283</v>
      </c>
      <c r="AB6" s="86"/>
      <c r="AC6" s="86" t="b">
        <v>0</v>
      </c>
      <c r="AD6" s="86">
        <v>0</v>
      </c>
      <c r="AE6" s="92" t="s">
        <v>298</v>
      </c>
      <c r="AF6" s="86" t="b">
        <v>1</v>
      </c>
      <c r="AG6" s="86" t="s">
        <v>303</v>
      </c>
      <c r="AH6" s="86"/>
      <c r="AI6" s="92" t="s">
        <v>305</v>
      </c>
      <c r="AJ6" s="86" t="b">
        <v>0</v>
      </c>
      <c r="AK6" s="86">
        <v>0</v>
      </c>
      <c r="AL6" s="92" t="s">
        <v>284</v>
      </c>
      <c r="AM6" s="86" t="s">
        <v>308</v>
      </c>
      <c r="AN6" s="86" t="b">
        <v>0</v>
      </c>
      <c r="AO6" s="92" t="s">
        <v>284</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10</v>
      </c>
      <c r="BK6" s="52">
        <v>100</v>
      </c>
      <c r="BL6" s="51">
        <v>10</v>
      </c>
    </row>
    <row r="7" spans="1:64" ht="45">
      <c r="A7" s="84" t="s">
        <v>215</v>
      </c>
      <c r="B7" s="84" t="s">
        <v>226</v>
      </c>
      <c r="C7" s="53" t="s">
        <v>731</v>
      </c>
      <c r="D7" s="54">
        <v>3</v>
      </c>
      <c r="E7" s="65" t="s">
        <v>132</v>
      </c>
      <c r="F7" s="55">
        <v>35</v>
      </c>
      <c r="G7" s="53"/>
      <c r="H7" s="57"/>
      <c r="I7" s="56"/>
      <c r="J7" s="56"/>
      <c r="K7" s="36" t="s">
        <v>65</v>
      </c>
      <c r="L7" s="83">
        <v>7</v>
      </c>
      <c r="M7" s="83"/>
      <c r="N7" s="63"/>
      <c r="O7" s="86" t="s">
        <v>231</v>
      </c>
      <c r="P7" s="88">
        <v>43703.04040509259</v>
      </c>
      <c r="Q7" s="86" t="s">
        <v>235</v>
      </c>
      <c r="R7" s="86"/>
      <c r="S7" s="86"/>
      <c r="T7" s="86" t="s">
        <v>251</v>
      </c>
      <c r="U7" s="86"/>
      <c r="V7" s="90" t="s">
        <v>256</v>
      </c>
      <c r="W7" s="88">
        <v>43703.04040509259</v>
      </c>
      <c r="X7" s="90" t="s">
        <v>270</v>
      </c>
      <c r="Y7" s="86"/>
      <c r="Z7" s="86"/>
      <c r="AA7" s="92" t="s">
        <v>284</v>
      </c>
      <c r="AB7" s="86"/>
      <c r="AC7" s="86" t="b">
        <v>0</v>
      </c>
      <c r="AD7" s="86">
        <v>0</v>
      </c>
      <c r="AE7" s="92" t="s">
        <v>299</v>
      </c>
      <c r="AF7" s="86" t="b">
        <v>1</v>
      </c>
      <c r="AG7" s="86" t="s">
        <v>303</v>
      </c>
      <c r="AH7" s="86"/>
      <c r="AI7" s="92" t="s">
        <v>305</v>
      </c>
      <c r="AJ7" s="86" t="b">
        <v>0</v>
      </c>
      <c r="AK7" s="86">
        <v>0</v>
      </c>
      <c r="AL7" s="92" t="s">
        <v>298</v>
      </c>
      <c r="AM7" s="86" t="s">
        <v>309</v>
      </c>
      <c r="AN7" s="86" t="b">
        <v>0</v>
      </c>
      <c r="AO7" s="92" t="s">
        <v>284</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8</v>
      </c>
      <c r="BK7" s="52">
        <v>100</v>
      </c>
      <c r="BL7" s="51">
        <v>8</v>
      </c>
    </row>
    <row r="8" spans="1:64" ht="45">
      <c r="A8" s="84" t="s">
        <v>216</v>
      </c>
      <c r="B8" s="84" t="s">
        <v>226</v>
      </c>
      <c r="C8" s="53" t="s">
        <v>731</v>
      </c>
      <c r="D8" s="54">
        <v>3</v>
      </c>
      <c r="E8" s="65" t="s">
        <v>132</v>
      </c>
      <c r="F8" s="55">
        <v>35</v>
      </c>
      <c r="G8" s="53"/>
      <c r="H8" s="57"/>
      <c r="I8" s="56"/>
      <c r="J8" s="56"/>
      <c r="K8" s="36" t="s">
        <v>65</v>
      </c>
      <c r="L8" s="83">
        <v>8</v>
      </c>
      <c r="M8" s="83"/>
      <c r="N8" s="63"/>
      <c r="O8" s="86" t="s">
        <v>230</v>
      </c>
      <c r="P8" s="88">
        <v>43703.36729166667</v>
      </c>
      <c r="Q8" s="86" t="s">
        <v>234</v>
      </c>
      <c r="R8" s="90" t="s">
        <v>246</v>
      </c>
      <c r="S8" s="86" t="s">
        <v>250</v>
      </c>
      <c r="T8" s="86" t="s">
        <v>251</v>
      </c>
      <c r="U8" s="86"/>
      <c r="V8" s="90" t="s">
        <v>257</v>
      </c>
      <c r="W8" s="88">
        <v>43703.36729166667</v>
      </c>
      <c r="X8" s="90" t="s">
        <v>271</v>
      </c>
      <c r="Y8" s="86"/>
      <c r="Z8" s="86"/>
      <c r="AA8" s="92" t="s">
        <v>285</v>
      </c>
      <c r="AB8" s="86"/>
      <c r="AC8" s="86" t="b">
        <v>0</v>
      </c>
      <c r="AD8" s="86">
        <v>0</v>
      </c>
      <c r="AE8" s="92" t="s">
        <v>298</v>
      </c>
      <c r="AF8" s="86" t="b">
        <v>1</v>
      </c>
      <c r="AG8" s="86" t="s">
        <v>303</v>
      </c>
      <c r="AH8" s="86"/>
      <c r="AI8" s="92" t="s">
        <v>305</v>
      </c>
      <c r="AJ8" s="86" t="b">
        <v>0</v>
      </c>
      <c r="AK8" s="86">
        <v>0</v>
      </c>
      <c r="AL8" s="92" t="s">
        <v>284</v>
      </c>
      <c r="AM8" s="86" t="s">
        <v>309</v>
      </c>
      <c r="AN8" s="86" t="b">
        <v>0</v>
      </c>
      <c r="AO8" s="92" t="s">
        <v>284</v>
      </c>
      <c r="AP8" s="86" t="s">
        <v>176</v>
      </c>
      <c r="AQ8" s="86">
        <v>0</v>
      </c>
      <c r="AR8" s="86">
        <v>0</v>
      </c>
      <c r="AS8" s="86"/>
      <c r="AT8" s="86"/>
      <c r="AU8" s="86"/>
      <c r="AV8" s="86"/>
      <c r="AW8" s="86"/>
      <c r="AX8" s="86"/>
      <c r="AY8" s="86"/>
      <c r="AZ8" s="86"/>
      <c r="BA8">
        <v>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216</v>
      </c>
      <c r="B9" s="84" t="s">
        <v>215</v>
      </c>
      <c r="C9" s="53" t="s">
        <v>731</v>
      </c>
      <c r="D9" s="54">
        <v>3</v>
      </c>
      <c r="E9" s="65" t="s">
        <v>132</v>
      </c>
      <c r="F9" s="55">
        <v>35</v>
      </c>
      <c r="G9" s="53"/>
      <c r="H9" s="57"/>
      <c r="I9" s="56"/>
      <c r="J9" s="56"/>
      <c r="K9" s="36" t="s">
        <v>65</v>
      </c>
      <c r="L9" s="83">
        <v>9</v>
      </c>
      <c r="M9" s="83"/>
      <c r="N9" s="63"/>
      <c r="O9" s="86" t="s">
        <v>230</v>
      </c>
      <c r="P9" s="88">
        <v>43703.36729166667</v>
      </c>
      <c r="Q9" s="86" t="s">
        <v>234</v>
      </c>
      <c r="R9" s="90" t="s">
        <v>246</v>
      </c>
      <c r="S9" s="86" t="s">
        <v>250</v>
      </c>
      <c r="T9" s="86" t="s">
        <v>251</v>
      </c>
      <c r="U9" s="86"/>
      <c r="V9" s="90" t="s">
        <v>257</v>
      </c>
      <c r="W9" s="88">
        <v>43703.36729166667</v>
      </c>
      <c r="X9" s="90" t="s">
        <v>271</v>
      </c>
      <c r="Y9" s="86"/>
      <c r="Z9" s="86"/>
      <c r="AA9" s="92" t="s">
        <v>285</v>
      </c>
      <c r="AB9" s="86"/>
      <c r="AC9" s="86" t="b">
        <v>0</v>
      </c>
      <c r="AD9" s="86">
        <v>0</v>
      </c>
      <c r="AE9" s="92" t="s">
        <v>298</v>
      </c>
      <c r="AF9" s="86" t="b">
        <v>1</v>
      </c>
      <c r="AG9" s="86" t="s">
        <v>303</v>
      </c>
      <c r="AH9" s="86"/>
      <c r="AI9" s="92" t="s">
        <v>305</v>
      </c>
      <c r="AJ9" s="86" t="b">
        <v>0</v>
      </c>
      <c r="AK9" s="86">
        <v>0</v>
      </c>
      <c r="AL9" s="92" t="s">
        <v>284</v>
      </c>
      <c r="AM9" s="86" t="s">
        <v>309</v>
      </c>
      <c r="AN9" s="86" t="b">
        <v>0</v>
      </c>
      <c r="AO9" s="92" t="s">
        <v>284</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v>0</v>
      </c>
      <c r="BE9" s="52">
        <v>0</v>
      </c>
      <c r="BF9" s="51">
        <v>0</v>
      </c>
      <c r="BG9" s="52">
        <v>0</v>
      </c>
      <c r="BH9" s="51">
        <v>0</v>
      </c>
      <c r="BI9" s="52">
        <v>0</v>
      </c>
      <c r="BJ9" s="51">
        <v>10</v>
      </c>
      <c r="BK9" s="52">
        <v>100</v>
      </c>
      <c r="BL9" s="51">
        <v>10</v>
      </c>
    </row>
    <row r="10" spans="1:64" ht="45">
      <c r="A10" s="84" t="s">
        <v>217</v>
      </c>
      <c r="B10" s="84" t="s">
        <v>227</v>
      </c>
      <c r="C10" s="53" t="s">
        <v>731</v>
      </c>
      <c r="D10" s="54">
        <v>3</v>
      </c>
      <c r="E10" s="65" t="s">
        <v>132</v>
      </c>
      <c r="F10" s="55">
        <v>35</v>
      </c>
      <c r="G10" s="53"/>
      <c r="H10" s="57"/>
      <c r="I10" s="56"/>
      <c r="J10" s="56"/>
      <c r="K10" s="36" t="s">
        <v>65</v>
      </c>
      <c r="L10" s="83">
        <v>10</v>
      </c>
      <c r="M10" s="83"/>
      <c r="N10" s="63"/>
      <c r="O10" s="86" t="s">
        <v>231</v>
      </c>
      <c r="P10" s="88">
        <v>43703.997453703705</v>
      </c>
      <c r="Q10" s="86" t="s">
        <v>236</v>
      </c>
      <c r="R10" s="90" t="s">
        <v>247</v>
      </c>
      <c r="S10" s="86" t="s">
        <v>250</v>
      </c>
      <c r="T10" s="86"/>
      <c r="U10" s="86"/>
      <c r="V10" s="90" t="s">
        <v>258</v>
      </c>
      <c r="W10" s="88">
        <v>43703.997453703705</v>
      </c>
      <c r="X10" s="90" t="s">
        <v>272</v>
      </c>
      <c r="Y10" s="86"/>
      <c r="Z10" s="86"/>
      <c r="AA10" s="92" t="s">
        <v>286</v>
      </c>
      <c r="AB10" s="92" t="s">
        <v>295</v>
      </c>
      <c r="AC10" s="86" t="b">
        <v>0</v>
      </c>
      <c r="AD10" s="86">
        <v>0</v>
      </c>
      <c r="AE10" s="92" t="s">
        <v>300</v>
      </c>
      <c r="AF10" s="86" t="b">
        <v>0</v>
      </c>
      <c r="AG10" s="86" t="s">
        <v>303</v>
      </c>
      <c r="AH10" s="86"/>
      <c r="AI10" s="92" t="s">
        <v>298</v>
      </c>
      <c r="AJ10" s="86" t="b">
        <v>0</v>
      </c>
      <c r="AK10" s="86">
        <v>0</v>
      </c>
      <c r="AL10" s="92" t="s">
        <v>298</v>
      </c>
      <c r="AM10" s="86" t="s">
        <v>309</v>
      </c>
      <c r="AN10" s="86" t="b">
        <v>1</v>
      </c>
      <c r="AO10" s="92" t="s">
        <v>295</v>
      </c>
      <c r="AP10" s="86" t="s">
        <v>176</v>
      </c>
      <c r="AQ10" s="86">
        <v>0</v>
      </c>
      <c r="AR10" s="86">
        <v>0</v>
      </c>
      <c r="AS10" s="86"/>
      <c r="AT10" s="86"/>
      <c r="AU10" s="86"/>
      <c r="AV10" s="86"/>
      <c r="AW10" s="86"/>
      <c r="AX10" s="86"/>
      <c r="AY10" s="86"/>
      <c r="AZ10" s="86"/>
      <c r="BA10">
        <v>1</v>
      </c>
      <c r="BB10" s="85" t="str">
        <f>REPLACE(INDEX(GroupVertices[Group],MATCH(Edges[[#This Row],[Vertex 1]],GroupVertices[Vertex],0)),1,1,"")</f>
        <v>6</v>
      </c>
      <c r="BC10" s="85" t="str">
        <f>REPLACE(INDEX(GroupVertices[Group],MATCH(Edges[[#This Row],[Vertex 2]],GroupVertices[Vertex],0)),1,1,"")</f>
        <v>6</v>
      </c>
      <c r="BD10" s="51">
        <v>0</v>
      </c>
      <c r="BE10" s="52">
        <v>0</v>
      </c>
      <c r="BF10" s="51">
        <v>0</v>
      </c>
      <c r="BG10" s="52">
        <v>0</v>
      </c>
      <c r="BH10" s="51">
        <v>0</v>
      </c>
      <c r="BI10" s="52">
        <v>0</v>
      </c>
      <c r="BJ10" s="51">
        <v>23</v>
      </c>
      <c r="BK10" s="52">
        <v>100</v>
      </c>
      <c r="BL10" s="51">
        <v>23</v>
      </c>
    </row>
    <row r="11" spans="1:64" ht="45">
      <c r="A11" s="84" t="s">
        <v>218</v>
      </c>
      <c r="B11" s="84" t="s">
        <v>219</v>
      </c>
      <c r="C11" s="53" t="s">
        <v>731</v>
      </c>
      <c r="D11" s="54">
        <v>3</v>
      </c>
      <c r="E11" s="65" t="s">
        <v>132</v>
      </c>
      <c r="F11" s="55">
        <v>35</v>
      </c>
      <c r="G11" s="53"/>
      <c r="H11" s="57"/>
      <c r="I11" s="56"/>
      <c r="J11" s="56"/>
      <c r="K11" s="36" t="s">
        <v>65</v>
      </c>
      <c r="L11" s="83">
        <v>11</v>
      </c>
      <c r="M11" s="83"/>
      <c r="N11" s="63"/>
      <c r="O11" s="86" t="s">
        <v>230</v>
      </c>
      <c r="P11" s="88">
        <v>43705.89420138889</v>
      </c>
      <c r="Q11" s="86" t="s">
        <v>237</v>
      </c>
      <c r="R11" s="86"/>
      <c r="S11" s="86"/>
      <c r="T11" s="86"/>
      <c r="U11" s="86"/>
      <c r="V11" s="90" t="s">
        <v>259</v>
      </c>
      <c r="W11" s="88">
        <v>43705.89420138889</v>
      </c>
      <c r="X11" s="90" t="s">
        <v>273</v>
      </c>
      <c r="Y11" s="86"/>
      <c r="Z11" s="86"/>
      <c r="AA11" s="92" t="s">
        <v>287</v>
      </c>
      <c r="AB11" s="86"/>
      <c r="AC11" s="86" t="b">
        <v>0</v>
      </c>
      <c r="AD11" s="86">
        <v>0</v>
      </c>
      <c r="AE11" s="92" t="s">
        <v>298</v>
      </c>
      <c r="AF11" s="86" t="b">
        <v>0</v>
      </c>
      <c r="AG11" s="86" t="s">
        <v>303</v>
      </c>
      <c r="AH11" s="86"/>
      <c r="AI11" s="92" t="s">
        <v>298</v>
      </c>
      <c r="AJ11" s="86" t="b">
        <v>0</v>
      </c>
      <c r="AK11" s="86">
        <v>0</v>
      </c>
      <c r="AL11" s="92" t="s">
        <v>288</v>
      </c>
      <c r="AM11" s="86" t="s">
        <v>308</v>
      </c>
      <c r="AN11" s="86" t="b">
        <v>0</v>
      </c>
      <c r="AO11" s="92" t="s">
        <v>288</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27</v>
      </c>
      <c r="BK11" s="52">
        <v>100</v>
      </c>
      <c r="BL11" s="51">
        <v>27</v>
      </c>
    </row>
    <row r="12" spans="1:64" ht="45">
      <c r="A12" s="84" t="s">
        <v>219</v>
      </c>
      <c r="B12" s="84" t="s">
        <v>219</v>
      </c>
      <c r="C12" s="53" t="s">
        <v>731</v>
      </c>
      <c r="D12" s="54">
        <v>3</v>
      </c>
      <c r="E12" s="65" t="s">
        <v>132</v>
      </c>
      <c r="F12" s="55">
        <v>35</v>
      </c>
      <c r="G12" s="53"/>
      <c r="H12" s="57"/>
      <c r="I12" s="56"/>
      <c r="J12" s="56"/>
      <c r="K12" s="36" t="s">
        <v>65</v>
      </c>
      <c r="L12" s="83">
        <v>12</v>
      </c>
      <c r="M12" s="83"/>
      <c r="N12" s="63"/>
      <c r="O12" s="86" t="s">
        <v>176</v>
      </c>
      <c r="P12" s="88">
        <v>42182.514016203706</v>
      </c>
      <c r="Q12" s="86" t="s">
        <v>238</v>
      </c>
      <c r="R12" s="86"/>
      <c r="S12" s="86"/>
      <c r="T12" s="86"/>
      <c r="U12" s="86"/>
      <c r="V12" s="90" t="s">
        <v>260</v>
      </c>
      <c r="W12" s="88">
        <v>42182.514016203706</v>
      </c>
      <c r="X12" s="90" t="s">
        <v>274</v>
      </c>
      <c r="Y12" s="86"/>
      <c r="Z12" s="86"/>
      <c r="AA12" s="92" t="s">
        <v>288</v>
      </c>
      <c r="AB12" s="86"/>
      <c r="AC12" s="86" t="b">
        <v>0</v>
      </c>
      <c r="AD12" s="86">
        <v>44</v>
      </c>
      <c r="AE12" s="92" t="s">
        <v>298</v>
      </c>
      <c r="AF12" s="86" t="b">
        <v>0</v>
      </c>
      <c r="AG12" s="86" t="s">
        <v>303</v>
      </c>
      <c r="AH12" s="86"/>
      <c r="AI12" s="92" t="s">
        <v>298</v>
      </c>
      <c r="AJ12" s="86" t="b">
        <v>0</v>
      </c>
      <c r="AK12" s="86">
        <v>103</v>
      </c>
      <c r="AL12" s="92" t="s">
        <v>298</v>
      </c>
      <c r="AM12" s="86" t="s">
        <v>309</v>
      </c>
      <c r="AN12" s="86" t="b">
        <v>0</v>
      </c>
      <c r="AO12" s="92" t="s">
        <v>288</v>
      </c>
      <c r="AP12" s="86" t="s">
        <v>310</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25</v>
      </c>
      <c r="BK12" s="52">
        <v>100</v>
      </c>
      <c r="BL12" s="51">
        <v>25</v>
      </c>
    </row>
    <row r="13" spans="1:64" ht="45">
      <c r="A13" s="84" t="s">
        <v>220</v>
      </c>
      <c r="B13" s="84" t="s">
        <v>219</v>
      </c>
      <c r="C13" s="53" t="s">
        <v>731</v>
      </c>
      <c r="D13" s="54">
        <v>3</v>
      </c>
      <c r="E13" s="65" t="s">
        <v>132</v>
      </c>
      <c r="F13" s="55">
        <v>35</v>
      </c>
      <c r="G13" s="53"/>
      <c r="H13" s="57"/>
      <c r="I13" s="56"/>
      <c r="J13" s="56"/>
      <c r="K13" s="36" t="s">
        <v>65</v>
      </c>
      <c r="L13" s="83">
        <v>13</v>
      </c>
      <c r="M13" s="83"/>
      <c r="N13" s="63"/>
      <c r="O13" s="86" t="s">
        <v>230</v>
      </c>
      <c r="P13" s="88">
        <v>43705.90572916667</v>
      </c>
      <c r="Q13" s="86" t="s">
        <v>237</v>
      </c>
      <c r="R13" s="86"/>
      <c r="S13" s="86"/>
      <c r="T13" s="86"/>
      <c r="U13" s="86"/>
      <c r="V13" s="90" t="s">
        <v>261</v>
      </c>
      <c r="W13" s="88">
        <v>43705.90572916667</v>
      </c>
      <c r="X13" s="90" t="s">
        <v>275</v>
      </c>
      <c r="Y13" s="86"/>
      <c r="Z13" s="86"/>
      <c r="AA13" s="92" t="s">
        <v>289</v>
      </c>
      <c r="AB13" s="86"/>
      <c r="AC13" s="86" t="b">
        <v>0</v>
      </c>
      <c r="AD13" s="86">
        <v>0</v>
      </c>
      <c r="AE13" s="92" t="s">
        <v>298</v>
      </c>
      <c r="AF13" s="86" t="b">
        <v>0</v>
      </c>
      <c r="AG13" s="86" t="s">
        <v>303</v>
      </c>
      <c r="AH13" s="86"/>
      <c r="AI13" s="92" t="s">
        <v>298</v>
      </c>
      <c r="AJ13" s="86" t="b">
        <v>0</v>
      </c>
      <c r="AK13" s="86">
        <v>0</v>
      </c>
      <c r="AL13" s="92" t="s">
        <v>288</v>
      </c>
      <c r="AM13" s="86" t="s">
        <v>309</v>
      </c>
      <c r="AN13" s="86" t="b">
        <v>0</v>
      </c>
      <c r="AO13" s="92" t="s">
        <v>288</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27</v>
      </c>
      <c r="BK13" s="52">
        <v>100</v>
      </c>
      <c r="BL13" s="51">
        <v>27</v>
      </c>
    </row>
    <row r="14" spans="1:64" ht="45">
      <c r="A14" s="84" t="s">
        <v>221</v>
      </c>
      <c r="B14" s="84" t="s">
        <v>221</v>
      </c>
      <c r="C14" s="53" t="s">
        <v>731</v>
      </c>
      <c r="D14" s="54">
        <v>3</v>
      </c>
      <c r="E14" s="65" t="s">
        <v>132</v>
      </c>
      <c r="F14" s="55">
        <v>35</v>
      </c>
      <c r="G14" s="53"/>
      <c r="H14" s="57"/>
      <c r="I14" s="56"/>
      <c r="J14" s="56"/>
      <c r="K14" s="36" t="s">
        <v>65</v>
      </c>
      <c r="L14" s="83">
        <v>14</v>
      </c>
      <c r="M14" s="83"/>
      <c r="N14" s="63"/>
      <c r="O14" s="86" t="s">
        <v>176</v>
      </c>
      <c r="P14" s="88">
        <v>43707.301875</v>
      </c>
      <c r="Q14" s="86" t="s">
        <v>239</v>
      </c>
      <c r="R14" s="86"/>
      <c r="S14" s="86"/>
      <c r="T14" s="86" t="s">
        <v>252</v>
      </c>
      <c r="U14" s="86"/>
      <c r="V14" s="90" t="s">
        <v>262</v>
      </c>
      <c r="W14" s="88">
        <v>43707.301875</v>
      </c>
      <c r="X14" s="90" t="s">
        <v>276</v>
      </c>
      <c r="Y14" s="86"/>
      <c r="Z14" s="86"/>
      <c r="AA14" s="92" t="s">
        <v>290</v>
      </c>
      <c r="AB14" s="86"/>
      <c r="AC14" s="86" t="b">
        <v>0</v>
      </c>
      <c r="AD14" s="86">
        <v>0</v>
      </c>
      <c r="AE14" s="92" t="s">
        <v>298</v>
      </c>
      <c r="AF14" s="86" t="b">
        <v>0</v>
      </c>
      <c r="AG14" s="86" t="s">
        <v>303</v>
      </c>
      <c r="AH14" s="86"/>
      <c r="AI14" s="92" t="s">
        <v>298</v>
      </c>
      <c r="AJ14" s="86" t="b">
        <v>0</v>
      </c>
      <c r="AK14" s="86">
        <v>0</v>
      </c>
      <c r="AL14" s="92" t="s">
        <v>298</v>
      </c>
      <c r="AM14" s="86" t="s">
        <v>308</v>
      </c>
      <c r="AN14" s="86" t="b">
        <v>0</v>
      </c>
      <c r="AO14" s="92" t="s">
        <v>290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24</v>
      </c>
      <c r="BK14" s="52">
        <v>100</v>
      </c>
      <c r="BL14" s="51">
        <v>24</v>
      </c>
    </row>
    <row r="15" spans="1:64" ht="45">
      <c r="A15" s="84" t="s">
        <v>222</v>
      </c>
      <c r="B15" s="84" t="s">
        <v>222</v>
      </c>
      <c r="C15" s="53" t="s">
        <v>731</v>
      </c>
      <c r="D15" s="54">
        <v>3</v>
      </c>
      <c r="E15" s="65" t="s">
        <v>132</v>
      </c>
      <c r="F15" s="55">
        <v>35</v>
      </c>
      <c r="G15" s="53"/>
      <c r="H15" s="57"/>
      <c r="I15" s="56"/>
      <c r="J15" s="56"/>
      <c r="K15" s="36" t="s">
        <v>65</v>
      </c>
      <c r="L15" s="83">
        <v>15</v>
      </c>
      <c r="M15" s="83"/>
      <c r="N15" s="63"/>
      <c r="O15" s="86" t="s">
        <v>176</v>
      </c>
      <c r="P15" s="88">
        <v>43707.44421296296</v>
      </c>
      <c r="Q15" s="86" t="s">
        <v>240</v>
      </c>
      <c r="R15" s="90" t="s">
        <v>248</v>
      </c>
      <c r="S15" s="86" t="s">
        <v>250</v>
      </c>
      <c r="T15" s="86"/>
      <c r="U15" s="86"/>
      <c r="V15" s="90" t="s">
        <v>263</v>
      </c>
      <c r="W15" s="88">
        <v>43707.44421296296</v>
      </c>
      <c r="X15" s="90" t="s">
        <v>277</v>
      </c>
      <c r="Y15" s="86"/>
      <c r="Z15" s="86"/>
      <c r="AA15" s="92" t="s">
        <v>291</v>
      </c>
      <c r="AB15" s="86"/>
      <c r="AC15" s="86" t="b">
        <v>0</v>
      </c>
      <c r="AD15" s="86">
        <v>0</v>
      </c>
      <c r="AE15" s="92" t="s">
        <v>298</v>
      </c>
      <c r="AF15" s="86" t="b">
        <v>1</v>
      </c>
      <c r="AG15" s="86" t="s">
        <v>303</v>
      </c>
      <c r="AH15" s="86"/>
      <c r="AI15" s="92" t="s">
        <v>306</v>
      </c>
      <c r="AJ15" s="86" t="b">
        <v>0</v>
      </c>
      <c r="AK15" s="86">
        <v>0</v>
      </c>
      <c r="AL15" s="92" t="s">
        <v>298</v>
      </c>
      <c r="AM15" s="86" t="s">
        <v>308</v>
      </c>
      <c r="AN15" s="86" t="b">
        <v>1</v>
      </c>
      <c r="AO15" s="92" t="s">
        <v>291</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23</v>
      </c>
      <c r="BK15" s="52">
        <v>100</v>
      </c>
      <c r="BL15" s="51">
        <v>23</v>
      </c>
    </row>
    <row r="16" spans="1:64" ht="45">
      <c r="A16" s="84" t="s">
        <v>223</v>
      </c>
      <c r="B16" s="84" t="s">
        <v>228</v>
      </c>
      <c r="C16" s="53" t="s">
        <v>731</v>
      </c>
      <c r="D16" s="54">
        <v>3</v>
      </c>
      <c r="E16" s="65" t="s">
        <v>132</v>
      </c>
      <c r="F16" s="55">
        <v>35</v>
      </c>
      <c r="G16" s="53"/>
      <c r="H16" s="57"/>
      <c r="I16" s="56"/>
      <c r="J16" s="56"/>
      <c r="K16" s="36" t="s">
        <v>65</v>
      </c>
      <c r="L16" s="83">
        <v>16</v>
      </c>
      <c r="M16" s="83"/>
      <c r="N16" s="63"/>
      <c r="O16" s="86" t="s">
        <v>231</v>
      </c>
      <c r="P16" s="88">
        <v>43707.56922453704</v>
      </c>
      <c r="Q16" s="86" t="s">
        <v>241</v>
      </c>
      <c r="R16" s="86"/>
      <c r="S16" s="86"/>
      <c r="T16" s="86"/>
      <c r="U16" s="86"/>
      <c r="V16" s="90" t="s">
        <v>264</v>
      </c>
      <c r="W16" s="88">
        <v>43707.56922453704</v>
      </c>
      <c r="X16" s="90" t="s">
        <v>278</v>
      </c>
      <c r="Y16" s="86"/>
      <c r="Z16" s="86"/>
      <c r="AA16" s="92" t="s">
        <v>292</v>
      </c>
      <c r="AB16" s="92" t="s">
        <v>296</v>
      </c>
      <c r="AC16" s="86" t="b">
        <v>0</v>
      </c>
      <c r="AD16" s="86">
        <v>0</v>
      </c>
      <c r="AE16" s="92" t="s">
        <v>301</v>
      </c>
      <c r="AF16" s="86" t="b">
        <v>0</v>
      </c>
      <c r="AG16" s="86" t="s">
        <v>303</v>
      </c>
      <c r="AH16" s="86"/>
      <c r="AI16" s="92" t="s">
        <v>298</v>
      </c>
      <c r="AJ16" s="86" t="b">
        <v>0</v>
      </c>
      <c r="AK16" s="86">
        <v>0</v>
      </c>
      <c r="AL16" s="92" t="s">
        <v>298</v>
      </c>
      <c r="AM16" s="86" t="s">
        <v>309</v>
      </c>
      <c r="AN16" s="86" t="b">
        <v>0</v>
      </c>
      <c r="AO16" s="92" t="s">
        <v>296</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v>0</v>
      </c>
      <c r="BE16" s="52">
        <v>0</v>
      </c>
      <c r="BF16" s="51">
        <v>0</v>
      </c>
      <c r="BG16" s="52">
        <v>0</v>
      </c>
      <c r="BH16" s="51">
        <v>0</v>
      </c>
      <c r="BI16" s="52">
        <v>0</v>
      </c>
      <c r="BJ16" s="51">
        <v>17</v>
      </c>
      <c r="BK16" s="52">
        <v>100</v>
      </c>
      <c r="BL16" s="51">
        <v>17</v>
      </c>
    </row>
    <row r="17" spans="1:64" ht="45">
      <c r="A17" s="84" t="s">
        <v>224</v>
      </c>
      <c r="B17" s="84" t="s">
        <v>229</v>
      </c>
      <c r="C17" s="53" t="s">
        <v>731</v>
      </c>
      <c r="D17" s="54">
        <v>3</v>
      </c>
      <c r="E17" s="65" t="s">
        <v>132</v>
      </c>
      <c r="F17" s="55">
        <v>35</v>
      </c>
      <c r="G17" s="53"/>
      <c r="H17" s="57"/>
      <c r="I17" s="56"/>
      <c r="J17" s="56"/>
      <c r="K17" s="36" t="s">
        <v>65</v>
      </c>
      <c r="L17" s="83">
        <v>17</v>
      </c>
      <c r="M17" s="83"/>
      <c r="N17" s="63"/>
      <c r="O17" s="86" t="s">
        <v>231</v>
      </c>
      <c r="P17" s="88">
        <v>43707.84012731481</v>
      </c>
      <c r="Q17" s="86" t="s">
        <v>242</v>
      </c>
      <c r="R17" s="86"/>
      <c r="S17" s="86"/>
      <c r="T17" s="86"/>
      <c r="U17" s="86"/>
      <c r="V17" s="90" t="s">
        <v>265</v>
      </c>
      <c r="W17" s="88">
        <v>43707.84012731481</v>
      </c>
      <c r="X17" s="90" t="s">
        <v>279</v>
      </c>
      <c r="Y17" s="86"/>
      <c r="Z17" s="86"/>
      <c r="AA17" s="92" t="s">
        <v>293</v>
      </c>
      <c r="AB17" s="92" t="s">
        <v>297</v>
      </c>
      <c r="AC17" s="86" t="b">
        <v>0</v>
      </c>
      <c r="AD17" s="86">
        <v>0</v>
      </c>
      <c r="AE17" s="92" t="s">
        <v>302</v>
      </c>
      <c r="AF17" s="86" t="b">
        <v>0</v>
      </c>
      <c r="AG17" s="86" t="s">
        <v>303</v>
      </c>
      <c r="AH17" s="86"/>
      <c r="AI17" s="92" t="s">
        <v>298</v>
      </c>
      <c r="AJ17" s="86" t="b">
        <v>0</v>
      </c>
      <c r="AK17" s="86">
        <v>0</v>
      </c>
      <c r="AL17" s="92" t="s">
        <v>298</v>
      </c>
      <c r="AM17" s="86" t="s">
        <v>309</v>
      </c>
      <c r="AN17" s="86" t="b">
        <v>0</v>
      </c>
      <c r="AO17" s="92" t="s">
        <v>297</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19</v>
      </c>
      <c r="BK17" s="52">
        <v>100</v>
      </c>
      <c r="BL17" s="51">
        <v>19</v>
      </c>
    </row>
    <row r="18" spans="1:64" ht="45">
      <c r="A18" s="84" t="s">
        <v>225</v>
      </c>
      <c r="B18" s="84" t="s">
        <v>225</v>
      </c>
      <c r="C18" s="53" t="s">
        <v>731</v>
      </c>
      <c r="D18" s="54">
        <v>3</v>
      </c>
      <c r="E18" s="65" t="s">
        <v>132</v>
      </c>
      <c r="F18" s="55">
        <v>35</v>
      </c>
      <c r="G18" s="53"/>
      <c r="H18" s="57"/>
      <c r="I18" s="56"/>
      <c r="J18" s="56"/>
      <c r="K18" s="36" t="s">
        <v>65</v>
      </c>
      <c r="L18" s="83">
        <v>18</v>
      </c>
      <c r="M18" s="83"/>
      <c r="N18" s="63"/>
      <c r="O18" s="86" t="s">
        <v>176</v>
      </c>
      <c r="P18" s="88">
        <v>43707.90010416666</v>
      </c>
      <c r="Q18" s="86" t="s">
        <v>243</v>
      </c>
      <c r="R18" s="90" t="s">
        <v>249</v>
      </c>
      <c r="S18" s="86" t="s">
        <v>250</v>
      </c>
      <c r="T18" s="86"/>
      <c r="U18" s="86"/>
      <c r="V18" s="90" t="s">
        <v>266</v>
      </c>
      <c r="W18" s="88">
        <v>43707.90010416666</v>
      </c>
      <c r="X18" s="90" t="s">
        <v>280</v>
      </c>
      <c r="Y18" s="86"/>
      <c r="Z18" s="86"/>
      <c r="AA18" s="92" t="s">
        <v>294</v>
      </c>
      <c r="AB18" s="86"/>
      <c r="AC18" s="86" t="b">
        <v>0</v>
      </c>
      <c r="AD18" s="86">
        <v>0</v>
      </c>
      <c r="AE18" s="92" t="s">
        <v>298</v>
      </c>
      <c r="AF18" s="86" t="b">
        <v>1</v>
      </c>
      <c r="AG18" s="86" t="s">
        <v>303</v>
      </c>
      <c r="AH18" s="86"/>
      <c r="AI18" s="92" t="s">
        <v>307</v>
      </c>
      <c r="AJ18" s="86" t="b">
        <v>0</v>
      </c>
      <c r="AK18" s="86">
        <v>0</v>
      </c>
      <c r="AL18" s="92" t="s">
        <v>298</v>
      </c>
      <c r="AM18" s="86" t="s">
        <v>308</v>
      </c>
      <c r="AN18" s="86" t="b">
        <v>1</v>
      </c>
      <c r="AO18" s="92" t="s">
        <v>294</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20</v>
      </c>
      <c r="BK18" s="52">
        <v>100</v>
      </c>
      <c r="BL18"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ErrorMessage="1" sqref="N2:N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Color" prompt="To select an optional edge color, right-click and select Select Color on the right-click menu." sqref="C3:C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Opacity" prompt="Enter an optional edge opacity between 0 (transparent) and 100 (opaque)." errorTitle="Invalid Edge Opacity" error="The optional edge opacity must be a whole number between 0 and 10." sqref="F3:F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showErrorMessage="1" promptTitle="Vertex 1 Name" prompt="Enter the name of the edge's first vertex." sqref="A3:A18"/>
    <dataValidation allowBlank="1" showInputMessage="1" showErrorMessage="1" promptTitle="Vertex 2 Name" prompt="Enter the name of the edge's second vertex." sqref="B3:B18"/>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
  </dataValidations>
  <hyperlinks>
    <hyperlink ref="R3" r:id="rId1" display="https://twitter.com/i/web/status/1164269769987694594"/>
    <hyperlink ref="R4" r:id="rId2" display="https://twitter.com/i/web/status/1164831796652982274"/>
    <hyperlink ref="R5" r:id="rId3" display="https://twitter.com/hanintaim/status/1165789472048451584"/>
    <hyperlink ref="R6" r:id="rId4" display="https://twitter.com/hanintaim/status/1165789472048451584"/>
    <hyperlink ref="R8" r:id="rId5" display="https://twitter.com/hanintaim/status/1165789472048451584"/>
    <hyperlink ref="R9" r:id="rId6" display="https://twitter.com/hanintaim/status/1165789472048451584"/>
    <hyperlink ref="R10" r:id="rId7" display="https://twitter.com/i/web/status/1166137332245979136"/>
    <hyperlink ref="R15" r:id="rId8" display="https://twitter.com/i/web/status/1167386395184455680"/>
    <hyperlink ref="R18" r:id="rId9" display="https://twitter.com/i/web/status/1167551605400592391"/>
    <hyperlink ref="V3" r:id="rId10" display="http://pbs.twimg.com/profile_images/1150907202447826944/roNdLdLI_normal.jpg"/>
    <hyperlink ref="V4" r:id="rId11" display="http://pbs.twimg.com/profile_images/1161898659623198721/WwjQW8Ms_normal.jpg"/>
    <hyperlink ref="V5" r:id="rId12" display="http://abs.twimg.com/sticky/default_profile_images/default_profile_normal.png"/>
    <hyperlink ref="V6" r:id="rId13" display="http://abs.twimg.com/sticky/default_profile_images/default_profile_normal.png"/>
    <hyperlink ref="V7" r:id="rId14" display="http://pbs.twimg.com/profile_images/1164958992919146496/WxleP_Q5_normal.jpg"/>
    <hyperlink ref="V8" r:id="rId15" display="http://pbs.twimg.com/profile_images/1161996492632154112/y-jZa27V_normal.jpg"/>
    <hyperlink ref="V9" r:id="rId16" display="http://pbs.twimg.com/profile_images/1161996492632154112/y-jZa27V_normal.jpg"/>
    <hyperlink ref="V10" r:id="rId17" display="http://pbs.twimg.com/profile_images/720515019062968320/fxA8nZLe_normal.jpg"/>
    <hyperlink ref="V11" r:id="rId18" display="http://pbs.twimg.com/profile_images/1164667841095901184/3F8D2PdL_normal.jpg"/>
    <hyperlink ref="V12" r:id="rId19" display="http://pbs.twimg.com/profile_images/901017814382891008/DxcWoBRN_normal.jpg"/>
    <hyperlink ref="V13" r:id="rId20" display="http://pbs.twimg.com/profile_images/1166691112863588352/lyZVbtXj_normal.jpg"/>
    <hyperlink ref="V14" r:id="rId21" display="http://pbs.twimg.com/profile_images/1165943150705283073/IOmnoWPr_normal.jpg"/>
    <hyperlink ref="V15" r:id="rId22" display="http://pbs.twimg.com/profile_images/1165409611089883136/eTK6sGaV_normal.jpg"/>
    <hyperlink ref="V16" r:id="rId23" display="http://pbs.twimg.com/profile_images/1142762086549905410/sXXn-4ck_normal.jpg"/>
    <hyperlink ref="V17" r:id="rId24" display="http://pbs.twimg.com/profile_images/940598368857968645/tNiQe3VV_normal.jpg"/>
    <hyperlink ref="V18" r:id="rId25" display="http://pbs.twimg.com/profile_images/1167326473486622721/s0JqU7V3_normal.jpg"/>
    <hyperlink ref="X3" r:id="rId26" display="https://twitter.com/#!/ameralmoghrabi4/status/1164269769987694594"/>
    <hyperlink ref="X4" r:id="rId27" display="https://twitter.com/#!/ssea70/status/1164831796652982274"/>
    <hyperlink ref="X5" r:id="rId28" display="https://twitter.com/#!/nanobishara/status/1165859826544652289"/>
    <hyperlink ref="X6" r:id="rId29" display="https://twitter.com/#!/nanobishara/status/1165859826544652289"/>
    <hyperlink ref="X7" r:id="rId30" display="https://twitter.com/#!/rose91el/status/1165790508448436229"/>
    <hyperlink ref="X8" r:id="rId31" display="https://twitter.com/#!/hanintaim/status/1165908970952724481"/>
    <hyperlink ref="X9" r:id="rId32" display="https://twitter.com/#!/hanintaim/status/1165908970952724481"/>
    <hyperlink ref="X10" r:id="rId33" display="https://twitter.com/#!/rawiyam/status/1166137332245979136"/>
    <hyperlink ref="X11" r:id="rId34" display="https://twitter.com/#!/itsmarahhh/status/1166824691555819523"/>
    <hyperlink ref="X12" r:id="rId35" display="https://twitter.com/#!/amjadzarour/status/614770195257761792"/>
    <hyperlink ref="X13" r:id="rId36" display="https://twitter.com/#!/nermeen_ku/status/1166828867048394754"/>
    <hyperlink ref="X14" r:id="rId37" display="https://twitter.com/#!/3vi2h6j1vtcztzx/status/1167334815382888448"/>
    <hyperlink ref="X15" r:id="rId38" display="https://twitter.com/#!/ayahass25031095/status/1167386395184455680"/>
    <hyperlink ref="X16" r:id="rId39" display="https://twitter.com/#!/lebanon7ala/status/1167431697706582016"/>
    <hyperlink ref="X17" r:id="rId40" display="https://twitter.com/#!/66ranine/status/1167529872832552961"/>
    <hyperlink ref="X18" r:id="rId41" display="https://twitter.com/#!/omar_taha90/status/1167551605400592391"/>
  </hyperlinks>
  <printOptions/>
  <pageMargins left="0.7" right="0.7" top="0.75" bottom="0.75" header="0.3" footer="0.3"/>
  <pageSetup horizontalDpi="600" verticalDpi="600" orientation="portrait" r:id="rId45"/>
  <legacyDrawing r:id="rId43"/>
  <tableParts>
    <tablePart r:id="rId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687</v>
      </c>
      <c r="B1" s="13" t="s">
        <v>688</v>
      </c>
      <c r="C1" s="13" t="s">
        <v>681</v>
      </c>
      <c r="D1" s="13" t="s">
        <v>682</v>
      </c>
      <c r="E1" s="13" t="s">
        <v>689</v>
      </c>
      <c r="F1" s="13" t="s">
        <v>144</v>
      </c>
      <c r="G1" s="13" t="s">
        <v>690</v>
      </c>
      <c r="H1" s="13" t="s">
        <v>691</v>
      </c>
      <c r="I1" s="13" t="s">
        <v>692</v>
      </c>
      <c r="J1" s="13" t="s">
        <v>693</v>
      </c>
      <c r="K1" s="13" t="s">
        <v>694</v>
      </c>
      <c r="L1" s="13" t="s">
        <v>695</v>
      </c>
    </row>
    <row r="2" spans="1:12" ht="15">
      <c r="A2" s="91" t="s">
        <v>552</v>
      </c>
      <c r="B2" s="91" t="s">
        <v>538</v>
      </c>
      <c r="C2" s="91">
        <v>4</v>
      </c>
      <c r="D2" s="130">
        <v>0.008060267323707787</v>
      </c>
      <c r="E2" s="130">
        <v>1.2621119296336114</v>
      </c>
      <c r="F2" s="91" t="s">
        <v>683</v>
      </c>
      <c r="G2" s="91" t="b">
        <v>0</v>
      </c>
      <c r="H2" s="91" t="b">
        <v>0</v>
      </c>
      <c r="I2" s="91" t="b">
        <v>0</v>
      </c>
      <c r="J2" s="91" t="b">
        <v>0</v>
      </c>
      <c r="K2" s="91" t="b">
        <v>0</v>
      </c>
      <c r="L2" s="91" t="b">
        <v>0</v>
      </c>
    </row>
    <row r="3" spans="1:12" ht="15">
      <c r="A3" s="91" t="s">
        <v>558</v>
      </c>
      <c r="B3" s="91" t="s">
        <v>540</v>
      </c>
      <c r="C3" s="91">
        <v>3</v>
      </c>
      <c r="D3" s="130">
        <v>0.007433408677317507</v>
      </c>
      <c r="E3" s="130">
        <v>1.2419085435453245</v>
      </c>
      <c r="F3" s="91" t="s">
        <v>683</v>
      </c>
      <c r="G3" s="91" t="b">
        <v>0</v>
      </c>
      <c r="H3" s="91" t="b">
        <v>0</v>
      </c>
      <c r="I3" s="91" t="b">
        <v>0</v>
      </c>
      <c r="J3" s="91" t="b">
        <v>0</v>
      </c>
      <c r="K3" s="91" t="b">
        <v>0</v>
      </c>
      <c r="L3" s="91" t="b">
        <v>0</v>
      </c>
    </row>
    <row r="4" spans="1:12" ht="15">
      <c r="A4" s="91" t="s">
        <v>540</v>
      </c>
      <c r="B4" s="91" t="s">
        <v>559</v>
      </c>
      <c r="C4" s="91">
        <v>3</v>
      </c>
      <c r="D4" s="130">
        <v>0.007433408677317507</v>
      </c>
      <c r="E4" s="130">
        <v>1.3668472801536244</v>
      </c>
      <c r="F4" s="91" t="s">
        <v>683</v>
      </c>
      <c r="G4" s="91" t="b">
        <v>0</v>
      </c>
      <c r="H4" s="91" t="b">
        <v>0</v>
      </c>
      <c r="I4" s="91" t="b">
        <v>0</v>
      </c>
      <c r="J4" s="91" t="b">
        <v>0</v>
      </c>
      <c r="K4" s="91" t="b">
        <v>0</v>
      </c>
      <c r="L4" s="91" t="b">
        <v>0</v>
      </c>
    </row>
    <row r="5" spans="1:12" ht="15">
      <c r="A5" s="91" t="s">
        <v>559</v>
      </c>
      <c r="B5" s="91" t="s">
        <v>560</v>
      </c>
      <c r="C5" s="91">
        <v>3</v>
      </c>
      <c r="D5" s="130">
        <v>0.007433408677317507</v>
      </c>
      <c r="E5" s="130">
        <v>1.9311187105921872</v>
      </c>
      <c r="F5" s="91" t="s">
        <v>683</v>
      </c>
      <c r="G5" s="91" t="b">
        <v>0</v>
      </c>
      <c r="H5" s="91" t="b">
        <v>0</v>
      </c>
      <c r="I5" s="91" t="b">
        <v>0</v>
      </c>
      <c r="J5" s="91" t="b">
        <v>0</v>
      </c>
      <c r="K5" s="91" t="b">
        <v>0</v>
      </c>
      <c r="L5" s="91" t="b">
        <v>0</v>
      </c>
    </row>
    <row r="6" spans="1:12" ht="15">
      <c r="A6" s="91" t="s">
        <v>560</v>
      </c>
      <c r="B6" s="91" t="s">
        <v>561</v>
      </c>
      <c r="C6" s="91">
        <v>3</v>
      </c>
      <c r="D6" s="130">
        <v>0.007433408677317507</v>
      </c>
      <c r="E6" s="130">
        <v>1.9311187105921872</v>
      </c>
      <c r="F6" s="91" t="s">
        <v>683</v>
      </c>
      <c r="G6" s="91" t="b">
        <v>0</v>
      </c>
      <c r="H6" s="91" t="b">
        <v>0</v>
      </c>
      <c r="I6" s="91" t="b">
        <v>0</v>
      </c>
      <c r="J6" s="91" t="b">
        <v>0</v>
      </c>
      <c r="K6" s="91" t="b">
        <v>0</v>
      </c>
      <c r="L6" s="91" t="b">
        <v>0</v>
      </c>
    </row>
    <row r="7" spans="1:12" ht="15">
      <c r="A7" s="91" t="s">
        <v>561</v>
      </c>
      <c r="B7" s="91" t="s">
        <v>562</v>
      </c>
      <c r="C7" s="91">
        <v>3</v>
      </c>
      <c r="D7" s="130">
        <v>0.007433408677317507</v>
      </c>
      <c r="E7" s="130">
        <v>1.9311187105921872</v>
      </c>
      <c r="F7" s="91" t="s">
        <v>683</v>
      </c>
      <c r="G7" s="91" t="b">
        <v>0</v>
      </c>
      <c r="H7" s="91" t="b">
        <v>0</v>
      </c>
      <c r="I7" s="91" t="b">
        <v>0</v>
      </c>
      <c r="J7" s="91" t="b">
        <v>0</v>
      </c>
      <c r="K7" s="91" t="b">
        <v>0</v>
      </c>
      <c r="L7" s="91" t="b">
        <v>0</v>
      </c>
    </row>
    <row r="8" spans="1:12" ht="15">
      <c r="A8" s="91" t="s">
        <v>562</v>
      </c>
      <c r="B8" s="91" t="s">
        <v>563</v>
      </c>
      <c r="C8" s="91">
        <v>3</v>
      </c>
      <c r="D8" s="130">
        <v>0.007433408677317507</v>
      </c>
      <c r="E8" s="130">
        <v>1.9311187105921872</v>
      </c>
      <c r="F8" s="91" t="s">
        <v>683</v>
      </c>
      <c r="G8" s="91" t="b">
        <v>0</v>
      </c>
      <c r="H8" s="91" t="b">
        <v>0</v>
      </c>
      <c r="I8" s="91" t="b">
        <v>0</v>
      </c>
      <c r="J8" s="91" t="b">
        <v>0</v>
      </c>
      <c r="K8" s="91" t="b">
        <v>0</v>
      </c>
      <c r="L8" s="91" t="b">
        <v>0</v>
      </c>
    </row>
    <row r="9" spans="1:12" ht="15">
      <c r="A9" s="91" t="s">
        <v>563</v>
      </c>
      <c r="B9" s="91" t="s">
        <v>564</v>
      </c>
      <c r="C9" s="91">
        <v>3</v>
      </c>
      <c r="D9" s="130">
        <v>0.007433408677317507</v>
      </c>
      <c r="E9" s="130">
        <v>1.9311187105921872</v>
      </c>
      <c r="F9" s="91" t="s">
        <v>683</v>
      </c>
      <c r="G9" s="91" t="b">
        <v>0</v>
      </c>
      <c r="H9" s="91" t="b">
        <v>0</v>
      </c>
      <c r="I9" s="91" t="b">
        <v>0</v>
      </c>
      <c r="J9" s="91" t="b">
        <v>0</v>
      </c>
      <c r="K9" s="91" t="b">
        <v>0</v>
      </c>
      <c r="L9" s="91" t="b">
        <v>0</v>
      </c>
    </row>
    <row r="10" spans="1:12" ht="15">
      <c r="A10" s="91" t="s">
        <v>564</v>
      </c>
      <c r="B10" s="91" t="s">
        <v>668</v>
      </c>
      <c r="C10" s="91">
        <v>3</v>
      </c>
      <c r="D10" s="130">
        <v>0.007433408677317507</v>
      </c>
      <c r="E10" s="130">
        <v>1.9311187105921872</v>
      </c>
      <c r="F10" s="91" t="s">
        <v>683</v>
      </c>
      <c r="G10" s="91" t="b">
        <v>0</v>
      </c>
      <c r="H10" s="91" t="b">
        <v>0</v>
      </c>
      <c r="I10" s="91" t="b">
        <v>0</v>
      </c>
      <c r="J10" s="91" t="b">
        <v>0</v>
      </c>
      <c r="K10" s="91" t="b">
        <v>0</v>
      </c>
      <c r="L10" s="91" t="b">
        <v>0</v>
      </c>
    </row>
    <row r="11" spans="1:12" ht="15">
      <c r="A11" s="91" t="s">
        <v>668</v>
      </c>
      <c r="B11" s="91" t="s">
        <v>542</v>
      </c>
      <c r="C11" s="91">
        <v>3</v>
      </c>
      <c r="D11" s="130">
        <v>0.007433408677317507</v>
      </c>
      <c r="E11" s="130">
        <v>1.630088714928206</v>
      </c>
      <c r="F11" s="91" t="s">
        <v>683</v>
      </c>
      <c r="G11" s="91" t="b">
        <v>0</v>
      </c>
      <c r="H11" s="91" t="b">
        <v>0</v>
      </c>
      <c r="I11" s="91" t="b">
        <v>0</v>
      </c>
      <c r="J11" s="91" t="b">
        <v>0</v>
      </c>
      <c r="K11" s="91" t="b">
        <v>0</v>
      </c>
      <c r="L11" s="91" t="b">
        <v>0</v>
      </c>
    </row>
    <row r="12" spans="1:12" ht="15">
      <c r="A12" s="91" t="s">
        <v>542</v>
      </c>
      <c r="B12" s="91" t="s">
        <v>540</v>
      </c>
      <c r="C12" s="91">
        <v>3</v>
      </c>
      <c r="D12" s="130">
        <v>0.007433408677317507</v>
      </c>
      <c r="E12" s="130">
        <v>1.0658172844896434</v>
      </c>
      <c r="F12" s="91" t="s">
        <v>683</v>
      </c>
      <c r="G12" s="91" t="b">
        <v>0</v>
      </c>
      <c r="H12" s="91" t="b">
        <v>0</v>
      </c>
      <c r="I12" s="91" t="b">
        <v>0</v>
      </c>
      <c r="J12" s="91" t="b">
        <v>0</v>
      </c>
      <c r="K12" s="91" t="b">
        <v>0</v>
      </c>
      <c r="L12" s="91" t="b">
        <v>0</v>
      </c>
    </row>
    <row r="13" spans="1:12" ht="15">
      <c r="A13" s="91" t="s">
        <v>540</v>
      </c>
      <c r="B13" s="91" t="s">
        <v>542</v>
      </c>
      <c r="C13" s="91">
        <v>3</v>
      </c>
      <c r="D13" s="130">
        <v>0.007433408677317507</v>
      </c>
      <c r="E13" s="130">
        <v>1.0658172844896434</v>
      </c>
      <c r="F13" s="91" t="s">
        <v>683</v>
      </c>
      <c r="G13" s="91" t="b">
        <v>0</v>
      </c>
      <c r="H13" s="91" t="b">
        <v>0</v>
      </c>
      <c r="I13" s="91" t="b">
        <v>0</v>
      </c>
      <c r="J13" s="91" t="b">
        <v>0</v>
      </c>
      <c r="K13" s="91" t="b">
        <v>0</v>
      </c>
      <c r="L13" s="91" t="b">
        <v>0</v>
      </c>
    </row>
    <row r="14" spans="1:12" ht="15">
      <c r="A14" s="91" t="s">
        <v>542</v>
      </c>
      <c r="B14" s="91" t="s">
        <v>669</v>
      </c>
      <c r="C14" s="91">
        <v>3</v>
      </c>
      <c r="D14" s="130">
        <v>0.007433408677317507</v>
      </c>
      <c r="E14" s="130">
        <v>1.630088714928206</v>
      </c>
      <c r="F14" s="91" t="s">
        <v>683</v>
      </c>
      <c r="G14" s="91" t="b">
        <v>0</v>
      </c>
      <c r="H14" s="91" t="b">
        <v>0</v>
      </c>
      <c r="I14" s="91" t="b">
        <v>0</v>
      </c>
      <c r="J14" s="91" t="b">
        <v>0</v>
      </c>
      <c r="K14" s="91" t="b">
        <v>0</v>
      </c>
      <c r="L14" s="91" t="b">
        <v>0</v>
      </c>
    </row>
    <row r="15" spans="1:12" ht="15">
      <c r="A15" s="91" t="s">
        <v>669</v>
      </c>
      <c r="B15" s="91" t="s">
        <v>670</v>
      </c>
      <c r="C15" s="91">
        <v>3</v>
      </c>
      <c r="D15" s="130">
        <v>0.007433408677317507</v>
      </c>
      <c r="E15" s="130">
        <v>1.9311187105921872</v>
      </c>
      <c r="F15" s="91" t="s">
        <v>683</v>
      </c>
      <c r="G15" s="91" t="b">
        <v>0</v>
      </c>
      <c r="H15" s="91" t="b">
        <v>0</v>
      </c>
      <c r="I15" s="91" t="b">
        <v>0</v>
      </c>
      <c r="J15" s="91" t="b">
        <v>0</v>
      </c>
      <c r="K15" s="91" t="b">
        <v>0</v>
      </c>
      <c r="L15" s="91" t="b">
        <v>0</v>
      </c>
    </row>
    <row r="16" spans="1:12" ht="15">
      <c r="A16" s="91" t="s">
        <v>670</v>
      </c>
      <c r="B16" s="91" t="s">
        <v>671</v>
      </c>
      <c r="C16" s="91">
        <v>3</v>
      </c>
      <c r="D16" s="130">
        <v>0.007433408677317507</v>
      </c>
      <c r="E16" s="130">
        <v>1.9311187105921872</v>
      </c>
      <c r="F16" s="91" t="s">
        <v>683</v>
      </c>
      <c r="G16" s="91" t="b">
        <v>0</v>
      </c>
      <c r="H16" s="91" t="b">
        <v>0</v>
      </c>
      <c r="I16" s="91" t="b">
        <v>0</v>
      </c>
      <c r="J16" s="91" t="b">
        <v>0</v>
      </c>
      <c r="K16" s="91" t="b">
        <v>0</v>
      </c>
      <c r="L16" s="91" t="b">
        <v>0</v>
      </c>
    </row>
    <row r="17" spans="1:12" ht="15">
      <c r="A17" s="91" t="s">
        <v>671</v>
      </c>
      <c r="B17" s="91" t="s">
        <v>672</v>
      </c>
      <c r="C17" s="91">
        <v>3</v>
      </c>
      <c r="D17" s="130">
        <v>0.007433408677317507</v>
      </c>
      <c r="E17" s="130">
        <v>1.9311187105921872</v>
      </c>
      <c r="F17" s="91" t="s">
        <v>683</v>
      </c>
      <c r="G17" s="91" t="b">
        <v>0</v>
      </c>
      <c r="H17" s="91" t="b">
        <v>0</v>
      </c>
      <c r="I17" s="91" t="b">
        <v>0</v>
      </c>
      <c r="J17" s="91" t="b">
        <v>0</v>
      </c>
      <c r="K17" s="91" t="b">
        <v>0</v>
      </c>
      <c r="L17" s="91" t="b">
        <v>0</v>
      </c>
    </row>
    <row r="18" spans="1:12" ht="15">
      <c r="A18" s="91" t="s">
        <v>672</v>
      </c>
      <c r="B18" s="91" t="s">
        <v>667</v>
      </c>
      <c r="C18" s="91">
        <v>3</v>
      </c>
      <c r="D18" s="130">
        <v>0.007433408677317507</v>
      </c>
      <c r="E18" s="130">
        <v>1.7092699609758308</v>
      </c>
      <c r="F18" s="91" t="s">
        <v>683</v>
      </c>
      <c r="G18" s="91" t="b">
        <v>0</v>
      </c>
      <c r="H18" s="91" t="b">
        <v>0</v>
      </c>
      <c r="I18" s="91" t="b">
        <v>0</v>
      </c>
      <c r="J18" s="91" t="b">
        <v>0</v>
      </c>
      <c r="K18" s="91" t="b">
        <v>0</v>
      </c>
      <c r="L18" s="91" t="b">
        <v>0</v>
      </c>
    </row>
    <row r="19" spans="1:12" ht="15">
      <c r="A19" s="91" t="s">
        <v>667</v>
      </c>
      <c r="B19" s="91" t="s">
        <v>539</v>
      </c>
      <c r="C19" s="91">
        <v>3</v>
      </c>
      <c r="D19" s="130">
        <v>0.007433408677317507</v>
      </c>
      <c r="E19" s="130">
        <v>1.2321487062561682</v>
      </c>
      <c r="F19" s="91" t="s">
        <v>683</v>
      </c>
      <c r="G19" s="91" t="b">
        <v>0</v>
      </c>
      <c r="H19" s="91" t="b">
        <v>0</v>
      </c>
      <c r="I19" s="91" t="b">
        <v>0</v>
      </c>
      <c r="J19" s="91" t="b">
        <v>0</v>
      </c>
      <c r="K19" s="91" t="b">
        <v>0</v>
      </c>
      <c r="L19" s="91" t="b">
        <v>0</v>
      </c>
    </row>
    <row r="20" spans="1:12" ht="15">
      <c r="A20" s="91" t="s">
        <v>539</v>
      </c>
      <c r="B20" s="91" t="s">
        <v>557</v>
      </c>
      <c r="C20" s="91">
        <v>3</v>
      </c>
      <c r="D20" s="130">
        <v>0.007433408677317507</v>
      </c>
      <c r="E20" s="130">
        <v>1.0280287236002434</v>
      </c>
      <c r="F20" s="91" t="s">
        <v>683</v>
      </c>
      <c r="G20" s="91" t="b">
        <v>0</v>
      </c>
      <c r="H20" s="91" t="b">
        <v>0</v>
      </c>
      <c r="I20" s="91" t="b">
        <v>0</v>
      </c>
      <c r="J20" s="91" t="b">
        <v>0</v>
      </c>
      <c r="K20" s="91" t="b">
        <v>0</v>
      </c>
      <c r="L20" s="91" t="b">
        <v>0</v>
      </c>
    </row>
    <row r="21" spans="1:12" ht="15">
      <c r="A21" s="91" t="s">
        <v>557</v>
      </c>
      <c r="B21" s="91" t="s">
        <v>673</v>
      </c>
      <c r="C21" s="91">
        <v>3</v>
      </c>
      <c r="D21" s="130">
        <v>0.007433408677317507</v>
      </c>
      <c r="E21" s="130">
        <v>1.630088714928206</v>
      </c>
      <c r="F21" s="91" t="s">
        <v>683</v>
      </c>
      <c r="G21" s="91" t="b">
        <v>0</v>
      </c>
      <c r="H21" s="91" t="b">
        <v>0</v>
      </c>
      <c r="I21" s="91" t="b">
        <v>0</v>
      </c>
      <c r="J21" s="91" t="b">
        <v>0</v>
      </c>
      <c r="K21" s="91" t="b">
        <v>0</v>
      </c>
      <c r="L21" s="91" t="b">
        <v>0</v>
      </c>
    </row>
    <row r="22" spans="1:12" ht="15">
      <c r="A22" s="91" t="s">
        <v>673</v>
      </c>
      <c r="B22" s="91" t="s">
        <v>538</v>
      </c>
      <c r="C22" s="91">
        <v>3</v>
      </c>
      <c r="D22" s="130">
        <v>0.007433408677317507</v>
      </c>
      <c r="E22" s="130">
        <v>1.2621119296336114</v>
      </c>
      <c r="F22" s="91" t="s">
        <v>683</v>
      </c>
      <c r="G22" s="91" t="b">
        <v>0</v>
      </c>
      <c r="H22" s="91" t="b">
        <v>0</v>
      </c>
      <c r="I22" s="91" t="b">
        <v>0</v>
      </c>
      <c r="J22" s="91" t="b">
        <v>0</v>
      </c>
      <c r="K22" s="91" t="b">
        <v>0</v>
      </c>
      <c r="L22" s="91" t="b">
        <v>0</v>
      </c>
    </row>
    <row r="23" spans="1:12" ht="15">
      <c r="A23" s="91" t="s">
        <v>538</v>
      </c>
      <c r="B23" s="91" t="s">
        <v>674</v>
      </c>
      <c r="C23" s="91">
        <v>3</v>
      </c>
      <c r="D23" s="130">
        <v>0.007433408677317507</v>
      </c>
      <c r="E23" s="130">
        <v>1.2621119296336114</v>
      </c>
      <c r="F23" s="91" t="s">
        <v>683</v>
      </c>
      <c r="G23" s="91" t="b">
        <v>0</v>
      </c>
      <c r="H23" s="91" t="b">
        <v>0</v>
      </c>
      <c r="I23" s="91" t="b">
        <v>0</v>
      </c>
      <c r="J23" s="91" t="b">
        <v>0</v>
      </c>
      <c r="K23" s="91" t="b">
        <v>0</v>
      </c>
      <c r="L23" s="91" t="b">
        <v>0</v>
      </c>
    </row>
    <row r="24" spans="1:12" ht="15">
      <c r="A24" s="91" t="s">
        <v>674</v>
      </c>
      <c r="B24" s="91" t="s">
        <v>557</v>
      </c>
      <c r="C24" s="91">
        <v>3</v>
      </c>
      <c r="D24" s="130">
        <v>0.007433408677317507</v>
      </c>
      <c r="E24" s="130">
        <v>1.630088714928206</v>
      </c>
      <c r="F24" s="91" t="s">
        <v>683</v>
      </c>
      <c r="G24" s="91" t="b">
        <v>0</v>
      </c>
      <c r="H24" s="91" t="b">
        <v>0</v>
      </c>
      <c r="I24" s="91" t="b">
        <v>0</v>
      </c>
      <c r="J24" s="91" t="b">
        <v>0</v>
      </c>
      <c r="K24" s="91" t="b">
        <v>0</v>
      </c>
      <c r="L24" s="91" t="b">
        <v>0</v>
      </c>
    </row>
    <row r="25" spans="1:12" ht="15">
      <c r="A25" s="91" t="s">
        <v>557</v>
      </c>
      <c r="B25" s="91" t="s">
        <v>675</v>
      </c>
      <c r="C25" s="91">
        <v>3</v>
      </c>
      <c r="D25" s="130">
        <v>0.007433408677317507</v>
      </c>
      <c r="E25" s="130">
        <v>1.630088714928206</v>
      </c>
      <c r="F25" s="91" t="s">
        <v>683</v>
      </c>
      <c r="G25" s="91" t="b">
        <v>0</v>
      </c>
      <c r="H25" s="91" t="b">
        <v>0</v>
      </c>
      <c r="I25" s="91" t="b">
        <v>0</v>
      </c>
      <c r="J25" s="91" t="b">
        <v>0</v>
      </c>
      <c r="K25" s="91" t="b">
        <v>0</v>
      </c>
      <c r="L25" s="91" t="b">
        <v>0</v>
      </c>
    </row>
    <row r="26" spans="1:12" ht="15">
      <c r="A26" s="91" t="s">
        <v>675</v>
      </c>
      <c r="B26" s="91" t="s">
        <v>676</v>
      </c>
      <c r="C26" s="91">
        <v>3</v>
      </c>
      <c r="D26" s="130">
        <v>0.007433408677317507</v>
      </c>
      <c r="E26" s="130">
        <v>1.9311187105921872</v>
      </c>
      <c r="F26" s="91" t="s">
        <v>683</v>
      </c>
      <c r="G26" s="91" t="b">
        <v>0</v>
      </c>
      <c r="H26" s="91" t="b">
        <v>0</v>
      </c>
      <c r="I26" s="91" t="b">
        <v>0</v>
      </c>
      <c r="J26" s="91" t="b">
        <v>0</v>
      </c>
      <c r="K26" s="91" t="b">
        <v>0</v>
      </c>
      <c r="L26" s="91" t="b">
        <v>0</v>
      </c>
    </row>
    <row r="27" spans="1:12" ht="15">
      <c r="A27" s="91" t="s">
        <v>226</v>
      </c>
      <c r="B27" s="91" t="s">
        <v>552</v>
      </c>
      <c r="C27" s="91">
        <v>3</v>
      </c>
      <c r="D27" s="130">
        <v>0.007433408677317507</v>
      </c>
      <c r="E27" s="130">
        <v>1.806179973983887</v>
      </c>
      <c r="F27" s="91" t="s">
        <v>683</v>
      </c>
      <c r="G27" s="91" t="b">
        <v>0</v>
      </c>
      <c r="H27" s="91" t="b">
        <v>0</v>
      </c>
      <c r="I27" s="91" t="b">
        <v>0</v>
      </c>
      <c r="J27" s="91" t="b">
        <v>0</v>
      </c>
      <c r="K27" s="91" t="b">
        <v>0</v>
      </c>
      <c r="L27" s="91" t="b">
        <v>0</v>
      </c>
    </row>
    <row r="28" spans="1:12" ht="15">
      <c r="A28" s="91" t="s">
        <v>538</v>
      </c>
      <c r="B28" s="91" t="s">
        <v>553</v>
      </c>
      <c r="C28" s="91">
        <v>3</v>
      </c>
      <c r="D28" s="130">
        <v>0.007433408677317507</v>
      </c>
      <c r="E28" s="130">
        <v>1.2621119296336114</v>
      </c>
      <c r="F28" s="91" t="s">
        <v>683</v>
      </c>
      <c r="G28" s="91" t="b">
        <v>0</v>
      </c>
      <c r="H28" s="91" t="b">
        <v>0</v>
      </c>
      <c r="I28" s="91" t="b">
        <v>0</v>
      </c>
      <c r="J28" s="91" t="b">
        <v>0</v>
      </c>
      <c r="K28" s="91" t="b">
        <v>0</v>
      </c>
      <c r="L28" s="91" t="b">
        <v>0</v>
      </c>
    </row>
    <row r="29" spans="1:12" ht="15">
      <c r="A29" s="91" t="s">
        <v>553</v>
      </c>
      <c r="B29" s="91" t="s">
        <v>540</v>
      </c>
      <c r="C29" s="91">
        <v>3</v>
      </c>
      <c r="D29" s="130">
        <v>0.007433408677317507</v>
      </c>
      <c r="E29" s="130">
        <v>1.3668472801536244</v>
      </c>
      <c r="F29" s="91" t="s">
        <v>683</v>
      </c>
      <c r="G29" s="91" t="b">
        <v>0</v>
      </c>
      <c r="H29" s="91" t="b">
        <v>0</v>
      </c>
      <c r="I29" s="91" t="b">
        <v>0</v>
      </c>
      <c r="J29" s="91" t="b">
        <v>0</v>
      </c>
      <c r="K29" s="91" t="b">
        <v>0</v>
      </c>
      <c r="L29" s="91" t="b">
        <v>0</v>
      </c>
    </row>
    <row r="30" spans="1:12" ht="15">
      <c r="A30" s="91" t="s">
        <v>540</v>
      </c>
      <c r="B30" s="91" t="s">
        <v>539</v>
      </c>
      <c r="C30" s="91">
        <v>3</v>
      </c>
      <c r="D30" s="130">
        <v>0.007433408677317507</v>
      </c>
      <c r="E30" s="130">
        <v>0.8897260254339621</v>
      </c>
      <c r="F30" s="91" t="s">
        <v>683</v>
      </c>
      <c r="G30" s="91" t="b">
        <v>0</v>
      </c>
      <c r="H30" s="91" t="b">
        <v>0</v>
      </c>
      <c r="I30" s="91" t="b">
        <v>0</v>
      </c>
      <c r="J30" s="91" t="b">
        <v>0</v>
      </c>
      <c r="K30" s="91" t="b">
        <v>0</v>
      </c>
      <c r="L30" s="91" t="b">
        <v>0</v>
      </c>
    </row>
    <row r="31" spans="1:12" ht="15">
      <c r="A31" s="91" t="s">
        <v>539</v>
      </c>
      <c r="B31" s="91" t="s">
        <v>554</v>
      </c>
      <c r="C31" s="91">
        <v>3</v>
      </c>
      <c r="D31" s="130">
        <v>0.007433408677317507</v>
      </c>
      <c r="E31" s="130">
        <v>1.3290587192642247</v>
      </c>
      <c r="F31" s="91" t="s">
        <v>683</v>
      </c>
      <c r="G31" s="91" t="b">
        <v>0</v>
      </c>
      <c r="H31" s="91" t="b">
        <v>0</v>
      </c>
      <c r="I31" s="91" t="b">
        <v>0</v>
      </c>
      <c r="J31" s="91" t="b">
        <v>0</v>
      </c>
      <c r="K31" s="91" t="b">
        <v>0</v>
      </c>
      <c r="L31" s="91" t="b">
        <v>0</v>
      </c>
    </row>
    <row r="32" spans="1:12" ht="15">
      <c r="A32" s="91" t="s">
        <v>554</v>
      </c>
      <c r="B32" s="91" t="s">
        <v>555</v>
      </c>
      <c r="C32" s="91">
        <v>3</v>
      </c>
      <c r="D32" s="130">
        <v>0.007433408677317507</v>
      </c>
      <c r="E32" s="130">
        <v>1.9311187105921872</v>
      </c>
      <c r="F32" s="91" t="s">
        <v>683</v>
      </c>
      <c r="G32" s="91" t="b">
        <v>0</v>
      </c>
      <c r="H32" s="91" t="b">
        <v>0</v>
      </c>
      <c r="I32" s="91" t="b">
        <v>0</v>
      </c>
      <c r="J32" s="91" t="b">
        <v>0</v>
      </c>
      <c r="K32" s="91" t="b">
        <v>0</v>
      </c>
      <c r="L32" s="91" t="b">
        <v>0</v>
      </c>
    </row>
    <row r="33" spans="1:12" ht="15">
      <c r="A33" s="91" t="s">
        <v>219</v>
      </c>
      <c r="B33" s="91" t="s">
        <v>558</v>
      </c>
      <c r="C33" s="91">
        <v>2</v>
      </c>
      <c r="D33" s="130">
        <v>0.006259985481587088</v>
      </c>
      <c r="E33" s="130">
        <v>1.9311187105921872</v>
      </c>
      <c r="F33" s="91" t="s">
        <v>683</v>
      </c>
      <c r="G33" s="91" t="b">
        <v>0</v>
      </c>
      <c r="H33" s="91" t="b">
        <v>0</v>
      </c>
      <c r="I33" s="91" t="b">
        <v>0</v>
      </c>
      <c r="J33" s="91" t="b">
        <v>0</v>
      </c>
      <c r="K33" s="91" t="b">
        <v>0</v>
      </c>
      <c r="L33" s="91" t="b">
        <v>0</v>
      </c>
    </row>
    <row r="34" spans="1:12" ht="15">
      <c r="A34" s="91" t="s">
        <v>215</v>
      </c>
      <c r="B34" s="91" t="s">
        <v>226</v>
      </c>
      <c r="C34" s="91">
        <v>2</v>
      </c>
      <c r="D34" s="130">
        <v>0.006259985481587088</v>
      </c>
      <c r="E34" s="130">
        <v>2.1072099696478683</v>
      </c>
      <c r="F34" s="91" t="s">
        <v>683</v>
      </c>
      <c r="G34" s="91" t="b">
        <v>0</v>
      </c>
      <c r="H34" s="91" t="b">
        <v>0</v>
      </c>
      <c r="I34" s="91" t="b">
        <v>0</v>
      </c>
      <c r="J34" s="91" t="b">
        <v>0</v>
      </c>
      <c r="K34" s="91" t="b">
        <v>0</v>
      </c>
      <c r="L34" s="91" t="b">
        <v>0</v>
      </c>
    </row>
    <row r="35" spans="1:12" ht="15">
      <c r="A35" s="91" t="s">
        <v>539</v>
      </c>
      <c r="B35" s="91" t="s">
        <v>545</v>
      </c>
      <c r="C35" s="91">
        <v>2</v>
      </c>
      <c r="D35" s="130">
        <v>0.006259985481587088</v>
      </c>
      <c r="E35" s="130">
        <v>1.3290587192642247</v>
      </c>
      <c r="F35" s="91" t="s">
        <v>683</v>
      </c>
      <c r="G35" s="91" t="b">
        <v>0</v>
      </c>
      <c r="H35" s="91" t="b">
        <v>0</v>
      </c>
      <c r="I35" s="91" t="b">
        <v>0</v>
      </c>
      <c r="J35" s="91" t="b">
        <v>0</v>
      </c>
      <c r="K35" s="91" t="b">
        <v>0</v>
      </c>
      <c r="L35" s="91" t="b">
        <v>0</v>
      </c>
    </row>
    <row r="36" spans="1:12" ht="15">
      <c r="A36" s="91" t="s">
        <v>539</v>
      </c>
      <c r="B36" s="91" t="s">
        <v>545</v>
      </c>
      <c r="C36" s="91">
        <v>2</v>
      </c>
      <c r="D36" s="130">
        <v>0.007369259419852548</v>
      </c>
      <c r="E36" s="130">
        <v>1.41077723337721</v>
      </c>
      <c r="F36" s="91" t="s">
        <v>482</v>
      </c>
      <c r="G36" s="91" t="b">
        <v>0</v>
      </c>
      <c r="H36" s="91" t="b">
        <v>0</v>
      </c>
      <c r="I36" s="91" t="b">
        <v>0</v>
      </c>
      <c r="J36" s="91" t="b">
        <v>0</v>
      </c>
      <c r="K36" s="91" t="b">
        <v>0</v>
      </c>
      <c r="L36" s="91" t="b">
        <v>0</v>
      </c>
    </row>
    <row r="37" spans="1:12" ht="15">
      <c r="A37" s="91" t="s">
        <v>226</v>
      </c>
      <c r="B37" s="91" t="s">
        <v>552</v>
      </c>
      <c r="C37" s="91">
        <v>3</v>
      </c>
      <c r="D37" s="130">
        <v>0</v>
      </c>
      <c r="E37" s="130">
        <v>0.8846065812979305</v>
      </c>
      <c r="F37" s="91" t="s">
        <v>483</v>
      </c>
      <c r="G37" s="91" t="b">
        <v>0</v>
      </c>
      <c r="H37" s="91" t="b">
        <v>0</v>
      </c>
      <c r="I37" s="91" t="b">
        <v>0</v>
      </c>
      <c r="J37" s="91" t="b">
        <v>0</v>
      </c>
      <c r="K37" s="91" t="b">
        <v>0</v>
      </c>
      <c r="L37" s="91" t="b">
        <v>0</v>
      </c>
    </row>
    <row r="38" spans="1:12" ht="15">
      <c r="A38" s="91" t="s">
        <v>552</v>
      </c>
      <c r="B38" s="91" t="s">
        <v>538</v>
      </c>
      <c r="C38" s="91">
        <v>3</v>
      </c>
      <c r="D38" s="130">
        <v>0</v>
      </c>
      <c r="E38" s="130">
        <v>0.8846065812979305</v>
      </c>
      <c r="F38" s="91" t="s">
        <v>483</v>
      </c>
      <c r="G38" s="91" t="b">
        <v>0</v>
      </c>
      <c r="H38" s="91" t="b">
        <v>0</v>
      </c>
      <c r="I38" s="91" t="b">
        <v>0</v>
      </c>
      <c r="J38" s="91" t="b">
        <v>0</v>
      </c>
      <c r="K38" s="91" t="b">
        <v>0</v>
      </c>
      <c r="L38" s="91" t="b">
        <v>0</v>
      </c>
    </row>
    <row r="39" spans="1:12" ht="15">
      <c r="A39" s="91" t="s">
        <v>538</v>
      </c>
      <c r="B39" s="91" t="s">
        <v>553</v>
      </c>
      <c r="C39" s="91">
        <v>3</v>
      </c>
      <c r="D39" s="130">
        <v>0</v>
      </c>
      <c r="E39" s="130">
        <v>0.8846065812979305</v>
      </c>
      <c r="F39" s="91" t="s">
        <v>483</v>
      </c>
      <c r="G39" s="91" t="b">
        <v>0</v>
      </c>
      <c r="H39" s="91" t="b">
        <v>0</v>
      </c>
      <c r="I39" s="91" t="b">
        <v>0</v>
      </c>
      <c r="J39" s="91" t="b">
        <v>0</v>
      </c>
      <c r="K39" s="91" t="b">
        <v>0</v>
      </c>
      <c r="L39" s="91" t="b">
        <v>0</v>
      </c>
    </row>
    <row r="40" spans="1:12" ht="15">
      <c r="A40" s="91" t="s">
        <v>553</v>
      </c>
      <c r="B40" s="91" t="s">
        <v>540</v>
      </c>
      <c r="C40" s="91">
        <v>3</v>
      </c>
      <c r="D40" s="130">
        <v>0</v>
      </c>
      <c r="E40" s="130">
        <v>0.8846065812979305</v>
      </c>
      <c r="F40" s="91" t="s">
        <v>483</v>
      </c>
      <c r="G40" s="91" t="b">
        <v>0</v>
      </c>
      <c r="H40" s="91" t="b">
        <v>0</v>
      </c>
      <c r="I40" s="91" t="b">
        <v>0</v>
      </c>
      <c r="J40" s="91" t="b">
        <v>0</v>
      </c>
      <c r="K40" s="91" t="b">
        <v>0</v>
      </c>
      <c r="L40" s="91" t="b">
        <v>0</v>
      </c>
    </row>
    <row r="41" spans="1:12" ht="15">
      <c r="A41" s="91" t="s">
        <v>540</v>
      </c>
      <c r="B41" s="91" t="s">
        <v>539</v>
      </c>
      <c r="C41" s="91">
        <v>3</v>
      </c>
      <c r="D41" s="130">
        <v>0</v>
      </c>
      <c r="E41" s="130">
        <v>0.8846065812979305</v>
      </c>
      <c r="F41" s="91" t="s">
        <v>483</v>
      </c>
      <c r="G41" s="91" t="b">
        <v>0</v>
      </c>
      <c r="H41" s="91" t="b">
        <v>0</v>
      </c>
      <c r="I41" s="91" t="b">
        <v>0</v>
      </c>
      <c r="J41" s="91" t="b">
        <v>0</v>
      </c>
      <c r="K41" s="91" t="b">
        <v>0</v>
      </c>
      <c r="L41" s="91" t="b">
        <v>0</v>
      </c>
    </row>
    <row r="42" spans="1:12" ht="15">
      <c r="A42" s="91" t="s">
        <v>539</v>
      </c>
      <c r="B42" s="91" t="s">
        <v>554</v>
      </c>
      <c r="C42" s="91">
        <v>3</v>
      </c>
      <c r="D42" s="130">
        <v>0</v>
      </c>
      <c r="E42" s="130">
        <v>0.8846065812979305</v>
      </c>
      <c r="F42" s="91" t="s">
        <v>483</v>
      </c>
      <c r="G42" s="91" t="b">
        <v>0</v>
      </c>
      <c r="H42" s="91" t="b">
        <v>0</v>
      </c>
      <c r="I42" s="91" t="b">
        <v>0</v>
      </c>
      <c r="J42" s="91" t="b">
        <v>0</v>
      </c>
      <c r="K42" s="91" t="b">
        <v>0</v>
      </c>
      <c r="L42" s="91" t="b">
        <v>0</v>
      </c>
    </row>
    <row r="43" spans="1:12" ht="15">
      <c r="A43" s="91" t="s">
        <v>554</v>
      </c>
      <c r="B43" s="91" t="s">
        <v>555</v>
      </c>
      <c r="C43" s="91">
        <v>3</v>
      </c>
      <c r="D43" s="130">
        <v>0</v>
      </c>
      <c r="E43" s="130">
        <v>0.8846065812979305</v>
      </c>
      <c r="F43" s="91" t="s">
        <v>483</v>
      </c>
      <c r="G43" s="91" t="b">
        <v>0</v>
      </c>
      <c r="H43" s="91" t="b">
        <v>0</v>
      </c>
      <c r="I43" s="91" t="b">
        <v>0</v>
      </c>
      <c r="J43" s="91" t="b">
        <v>0</v>
      </c>
      <c r="K43" s="91" t="b">
        <v>0</v>
      </c>
      <c r="L43" s="91" t="b">
        <v>0</v>
      </c>
    </row>
    <row r="44" spans="1:12" ht="15">
      <c r="A44" s="91" t="s">
        <v>215</v>
      </c>
      <c r="B44" s="91" t="s">
        <v>226</v>
      </c>
      <c r="C44" s="91">
        <v>2</v>
      </c>
      <c r="D44" s="130">
        <v>0.013545481465821635</v>
      </c>
      <c r="E44" s="130">
        <v>1.0606978403536116</v>
      </c>
      <c r="F44" s="91" t="s">
        <v>483</v>
      </c>
      <c r="G44" s="91" t="b">
        <v>0</v>
      </c>
      <c r="H44" s="91" t="b">
        <v>0</v>
      </c>
      <c r="I44" s="91" t="b">
        <v>0</v>
      </c>
      <c r="J44" s="91" t="b">
        <v>0</v>
      </c>
      <c r="K44" s="91" t="b">
        <v>0</v>
      </c>
      <c r="L44" s="91" t="b">
        <v>0</v>
      </c>
    </row>
    <row r="45" spans="1:12" ht="15">
      <c r="A45" s="91" t="s">
        <v>558</v>
      </c>
      <c r="B45" s="91" t="s">
        <v>540</v>
      </c>
      <c r="C45" s="91">
        <v>3</v>
      </c>
      <c r="D45" s="130">
        <v>0</v>
      </c>
      <c r="E45" s="130">
        <v>1.0910804693473326</v>
      </c>
      <c r="F45" s="91" t="s">
        <v>484</v>
      </c>
      <c r="G45" s="91" t="b">
        <v>0</v>
      </c>
      <c r="H45" s="91" t="b">
        <v>0</v>
      </c>
      <c r="I45" s="91" t="b">
        <v>0</v>
      </c>
      <c r="J45" s="91" t="b">
        <v>0</v>
      </c>
      <c r="K45" s="91" t="b">
        <v>0</v>
      </c>
      <c r="L45" s="91" t="b">
        <v>0</v>
      </c>
    </row>
    <row r="46" spans="1:12" ht="15">
      <c r="A46" s="91" t="s">
        <v>540</v>
      </c>
      <c r="B46" s="91" t="s">
        <v>559</v>
      </c>
      <c r="C46" s="91">
        <v>3</v>
      </c>
      <c r="D46" s="130">
        <v>0</v>
      </c>
      <c r="E46" s="130">
        <v>1.0910804693473326</v>
      </c>
      <c r="F46" s="91" t="s">
        <v>484</v>
      </c>
      <c r="G46" s="91" t="b">
        <v>0</v>
      </c>
      <c r="H46" s="91" t="b">
        <v>0</v>
      </c>
      <c r="I46" s="91" t="b">
        <v>0</v>
      </c>
      <c r="J46" s="91" t="b">
        <v>0</v>
      </c>
      <c r="K46" s="91" t="b">
        <v>0</v>
      </c>
      <c r="L46" s="91" t="b">
        <v>0</v>
      </c>
    </row>
    <row r="47" spans="1:12" ht="15">
      <c r="A47" s="91" t="s">
        <v>559</v>
      </c>
      <c r="B47" s="91" t="s">
        <v>560</v>
      </c>
      <c r="C47" s="91">
        <v>3</v>
      </c>
      <c r="D47" s="130">
        <v>0</v>
      </c>
      <c r="E47" s="130">
        <v>1.3921104650113136</v>
      </c>
      <c r="F47" s="91" t="s">
        <v>484</v>
      </c>
      <c r="G47" s="91" t="b">
        <v>0</v>
      </c>
      <c r="H47" s="91" t="b">
        <v>0</v>
      </c>
      <c r="I47" s="91" t="b">
        <v>0</v>
      </c>
      <c r="J47" s="91" t="b">
        <v>0</v>
      </c>
      <c r="K47" s="91" t="b">
        <v>0</v>
      </c>
      <c r="L47" s="91" t="b">
        <v>0</v>
      </c>
    </row>
    <row r="48" spans="1:12" ht="15">
      <c r="A48" s="91" t="s">
        <v>560</v>
      </c>
      <c r="B48" s="91" t="s">
        <v>561</v>
      </c>
      <c r="C48" s="91">
        <v>3</v>
      </c>
      <c r="D48" s="130">
        <v>0</v>
      </c>
      <c r="E48" s="130">
        <v>1.3921104650113136</v>
      </c>
      <c r="F48" s="91" t="s">
        <v>484</v>
      </c>
      <c r="G48" s="91" t="b">
        <v>0</v>
      </c>
      <c r="H48" s="91" t="b">
        <v>0</v>
      </c>
      <c r="I48" s="91" t="b">
        <v>0</v>
      </c>
      <c r="J48" s="91" t="b">
        <v>0</v>
      </c>
      <c r="K48" s="91" t="b">
        <v>0</v>
      </c>
      <c r="L48" s="91" t="b">
        <v>0</v>
      </c>
    </row>
    <row r="49" spans="1:12" ht="15">
      <c r="A49" s="91" t="s">
        <v>561</v>
      </c>
      <c r="B49" s="91" t="s">
        <v>562</v>
      </c>
      <c r="C49" s="91">
        <v>3</v>
      </c>
      <c r="D49" s="130">
        <v>0</v>
      </c>
      <c r="E49" s="130">
        <v>1.3921104650113136</v>
      </c>
      <c r="F49" s="91" t="s">
        <v>484</v>
      </c>
      <c r="G49" s="91" t="b">
        <v>0</v>
      </c>
      <c r="H49" s="91" t="b">
        <v>0</v>
      </c>
      <c r="I49" s="91" t="b">
        <v>0</v>
      </c>
      <c r="J49" s="91" t="b">
        <v>0</v>
      </c>
      <c r="K49" s="91" t="b">
        <v>0</v>
      </c>
      <c r="L49" s="91" t="b">
        <v>0</v>
      </c>
    </row>
    <row r="50" spans="1:12" ht="15">
      <c r="A50" s="91" t="s">
        <v>562</v>
      </c>
      <c r="B50" s="91" t="s">
        <v>563</v>
      </c>
      <c r="C50" s="91">
        <v>3</v>
      </c>
      <c r="D50" s="130">
        <v>0</v>
      </c>
      <c r="E50" s="130">
        <v>1.3921104650113136</v>
      </c>
      <c r="F50" s="91" t="s">
        <v>484</v>
      </c>
      <c r="G50" s="91" t="b">
        <v>0</v>
      </c>
      <c r="H50" s="91" t="b">
        <v>0</v>
      </c>
      <c r="I50" s="91" t="b">
        <v>0</v>
      </c>
      <c r="J50" s="91" t="b">
        <v>0</v>
      </c>
      <c r="K50" s="91" t="b">
        <v>0</v>
      </c>
      <c r="L50" s="91" t="b">
        <v>0</v>
      </c>
    </row>
    <row r="51" spans="1:12" ht="15">
      <c r="A51" s="91" t="s">
        <v>563</v>
      </c>
      <c r="B51" s="91" t="s">
        <v>564</v>
      </c>
      <c r="C51" s="91">
        <v>3</v>
      </c>
      <c r="D51" s="130">
        <v>0</v>
      </c>
      <c r="E51" s="130">
        <v>1.3921104650113136</v>
      </c>
      <c r="F51" s="91" t="s">
        <v>484</v>
      </c>
      <c r="G51" s="91" t="b">
        <v>0</v>
      </c>
      <c r="H51" s="91" t="b">
        <v>0</v>
      </c>
      <c r="I51" s="91" t="b">
        <v>0</v>
      </c>
      <c r="J51" s="91" t="b">
        <v>0</v>
      </c>
      <c r="K51" s="91" t="b">
        <v>0</v>
      </c>
      <c r="L51" s="91" t="b">
        <v>0</v>
      </c>
    </row>
    <row r="52" spans="1:12" ht="15">
      <c r="A52" s="91" t="s">
        <v>564</v>
      </c>
      <c r="B52" s="91" t="s">
        <v>668</v>
      </c>
      <c r="C52" s="91">
        <v>3</v>
      </c>
      <c r="D52" s="130">
        <v>0</v>
      </c>
      <c r="E52" s="130">
        <v>1.3921104650113136</v>
      </c>
      <c r="F52" s="91" t="s">
        <v>484</v>
      </c>
      <c r="G52" s="91" t="b">
        <v>0</v>
      </c>
      <c r="H52" s="91" t="b">
        <v>0</v>
      </c>
      <c r="I52" s="91" t="b">
        <v>0</v>
      </c>
      <c r="J52" s="91" t="b">
        <v>0</v>
      </c>
      <c r="K52" s="91" t="b">
        <v>0</v>
      </c>
      <c r="L52" s="91" t="b">
        <v>0</v>
      </c>
    </row>
    <row r="53" spans="1:12" ht="15">
      <c r="A53" s="91" t="s">
        <v>668</v>
      </c>
      <c r="B53" s="91" t="s">
        <v>542</v>
      </c>
      <c r="C53" s="91">
        <v>3</v>
      </c>
      <c r="D53" s="130">
        <v>0</v>
      </c>
      <c r="E53" s="130">
        <v>1.0910804693473326</v>
      </c>
      <c r="F53" s="91" t="s">
        <v>484</v>
      </c>
      <c r="G53" s="91" t="b">
        <v>0</v>
      </c>
      <c r="H53" s="91" t="b">
        <v>0</v>
      </c>
      <c r="I53" s="91" t="b">
        <v>0</v>
      </c>
      <c r="J53" s="91" t="b">
        <v>0</v>
      </c>
      <c r="K53" s="91" t="b">
        <v>0</v>
      </c>
      <c r="L53" s="91" t="b">
        <v>0</v>
      </c>
    </row>
    <row r="54" spans="1:12" ht="15">
      <c r="A54" s="91" t="s">
        <v>542</v>
      </c>
      <c r="B54" s="91" t="s">
        <v>540</v>
      </c>
      <c r="C54" s="91">
        <v>3</v>
      </c>
      <c r="D54" s="130">
        <v>0</v>
      </c>
      <c r="E54" s="130">
        <v>0.7900504736833514</v>
      </c>
      <c r="F54" s="91" t="s">
        <v>484</v>
      </c>
      <c r="G54" s="91" t="b">
        <v>0</v>
      </c>
      <c r="H54" s="91" t="b">
        <v>0</v>
      </c>
      <c r="I54" s="91" t="b">
        <v>0</v>
      </c>
      <c r="J54" s="91" t="b">
        <v>0</v>
      </c>
      <c r="K54" s="91" t="b">
        <v>0</v>
      </c>
      <c r="L54" s="91" t="b">
        <v>0</v>
      </c>
    </row>
    <row r="55" spans="1:12" ht="15">
      <c r="A55" s="91" t="s">
        <v>540</v>
      </c>
      <c r="B55" s="91" t="s">
        <v>542</v>
      </c>
      <c r="C55" s="91">
        <v>3</v>
      </c>
      <c r="D55" s="130">
        <v>0</v>
      </c>
      <c r="E55" s="130">
        <v>0.7900504736833514</v>
      </c>
      <c r="F55" s="91" t="s">
        <v>484</v>
      </c>
      <c r="G55" s="91" t="b">
        <v>0</v>
      </c>
      <c r="H55" s="91" t="b">
        <v>0</v>
      </c>
      <c r="I55" s="91" t="b">
        <v>0</v>
      </c>
      <c r="J55" s="91" t="b">
        <v>0</v>
      </c>
      <c r="K55" s="91" t="b">
        <v>0</v>
      </c>
      <c r="L55" s="91" t="b">
        <v>0</v>
      </c>
    </row>
    <row r="56" spans="1:12" ht="15">
      <c r="A56" s="91" t="s">
        <v>542</v>
      </c>
      <c r="B56" s="91" t="s">
        <v>669</v>
      </c>
      <c r="C56" s="91">
        <v>3</v>
      </c>
      <c r="D56" s="130">
        <v>0</v>
      </c>
      <c r="E56" s="130">
        <v>1.0910804693473326</v>
      </c>
      <c r="F56" s="91" t="s">
        <v>484</v>
      </c>
      <c r="G56" s="91" t="b">
        <v>0</v>
      </c>
      <c r="H56" s="91" t="b">
        <v>0</v>
      </c>
      <c r="I56" s="91" t="b">
        <v>0</v>
      </c>
      <c r="J56" s="91" t="b">
        <v>0</v>
      </c>
      <c r="K56" s="91" t="b">
        <v>0</v>
      </c>
      <c r="L56" s="91" t="b">
        <v>0</v>
      </c>
    </row>
    <row r="57" spans="1:12" ht="15">
      <c r="A57" s="91" t="s">
        <v>669</v>
      </c>
      <c r="B57" s="91" t="s">
        <v>670</v>
      </c>
      <c r="C57" s="91">
        <v>3</v>
      </c>
      <c r="D57" s="130">
        <v>0</v>
      </c>
      <c r="E57" s="130">
        <v>1.3921104650113136</v>
      </c>
      <c r="F57" s="91" t="s">
        <v>484</v>
      </c>
      <c r="G57" s="91" t="b">
        <v>0</v>
      </c>
      <c r="H57" s="91" t="b">
        <v>0</v>
      </c>
      <c r="I57" s="91" t="b">
        <v>0</v>
      </c>
      <c r="J57" s="91" t="b">
        <v>0</v>
      </c>
      <c r="K57" s="91" t="b">
        <v>0</v>
      </c>
      <c r="L57" s="91" t="b">
        <v>0</v>
      </c>
    </row>
    <row r="58" spans="1:12" ht="15">
      <c r="A58" s="91" t="s">
        <v>670</v>
      </c>
      <c r="B58" s="91" t="s">
        <v>671</v>
      </c>
      <c r="C58" s="91">
        <v>3</v>
      </c>
      <c r="D58" s="130">
        <v>0</v>
      </c>
      <c r="E58" s="130">
        <v>1.3921104650113136</v>
      </c>
      <c r="F58" s="91" t="s">
        <v>484</v>
      </c>
      <c r="G58" s="91" t="b">
        <v>0</v>
      </c>
      <c r="H58" s="91" t="b">
        <v>0</v>
      </c>
      <c r="I58" s="91" t="b">
        <v>0</v>
      </c>
      <c r="J58" s="91" t="b">
        <v>0</v>
      </c>
      <c r="K58" s="91" t="b">
        <v>0</v>
      </c>
      <c r="L58" s="91" t="b">
        <v>0</v>
      </c>
    </row>
    <row r="59" spans="1:12" ht="15">
      <c r="A59" s="91" t="s">
        <v>671</v>
      </c>
      <c r="B59" s="91" t="s">
        <v>672</v>
      </c>
      <c r="C59" s="91">
        <v>3</v>
      </c>
      <c r="D59" s="130">
        <v>0</v>
      </c>
      <c r="E59" s="130">
        <v>1.3921104650113136</v>
      </c>
      <c r="F59" s="91" t="s">
        <v>484</v>
      </c>
      <c r="G59" s="91" t="b">
        <v>0</v>
      </c>
      <c r="H59" s="91" t="b">
        <v>0</v>
      </c>
      <c r="I59" s="91" t="b">
        <v>0</v>
      </c>
      <c r="J59" s="91" t="b">
        <v>0</v>
      </c>
      <c r="K59" s="91" t="b">
        <v>0</v>
      </c>
      <c r="L59" s="91" t="b">
        <v>0</v>
      </c>
    </row>
    <row r="60" spans="1:12" ht="15">
      <c r="A60" s="91" t="s">
        <v>672</v>
      </c>
      <c r="B60" s="91" t="s">
        <v>667</v>
      </c>
      <c r="C60" s="91">
        <v>3</v>
      </c>
      <c r="D60" s="130">
        <v>0</v>
      </c>
      <c r="E60" s="130">
        <v>1.3921104650113136</v>
      </c>
      <c r="F60" s="91" t="s">
        <v>484</v>
      </c>
      <c r="G60" s="91" t="b">
        <v>0</v>
      </c>
      <c r="H60" s="91" t="b">
        <v>0</v>
      </c>
      <c r="I60" s="91" t="b">
        <v>0</v>
      </c>
      <c r="J60" s="91" t="b">
        <v>0</v>
      </c>
      <c r="K60" s="91" t="b">
        <v>0</v>
      </c>
      <c r="L60" s="91" t="b">
        <v>0</v>
      </c>
    </row>
    <row r="61" spans="1:12" ht="15">
      <c r="A61" s="91" t="s">
        <v>667</v>
      </c>
      <c r="B61" s="91" t="s">
        <v>539</v>
      </c>
      <c r="C61" s="91">
        <v>3</v>
      </c>
      <c r="D61" s="130">
        <v>0</v>
      </c>
      <c r="E61" s="130">
        <v>1.3921104650113136</v>
      </c>
      <c r="F61" s="91" t="s">
        <v>484</v>
      </c>
      <c r="G61" s="91" t="b">
        <v>0</v>
      </c>
      <c r="H61" s="91" t="b">
        <v>0</v>
      </c>
      <c r="I61" s="91" t="b">
        <v>0</v>
      </c>
      <c r="J61" s="91" t="b">
        <v>0</v>
      </c>
      <c r="K61" s="91" t="b">
        <v>0</v>
      </c>
      <c r="L61" s="91" t="b">
        <v>0</v>
      </c>
    </row>
    <row r="62" spans="1:12" ht="15">
      <c r="A62" s="91" t="s">
        <v>539</v>
      </c>
      <c r="B62" s="91" t="s">
        <v>557</v>
      </c>
      <c r="C62" s="91">
        <v>3</v>
      </c>
      <c r="D62" s="130">
        <v>0</v>
      </c>
      <c r="E62" s="130">
        <v>1.0910804693473326</v>
      </c>
      <c r="F62" s="91" t="s">
        <v>484</v>
      </c>
      <c r="G62" s="91" t="b">
        <v>0</v>
      </c>
      <c r="H62" s="91" t="b">
        <v>0</v>
      </c>
      <c r="I62" s="91" t="b">
        <v>0</v>
      </c>
      <c r="J62" s="91" t="b">
        <v>0</v>
      </c>
      <c r="K62" s="91" t="b">
        <v>0</v>
      </c>
      <c r="L62" s="91" t="b">
        <v>0</v>
      </c>
    </row>
    <row r="63" spans="1:12" ht="15">
      <c r="A63" s="91" t="s">
        <v>557</v>
      </c>
      <c r="B63" s="91" t="s">
        <v>673</v>
      </c>
      <c r="C63" s="91">
        <v>3</v>
      </c>
      <c r="D63" s="130">
        <v>0</v>
      </c>
      <c r="E63" s="130">
        <v>1.0910804693473326</v>
      </c>
      <c r="F63" s="91" t="s">
        <v>484</v>
      </c>
      <c r="G63" s="91" t="b">
        <v>0</v>
      </c>
      <c r="H63" s="91" t="b">
        <v>0</v>
      </c>
      <c r="I63" s="91" t="b">
        <v>0</v>
      </c>
      <c r="J63" s="91" t="b">
        <v>0</v>
      </c>
      <c r="K63" s="91" t="b">
        <v>0</v>
      </c>
      <c r="L63" s="91" t="b">
        <v>0</v>
      </c>
    </row>
    <row r="64" spans="1:12" ht="15">
      <c r="A64" s="91" t="s">
        <v>673</v>
      </c>
      <c r="B64" s="91" t="s">
        <v>538</v>
      </c>
      <c r="C64" s="91">
        <v>3</v>
      </c>
      <c r="D64" s="130">
        <v>0</v>
      </c>
      <c r="E64" s="130">
        <v>1.3921104650113136</v>
      </c>
      <c r="F64" s="91" t="s">
        <v>484</v>
      </c>
      <c r="G64" s="91" t="b">
        <v>0</v>
      </c>
      <c r="H64" s="91" t="b">
        <v>0</v>
      </c>
      <c r="I64" s="91" t="b">
        <v>0</v>
      </c>
      <c r="J64" s="91" t="b">
        <v>0</v>
      </c>
      <c r="K64" s="91" t="b">
        <v>0</v>
      </c>
      <c r="L64" s="91" t="b">
        <v>0</v>
      </c>
    </row>
    <row r="65" spans="1:12" ht="15">
      <c r="A65" s="91" t="s">
        <v>538</v>
      </c>
      <c r="B65" s="91" t="s">
        <v>674</v>
      </c>
      <c r="C65" s="91">
        <v>3</v>
      </c>
      <c r="D65" s="130">
        <v>0</v>
      </c>
      <c r="E65" s="130">
        <v>1.3921104650113136</v>
      </c>
      <c r="F65" s="91" t="s">
        <v>484</v>
      </c>
      <c r="G65" s="91" t="b">
        <v>0</v>
      </c>
      <c r="H65" s="91" t="b">
        <v>0</v>
      </c>
      <c r="I65" s="91" t="b">
        <v>0</v>
      </c>
      <c r="J65" s="91" t="b">
        <v>0</v>
      </c>
      <c r="K65" s="91" t="b">
        <v>0</v>
      </c>
      <c r="L65" s="91" t="b">
        <v>0</v>
      </c>
    </row>
    <row r="66" spans="1:12" ht="15">
      <c r="A66" s="91" t="s">
        <v>674</v>
      </c>
      <c r="B66" s="91" t="s">
        <v>557</v>
      </c>
      <c r="C66" s="91">
        <v>3</v>
      </c>
      <c r="D66" s="130">
        <v>0</v>
      </c>
      <c r="E66" s="130">
        <v>1.0910804693473326</v>
      </c>
      <c r="F66" s="91" t="s">
        <v>484</v>
      </c>
      <c r="G66" s="91" t="b">
        <v>0</v>
      </c>
      <c r="H66" s="91" t="b">
        <v>0</v>
      </c>
      <c r="I66" s="91" t="b">
        <v>0</v>
      </c>
      <c r="J66" s="91" t="b">
        <v>0</v>
      </c>
      <c r="K66" s="91" t="b">
        <v>0</v>
      </c>
      <c r="L66" s="91" t="b">
        <v>0</v>
      </c>
    </row>
    <row r="67" spans="1:12" ht="15">
      <c r="A67" s="91" t="s">
        <v>557</v>
      </c>
      <c r="B67" s="91" t="s">
        <v>675</v>
      </c>
      <c r="C67" s="91">
        <v>3</v>
      </c>
      <c r="D67" s="130">
        <v>0</v>
      </c>
      <c r="E67" s="130">
        <v>1.0910804693473326</v>
      </c>
      <c r="F67" s="91" t="s">
        <v>484</v>
      </c>
      <c r="G67" s="91" t="b">
        <v>0</v>
      </c>
      <c r="H67" s="91" t="b">
        <v>0</v>
      </c>
      <c r="I67" s="91" t="b">
        <v>0</v>
      </c>
      <c r="J67" s="91" t="b">
        <v>0</v>
      </c>
      <c r="K67" s="91" t="b">
        <v>0</v>
      </c>
      <c r="L67" s="91" t="b">
        <v>0</v>
      </c>
    </row>
    <row r="68" spans="1:12" ht="15">
      <c r="A68" s="91" t="s">
        <v>675</v>
      </c>
      <c r="B68" s="91" t="s">
        <v>676</v>
      </c>
      <c r="C68" s="91">
        <v>3</v>
      </c>
      <c r="D68" s="130">
        <v>0</v>
      </c>
      <c r="E68" s="130">
        <v>1.3921104650113136</v>
      </c>
      <c r="F68" s="91" t="s">
        <v>484</v>
      </c>
      <c r="G68" s="91" t="b">
        <v>0</v>
      </c>
      <c r="H68" s="91" t="b">
        <v>0</v>
      </c>
      <c r="I68" s="91" t="b">
        <v>0</v>
      </c>
      <c r="J68" s="91" t="b">
        <v>0</v>
      </c>
      <c r="K68" s="91" t="b">
        <v>0</v>
      </c>
      <c r="L68" s="91" t="b">
        <v>0</v>
      </c>
    </row>
    <row r="69" spans="1:12" ht="15">
      <c r="A69" s="91" t="s">
        <v>219</v>
      </c>
      <c r="B69" s="91" t="s">
        <v>558</v>
      </c>
      <c r="C69" s="91">
        <v>2</v>
      </c>
      <c r="D69" s="130">
        <v>0.0045737989365112015</v>
      </c>
      <c r="E69" s="130">
        <v>1.568201724066995</v>
      </c>
      <c r="F69" s="91" t="s">
        <v>484</v>
      </c>
      <c r="G69" s="91" t="b">
        <v>0</v>
      </c>
      <c r="H69" s="91" t="b">
        <v>0</v>
      </c>
      <c r="I69" s="91" t="b">
        <v>0</v>
      </c>
      <c r="J69" s="91" t="b">
        <v>0</v>
      </c>
      <c r="K69" s="91" t="b">
        <v>0</v>
      </c>
      <c r="L6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707</v>
      </c>
      <c r="B2" s="133" t="s">
        <v>708</v>
      </c>
      <c r="C2" s="67" t="s">
        <v>709</v>
      </c>
    </row>
    <row r="3" spans="1:3" ht="15">
      <c r="A3" s="132" t="s">
        <v>482</v>
      </c>
      <c r="B3" s="132" t="s">
        <v>482</v>
      </c>
      <c r="C3" s="36">
        <v>5</v>
      </c>
    </row>
    <row r="4" spans="1:3" ht="15">
      <c r="A4" s="132" t="s">
        <v>483</v>
      </c>
      <c r="B4" s="132" t="s">
        <v>483</v>
      </c>
      <c r="C4" s="36">
        <v>5</v>
      </c>
    </row>
    <row r="5" spans="1:3" ht="15">
      <c r="A5" s="132" t="s">
        <v>484</v>
      </c>
      <c r="B5" s="132" t="s">
        <v>484</v>
      </c>
      <c r="C5" s="36">
        <v>3</v>
      </c>
    </row>
    <row r="6" spans="1:3" ht="15">
      <c r="A6" s="132" t="s">
        <v>485</v>
      </c>
      <c r="B6" s="132" t="s">
        <v>485</v>
      </c>
      <c r="C6" s="36">
        <v>1</v>
      </c>
    </row>
    <row r="7" spans="1:3" ht="15">
      <c r="A7" s="132" t="s">
        <v>486</v>
      </c>
      <c r="B7" s="132" t="s">
        <v>486</v>
      </c>
      <c r="C7" s="36">
        <v>1</v>
      </c>
    </row>
    <row r="8" spans="1:3" ht="15">
      <c r="A8" s="132" t="s">
        <v>487</v>
      </c>
      <c r="B8" s="132" t="s">
        <v>487</v>
      </c>
      <c r="C8"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715</v>
      </c>
      <c r="B1" s="13" t="s">
        <v>17</v>
      </c>
    </row>
    <row r="2" spans="1:2" ht="15">
      <c r="A2" s="85" t="s">
        <v>716</v>
      </c>
      <c r="B2" s="85" t="s">
        <v>722</v>
      </c>
    </row>
    <row r="3" spans="1:2" ht="15">
      <c r="A3" s="85" t="s">
        <v>717</v>
      </c>
      <c r="B3" s="85" t="s">
        <v>723</v>
      </c>
    </row>
    <row r="4" spans="1:2" ht="15">
      <c r="A4" s="85" t="s">
        <v>718</v>
      </c>
      <c r="B4" s="85" t="s">
        <v>724</v>
      </c>
    </row>
    <row r="5" spans="1:2" ht="15">
      <c r="A5" s="85" t="s">
        <v>719</v>
      </c>
      <c r="B5" s="85" t="s">
        <v>725</v>
      </c>
    </row>
    <row r="6" spans="1:2" ht="15">
      <c r="A6" s="85" t="s">
        <v>720</v>
      </c>
      <c r="B6" s="85" t="s">
        <v>726</v>
      </c>
    </row>
    <row r="7" spans="1:2" ht="15">
      <c r="A7" s="85" t="s">
        <v>721</v>
      </c>
      <c r="B7" s="85" t="s">
        <v>723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481</v>
      </c>
      <c r="BB2" s="13" t="s">
        <v>495</v>
      </c>
      <c r="BC2" s="13" t="s">
        <v>496</v>
      </c>
      <c r="BD2" s="67" t="s">
        <v>696</v>
      </c>
      <c r="BE2" s="67" t="s">
        <v>697</v>
      </c>
      <c r="BF2" s="67" t="s">
        <v>698</v>
      </c>
      <c r="BG2" s="67" t="s">
        <v>699</v>
      </c>
      <c r="BH2" s="67" t="s">
        <v>700</v>
      </c>
      <c r="BI2" s="67" t="s">
        <v>701</v>
      </c>
      <c r="BJ2" s="67" t="s">
        <v>702</v>
      </c>
      <c r="BK2" s="67" t="s">
        <v>703</v>
      </c>
      <c r="BL2" s="67" t="s">
        <v>704</v>
      </c>
    </row>
    <row r="3" spans="1:64" ht="15" customHeight="1">
      <c r="A3" s="84" t="s">
        <v>212</v>
      </c>
      <c r="B3" s="84" t="s">
        <v>212</v>
      </c>
      <c r="C3" s="53"/>
      <c r="D3" s="54"/>
      <c r="E3" s="65"/>
      <c r="F3" s="55"/>
      <c r="G3" s="53"/>
      <c r="H3" s="57"/>
      <c r="I3" s="56"/>
      <c r="J3" s="56"/>
      <c r="K3" s="36" t="s">
        <v>65</v>
      </c>
      <c r="L3" s="62">
        <v>3</v>
      </c>
      <c r="M3" s="62"/>
      <c r="N3" s="63"/>
      <c r="O3" s="85" t="s">
        <v>176</v>
      </c>
      <c r="P3" s="87">
        <v>43698.84395833333</v>
      </c>
      <c r="Q3" s="85" t="s">
        <v>232</v>
      </c>
      <c r="R3" s="89" t="s">
        <v>244</v>
      </c>
      <c r="S3" s="85" t="s">
        <v>250</v>
      </c>
      <c r="T3" s="85"/>
      <c r="U3" s="85"/>
      <c r="V3" s="89" t="s">
        <v>253</v>
      </c>
      <c r="W3" s="87">
        <v>43698.84395833333</v>
      </c>
      <c r="X3" s="89" t="s">
        <v>267</v>
      </c>
      <c r="Y3" s="85"/>
      <c r="Z3" s="85"/>
      <c r="AA3" s="91" t="s">
        <v>281</v>
      </c>
      <c r="AB3" s="85"/>
      <c r="AC3" s="85" t="b">
        <v>0</v>
      </c>
      <c r="AD3" s="85">
        <v>0</v>
      </c>
      <c r="AE3" s="91" t="s">
        <v>298</v>
      </c>
      <c r="AF3" s="85" t="b">
        <v>1</v>
      </c>
      <c r="AG3" s="85" t="s">
        <v>303</v>
      </c>
      <c r="AH3" s="85"/>
      <c r="AI3" s="91" t="s">
        <v>304</v>
      </c>
      <c r="AJ3" s="85" t="b">
        <v>0</v>
      </c>
      <c r="AK3" s="85">
        <v>0</v>
      </c>
      <c r="AL3" s="91" t="s">
        <v>298</v>
      </c>
      <c r="AM3" s="85" t="s">
        <v>308</v>
      </c>
      <c r="AN3" s="85" t="b">
        <v>1</v>
      </c>
      <c r="AO3" s="91" t="s">
        <v>281</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18</v>
      </c>
      <c r="BK3" s="52">
        <v>100</v>
      </c>
      <c r="BL3" s="51">
        <v>18</v>
      </c>
    </row>
    <row r="4" spans="1:64" ht="15" customHeight="1">
      <c r="A4" s="84" t="s">
        <v>213</v>
      </c>
      <c r="B4" s="84" t="s">
        <v>213</v>
      </c>
      <c r="C4" s="53"/>
      <c r="D4" s="54"/>
      <c r="E4" s="65"/>
      <c r="F4" s="55"/>
      <c r="G4" s="53"/>
      <c r="H4" s="57"/>
      <c r="I4" s="56"/>
      <c r="J4" s="56"/>
      <c r="K4" s="36" t="s">
        <v>65</v>
      </c>
      <c r="L4" s="83">
        <v>4</v>
      </c>
      <c r="M4" s="83"/>
      <c r="N4" s="63"/>
      <c r="O4" s="86" t="s">
        <v>176</v>
      </c>
      <c r="P4" s="88">
        <v>43700.39486111111</v>
      </c>
      <c r="Q4" s="86" t="s">
        <v>233</v>
      </c>
      <c r="R4" s="90" t="s">
        <v>245</v>
      </c>
      <c r="S4" s="86" t="s">
        <v>250</v>
      </c>
      <c r="T4" s="86"/>
      <c r="U4" s="86"/>
      <c r="V4" s="90" t="s">
        <v>254</v>
      </c>
      <c r="W4" s="88">
        <v>43700.39486111111</v>
      </c>
      <c r="X4" s="90" t="s">
        <v>268</v>
      </c>
      <c r="Y4" s="86"/>
      <c r="Z4" s="86"/>
      <c r="AA4" s="92" t="s">
        <v>282</v>
      </c>
      <c r="AB4" s="86"/>
      <c r="AC4" s="86" t="b">
        <v>0</v>
      </c>
      <c r="AD4" s="86">
        <v>0</v>
      </c>
      <c r="AE4" s="92" t="s">
        <v>298</v>
      </c>
      <c r="AF4" s="86" t="b">
        <v>0</v>
      </c>
      <c r="AG4" s="86" t="s">
        <v>303</v>
      </c>
      <c r="AH4" s="86"/>
      <c r="AI4" s="92" t="s">
        <v>298</v>
      </c>
      <c r="AJ4" s="86" t="b">
        <v>0</v>
      </c>
      <c r="AK4" s="86">
        <v>0</v>
      </c>
      <c r="AL4" s="92" t="s">
        <v>298</v>
      </c>
      <c r="AM4" s="86" t="s">
        <v>309</v>
      </c>
      <c r="AN4" s="86" t="b">
        <v>1</v>
      </c>
      <c r="AO4" s="92" t="s">
        <v>282</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23</v>
      </c>
      <c r="BK4" s="52">
        <v>100</v>
      </c>
      <c r="BL4" s="51">
        <v>23</v>
      </c>
    </row>
    <row r="5" spans="1:64" ht="15">
      <c r="A5" s="84" t="s">
        <v>214</v>
      </c>
      <c r="B5" s="84" t="s">
        <v>226</v>
      </c>
      <c r="C5" s="53"/>
      <c r="D5" s="54"/>
      <c r="E5" s="65"/>
      <c r="F5" s="55"/>
      <c r="G5" s="53"/>
      <c r="H5" s="57"/>
      <c r="I5" s="56"/>
      <c r="J5" s="56"/>
      <c r="K5" s="36" t="s">
        <v>65</v>
      </c>
      <c r="L5" s="83">
        <v>5</v>
      </c>
      <c r="M5" s="83"/>
      <c r="N5" s="63"/>
      <c r="O5" s="86" t="s">
        <v>230</v>
      </c>
      <c r="P5" s="88">
        <v>43703.23167824074</v>
      </c>
      <c r="Q5" s="86" t="s">
        <v>234</v>
      </c>
      <c r="R5" s="90" t="s">
        <v>246</v>
      </c>
      <c r="S5" s="86" t="s">
        <v>250</v>
      </c>
      <c r="T5" s="86" t="s">
        <v>251</v>
      </c>
      <c r="U5" s="86"/>
      <c r="V5" s="90" t="s">
        <v>255</v>
      </c>
      <c r="W5" s="88">
        <v>43703.23167824074</v>
      </c>
      <c r="X5" s="90" t="s">
        <v>269</v>
      </c>
      <c r="Y5" s="86"/>
      <c r="Z5" s="86"/>
      <c r="AA5" s="92" t="s">
        <v>283</v>
      </c>
      <c r="AB5" s="86"/>
      <c r="AC5" s="86" t="b">
        <v>0</v>
      </c>
      <c r="AD5" s="86">
        <v>0</v>
      </c>
      <c r="AE5" s="92" t="s">
        <v>298</v>
      </c>
      <c r="AF5" s="86" t="b">
        <v>1</v>
      </c>
      <c r="AG5" s="86" t="s">
        <v>303</v>
      </c>
      <c r="AH5" s="86"/>
      <c r="AI5" s="92" t="s">
        <v>305</v>
      </c>
      <c r="AJ5" s="86" t="b">
        <v>0</v>
      </c>
      <c r="AK5" s="86">
        <v>0</v>
      </c>
      <c r="AL5" s="92" t="s">
        <v>284</v>
      </c>
      <c r="AM5" s="86" t="s">
        <v>308</v>
      </c>
      <c r="AN5" s="86" t="b">
        <v>0</v>
      </c>
      <c r="AO5" s="92" t="s">
        <v>284</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c r="BE5" s="52"/>
      <c r="BF5" s="51"/>
      <c r="BG5" s="52"/>
      <c r="BH5" s="51"/>
      <c r="BI5" s="52"/>
      <c r="BJ5" s="51"/>
      <c r="BK5" s="52"/>
      <c r="BL5" s="51"/>
    </row>
    <row r="6" spans="1:64" ht="15">
      <c r="A6" s="84" t="s">
        <v>214</v>
      </c>
      <c r="B6" s="84" t="s">
        <v>215</v>
      </c>
      <c r="C6" s="53"/>
      <c r="D6" s="54"/>
      <c r="E6" s="65"/>
      <c r="F6" s="55"/>
      <c r="G6" s="53"/>
      <c r="H6" s="57"/>
      <c r="I6" s="56"/>
      <c r="J6" s="56"/>
      <c r="K6" s="36" t="s">
        <v>65</v>
      </c>
      <c r="L6" s="83">
        <v>6</v>
      </c>
      <c r="M6" s="83"/>
      <c r="N6" s="63"/>
      <c r="O6" s="86" t="s">
        <v>230</v>
      </c>
      <c r="P6" s="88">
        <v>43703.23167824074</v>
      </c>
      <c r="Q6" s="86" t="s">
        <v>234</v>
      </c>
      <c r="R6" s="90" t="s">
        <v>246</v>
      </c>
      <c r="S6" s="86" t="s">
        <v>250</v>
      </c>
      <c r="T6" s="86" t="s">
        <v>251</v>
      </c>
      <c r="U6" s="86"/>
      <c r="V6" s="90" t="s">
        <v>255</v>
      </c>
      <c r="W6" s="88">
        <v>43703.23167824074</v>
      </c>
      <c r="X6" s="90" t="s">
        <v>269</v>
      </c>
      <c r="Y6" s="86"/>
      <c r="Z6" s="86"/>
      <c r="AA6" s="92" t="s">
        <v>283</v>
      </c>
      <c r="AB6" s="86"/>
      <c r="AC6" s="86" t="b">
        <v>0</v>
      </c>
      <c r="AD6" s="86">
        <v>0</v>
      </c>
      <c r="AE6" s="92" t="s">
        <v>298</v>
      </c>
      <c r="AF6" s="86" t="b">
        <v>1</v>
      </c>
      <c r="AG6" s="86" t="s">
        <v>303</v>
      </c>
      <c r="AH6" s="86"/>
      <c r="AI6" s="92" t="s">
        <v>305</v>
      </c>
      <c r="AJ6" s="86" t="b">
        <v>0</v>
      </c>
      <c r="AK6" s="86">
        <v>0</v>
      </c>
      <c r="AL6" s="92" t="s">
        <v>284</v>
      </c>
      <c r="AM6" s="86" t="s">
        <v>308</v>
      </c>
      <c r="AN6" s="86" t="b">
        <v>0</v>
      </c>
      <c r="AO6" s="92" t="s">
        <v>284</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10</v>
      </c>
      <c r="BK6" s="52">
        <v>100</v>
      </c>
      <c r="BL6" s="51">
        <v>10</v>
      </c>
    </row>
    <row r="7" spans="1:64" ht="15">
      <c r="A7" s="84" t="s">
        <v>215</v>
      </c>
      <c r="B7" s="84" t="s">
        <v>226</v>
      </c>
      <c r="C7" s="53"/>
      <c r="D7" s="54"/>
      <c r="E7" s="65"/>
      <c r="F7" s="55"/>
      <c r="G7" s="53"/>
      <c r="H7" s="57"/>
      <c r="I7" s="56"/>
      <c r="J7" s="56"/>
      <c r="K7" s="36" t="s">
        <v>65</v>
      </c>
      <c r="L7" s="83">
        <v>7</v>
      </c>
      <c r="M7" s="83"/>
      <c r="N7" s="63"/>
      <c r="O7" s="86" t="s">
        <v>231</v>
      </c>
      <c r="P7" s="88">
        <v>43703.04040509259</v>
      </c>
      <c r="Q7" s="86" t="s">
        <v>235</v>
      </c>
      <c r="R7" s="86"/>
      <c r="S7" s="86"/>
      <c r="T7" s="86" t="s">
        <v>251</v>
      </c>
      <c r="U7" s="86"/>
      <c r="V7" s="90" t="s">
        <v>256</v>
      </c>
      <c r="W7" s="88">
        <v>43703.04040509259</v>
      </c>
      <c r="X7" s="90" t="s">
        <v>270</v>
      </c>
      <c r="Y7" s="86"/>
      <c r="Z7" s="86"/>
      <c r="AA7" s="92" t="s">
        <v>284</v>
      </c>
      <c r="AB7" s="86"/>
      <c r="AC7" s="86" t="b">
        <v>0</v>
      </c>
      <c r="AD7" s="86">
        <v>0</v>
      </c>
      <c r="AE7" s="92" t="s">
        <v>299</v>
      </c>
      <c r="AF7" s="86" t="b">
        <v>1</v>
      </c>
      <c r="AG7" s="86" t="s">
        <v>303</v>
      </c>
      <c r="AH7" s="86"/>
      <c r="AI7" s="92" t="s">
        <v>305</v>
      </c>
      <c r="AJ7" s="86" t="b">
        <v>0</v>
      </c>
      <c r="AK7" s="86">
        <v>0</v>
      </c>
      <c r="AL7" s="92" t="s">
        <v>298</v>
      </c>
      <c r="AM7" s="86" t="s">
        <v>309</v>
      </c>
      <c r="AN7" s="86" t="b">
        <v>0</v>
      </c>
      <c r="AO7" s="92" t="s">
        <v>284</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8</v>
      </c>
      <c r="BK7" s="52">
        <v>100</v>
      </c>
      <c r="BL7" s="51">
        <v>8</v>
      </c>
    </row>
    <row r="8" spans="1:64" ht="15">
      <c r="A8" s="84" t="s">
        <v>216</v>
      </c>
      <c r="B8" s="84" t="s">
        <v>226</v>
      </c>
      <c r="C8" s="53"/>
      <c r="D8" s="54"/>
      <c r="E8" s="65"/>
      <c r="F8" s="55"/>
      <c r="G8" s="53"/>
      <c r="H8" s="57"/>
      <c r="I8" s="56"/>
      <c r="J8" s="56"/>
      <c r="K8" s="36" t="s">
        <v>65</v>
      </c>
      <c r="L8" s="83">
        <v>8</v>
      </c>
      <c r="M8" s="83"/>
      <c r="N8" s="63"/>
      <c r="O8" s="86" t="s">
        <v>230</v>
      </c>
      <c r="P8" s="88">
        <v>43703.36729166667</v>
      </c>
      <c r="Q8" s="86" t="s">
        <v>234</v>
      </c>
      <c r="R8" s="90" t="s">
        <v>246</v>
      </c>
      <c r="S8" s="86" t="s">
        <v>250</v>
      </c>
      <c r="T8" s="86" t="s">
        <v>251</v>
      </c>
      <c r="U8" s="86"/>
      <c r="V8" s="90" t="s">
        <v>257</v>
      </c>
      <c r="W8" s="88">
        <v>43703.36729166667</v>
      </c>
      <c r="X8" s="90" t="s">
        <v>271</v>
      </c>
      <c r="Y8" s="86"/>
      <c r="Z8" s="86"/>
      <c r="AA8" s="92" t="s">
        <v>285</v>
      </c>
      <c r="AB8" s="86"/>
      <c r="AC8" s="86" t="b">
        <v>0</v>
      </c>
      <c r="AD8" s="86">
        <v>0</v>
      </c>
      <c r="AE8" s="92" t="s">
        <v>298</v>
      </c>
      <c r="AF8" s="86" t="b">
        <v>1</v>
      </c>
      <c r="AG8" s="86" t="s">
        <v>303</v>
      </c>
      <c r="AH8" s="86"/>
      <c r="AI8" s="92" t="s">
        <v>305</v>
      </c>
      <c r="AJ8" s="86" t="b">
        <v>0</v>
      </c>
      <c r="AK8" s="86">
        <v>0</v>
      </c>
      <c r="AL8" s="92" t="s">
        <v>284</v>
      </c>
      <c r="AM8" s="86" t="s">
        <v>309</v>
      </c>
      <c r="AN8" s="86" t="b">
        <v>0</v>
      </c>
      <c r="AO8" s="92" t="s">
        <v>284</v>
      </c>
      <c r="AP8" s="86" t="s">
        <v>176</v>
      </c>
      <c r="AQ8" s="86">
        <v>0</v>
      </c>
      <c r="AR8" s="86">
        <v>0</v>
      </c>
      <c r="AS8" s="86"/>
      <c r="AT8" s="86"/>
      <c r="AU8" s="86"/>
      <c r="AV8" s="86"/>
      <c r="AW8" s="86"/>
      <c r="AX8" s="86"/>
      <c r="AY8" s="86"/>
      <c r="AZ8" s="86"/>
      <c r="BA8">
        <v>1</v>
      </c>
      <c r="BB8" s="85" t="str">
        <f>REPLACE(INDEX(GroupVertices[Group],MATCH(Edges25[[#This Row],[Vertex 1]],GroupVertices[Vertex],0)),1,1,"")</f>
        <v>2</v>
      </c>
      <c r="BC8" s="85" t="str">
        <f>REPLACE(INDEX(GroupVertices[Group],MATCH(Edges25[[#This Row],[Vertex 2]],GroupVertices[Vertex],0)),1,1,"")</f>
        <v>2</v>
      </c>
      <c r="BD8" s="51"/>
      <c r="BE8" s="52"/>
      <c r="BF8" s="51"/>
      <c r="BG8" s="52"/>
      <c r="BH8" s="51"/>
      <c r="BI8" s="52"/>
      <c r="BJ8" s="51"/>
      <c r="BK8" s="52"/>
      <c r="BL8" s="51"/>
    </row>
    <row r="9" spans="1:64" ht="15">
      <c r="A9" s="84" t="s">
        <v>216</v>
      </c>
      <c r="B9" s="84" t="s">
        <v>215</v>
      </c>
      <c r="C9" s="53"/>
      <c r="D9" s="54"/>
      <c r="E9" s="65"/>
      <c r="F9" s="55"/>
      <c r="G9" s="53"/>
      <c r="H9" s="57"/>
      <c r="I9" s="56"/>
      <c r="J9" s="56"/>
      <c r="K9" s="36" t="s">
        <v>65</v>
      </c>
      <c r="L9" s="83">
        <v>9</v>
      </c>
      <c r="M9" s="83"/>
      <c r="N9" s="63"/>
      <c r="O9" s="86" t="s">
        <v>230</v>
      </c>
      <c r="P9" s="88">
        <v>43703.36729166667</v>
      </c>
      <c r="Q9" s="86" t="s">
        <v>234</v>
      </c>
      <c r="R9" s="90" t="s">
        <v>246</v>
      </c>
      <c r="S9" s="86" t="s">
        <v>250</v>
      </c>
      <c r="T9" s="86" t="s">
        <v>251</v>
      </c>
      <c r="U9" s="86"/>
      <c r="V9" s="90" t="s">
        <v>257</v>
      </c>
      <c r="W9" s="88">
        <v>43703.36729166667</v>
      </c>
      <c r="X9" s="90" t="s">
        <v>271</v>
      </c>
      <c r="Y9" s="86"/>
      <c r="Z9" s="86"/>
      <c r="AA9" s="92" t="s">
        <v>285</v>
      </c>
      <c r="AB9" s="86"/>
      <c r="AC9" s="86" t="b">
        <v>0</v>
      </c>
      <c r="AD9" s="86">
        <v>0</v>
      </c>
      <c r="AE9" s="92" t="s">
        <v>298</v>
      </c>
      <c r="AF9" s="86" t="b">
        <v>1</v>
      </c>
      <c r="AG9" s="86" t="s">
        <v>303</v>
      </c>
      <c r="AH9" s="86"/>
      <c r="AI9" s="92" t="s">
        <v>305</v>
      </c>
      <c r="AJ9" s="86" t="b">
        <v>0</v>
      </c>
      <c r="AK9" s="86">
        <v>0</v>
      </c>
      <c r="AL9" s="92" t="s">
        <v>284</v>
      </c>
      <c r="AM9" s="86" t="s">
        <v>309</v>
      </c>
      <c r="AN9" s="86" t="b">
        <v>0</v>
      </c>
      <c r="AO9" s="92" t="s">
        <v>284</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v>0</v>
      </c>
      <c r="BE9" s="52">
        <v>0</v>
      </c>
      <c r="BF9" s="51">
        <v>0</v>
      </c>
      <c r="BG9" s="52">
        <v>0</v>
      </c>
      <c r="BH9" s="51">
        <v>0</v>
      </c>
      <c r="BI9" s="52">
        <v>0</v>
      </c>
      <c r="BJ9" s="51">
        <v>10</v>
      </c>
      <c r="BK9" s="52">
        <v>100</v>
      </c>
      <c r="BL9" s="51">
        <v>10</v>
      </c>
    </row>
    <row r="10" spans="1:64" ht="15">
      <c r="A10" s="84" t="s">
        <v>217</v>
      </c>
      <c r="B10" s="84" t="s">
        <v>227</v>
      </c>
      <c r="C10" s="53"/>
      <c r="D10" s="54"/>
      <c r="E10" s="65"/>
      <c r="F10" s="55"/>
      <c r="G10" s="53"/>
      <c r="H10" s="57"/>
      <c r="I10" s="56"/>
      <c r="J10" s="56"/>
      <c r="K10" s="36" t="s">
        <v>65</v>
      </c>
      <c r="L10" s="83">
        <v>10</v>
      </c>
      <c r="M10" s="83"/>
      <c r="N10" s="63"/>
      <c r="O10" s="86" t="s">
        <v>231</v>
      </c>
      <c r="P10" s="88">
        <v>43703.997453703705</v>
      </c>
      <c r="Q10" s="86" t="s">
        <v>236</v>
      </c>
      <c r="R10" s="90" t="s">
        <v>247</v>
      </c>
      <c r="S10" s="86" t="s">
        <v>250</v>
      </c>
      <c r="T10" s="86"/>
      <c r="U10" s="86"/>
      <c r="V10" s="90" t="s">
        <v>258</v>
      </c>
      <c r="W10" s="88">
        <v>43703.997453703705</v>
      </c>
      <c r="X10" s="90" t="s">
        <v>272</v>
      </c>
      <c r="Y10" s="86"/>
      <c r="Z10" s="86"/>
      <c r="AA10" s="92" t="s">
        <v>286</v>
      </c>
      <c r="AB10" s="92" t="s">
        <v>295</v>
      </c>
      <c r="AC10" s="86" t="b">
        <v>0</v>
      </c>
      <c r="AD10" s="86">
        <v>0</v>
      </c>
      <c r="AE10" s="92" t="s">
        <v>300</v>
      </c>
      <c r="AF10" s="86" t="b">
        <v>0</v>
      </c>
      <c r="AG10" s="86" t="s">
        <v>303</v>
      </c>
      <c r="AH10" s="86"/>
      <c r="AI10" s="92" t="s">
        <v>298</v>
      </c>
      <c r="AJ10" s="86" t="b">
        <v>0</v>
      </c>
      <c r="AK10" s="86">
        <v>0</v>
      </c>
      <c r="AL10" s="92" t="s">
        <v>298</v>
      </c>
      <c r="AM10" s="86" t="s">
        <v>309</v>
      </c>
      <c r="AN10" s="86" t="b">
        <v>1</v>
      </c>
      <c r="AO10" s="92" t="s">
        <v>295</v>
      </c>
      <c r="AP10" s="86" t="s">
        <v>176</v>
      </c>
      <c r="AQ10" s="86">
        <v>0</v>
      </c>
      <c r="AR10" s="86">
        <v>0</v>
      </c>
      <c r="AS10" s="86"/>
      <c r="AT10" s="86"/>
      <c r="AU10" s="86"/>
      <c r="AV10" s="86"/>
      <c r="AW10" s="86"/>
      <c r="AX10" s="86"/>
      <c r="AY10" s="86"/>
      <c r="AZ10" s="86"/>
      <c r="BA10">
        <v>1</v>
      </c>
      <c r="BB10" s="85" t="str">
        <f>REPLACE(INDEX(GroupVertices[Group],MATCH(Edges25[[#This Row],[Vertex 1]],GroupVertices[Vertex],0)),1,1,"")</f>
        <v>6</v>
      </c>
      <c r="BC10" s="85" t="str">
        <f>REPLACE(INDEX(GroupVertices[Group],MATCH(Edges25[[#This Row],[Vertex 2]],GroupVertices[Vertex],0)),1,1,"")</f>
        <v>6</v>
      </c>
      <c r="BD10" s="51">
        <v>0</v>
      </c>
      <c r="BE10" s="52">
        <v>0</v>
      </c>
      <c r="BF10" s="51">
        <v>0</v>
      </c>
      <c r="BG10" s="52">
        <v>0</v>
      </c>
      <c r="BH10" s="51">
        <v>0</v>
      </c>
      <c r="BI10" s="52">
        <v>0</v>
      </c>
      <c r="BJ10" s="51">
        <v>23</v>
      </c>
      <c r="BK10" s="52">
        <v>100</v>
      </c>
      <c r="BL10" s="51">
        <v>23</v>
      </c>
    </row>
    <row r="11" spans="1:64" ht="15">
      <c r="A11" s="84" t="s">
        <v>218</v>
      </c>
      <c r="B11" s="84" t="s">
        <v>219</v>
      </c>
      <c r="C11" s="53"/>
      <c r="D11" s="54"/>
      <c r="E11" s="65"/>
      <c r="F11" s="55"/>
      <c r="G11" s="53"/>
      <c r="H11" s="57"/>
      <c r="I11" s="56"/>
      <c r="J11" s="56"/>
      <c r="K11" s="36" t="s">
        <v>65</v>
      </c>
      <c r="L11" s="83">
        <v>11</v>
      </c>
      <c r="M11" s="83"/>
      <c r="N11" s="63"/>
      <c r="O11" s="86" t="s">
        <v>230</v>
      </c>
      <c r="P11" s="88">
        <v>43705.89420138889</v>
      </c>
      <c r="Q11" s="86" t="s">
        <v>237</v>
      </c>
      <c r="R11" s="86"/>
      <c r="S11" s="86"/>
      <c r="T11" s="86"/>
      <c r="U11" s="86"/>
      <c r="V11" s="90" t="s">
        <v>259</v>
      </c>
      <c r="W11" s="88">
        <v>43705.89420138889</v>
      </c>
      <c r="X11" s="90" t="s">
        <v>273</v>
      </c>
      <c r="Y11" s="86"/>
      <c r="Z11" s="86"/>
      <c r="AA11" s="92" t="s">
        <v>287</v>
      </c>
      <c r="AB11" s="86"/>
      <c r="AC11" s="86" t="b">
        <v>0</v>
      </c>
      <c r="AD11" s="86">
        <v>0</v>
      </c>
      <c r="AE11" s="92" t="s">
        <v>298</v>
      </c>
      <c r="AF11" s="86" t="b">
        <v>0</v>
      </c>
      <c r="AG11" s="86" t="s">
        <v>303</v>
      </c>
      <c r="AH11" s="86"/>
      <c r="AI11" s="92" t="s">
        <v>298</v>
      </c>
      <c r="AJ11" s="86" t="b">
        <v>0</v>
      </c>
      <c r="AK11" s="86">
        <v>0</v>
      </c>
      <c r="AL11" s="92" t="s">
        <v>288</v>
      </c>
      <c r="AM11" s="86" t="s">
        <v>308</v>
      </c>
      <c r="AN11" s="86" t="b">
        <v>0</v>
      </c>
      <c r="AO11" s="92" t="s">
        <v>288</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v>0</v>
      </c>
      <c r="BE11" s="52">
        <v>0</v>
      </c>
      <c r="BF11" s="51">
        <v>0</v>
      </c>
      <c r="BG11" s="52">
        <v>0</v>
      </c>
      <c r="BH11" s="51">
        <v>0</v>
      </c>
      <c r="BI11" s="52">
        <v>0</v>
      </c>
      <c r="BJ11" s="51">
        <v>27</v>
      </c>
      <c r="BK11" s="52">
        <v>100</v>
      </c>
      <c r="BL11" s="51">
        <v>27</v>
      </c>
    </row>
    <row r="12" spans="1:64" ht="15">
      <c r="A12" s="84" t="s">
        <v>219</v>
      </c>
      <c r="B12" s="84" t="s">
        <v>219</v>
      </c>
      <c r="C12" s="53"/>
      <c r="D12" s="54"/>
      <c r="E12" s="65"/>
      <c r="F12" s="55"/>
      <c r="G12" s="53"/>
      <c r="H12" s="57"/>
      <c r="I12" s="56"/>
      <c r="J12" s="56"/>
      <c r="K12" s="36" t="s">
        <v>65</v>
      </c>
      <c r="L12" s="83">
        <v>12</v>
      </c>
      <c r="M12" s="83"/>
      <c r="N12" s="63"/>
      <c r="O12" s="86" t="s">
        <v>176</v>
      </c>
      <c r="P12" s="88">
        <v>42182.514016203706</v>
      </c>
      <c r="Q12" s="86" t="s">
        <v>238</v>
      </c>
      <c r="R12" s="86"/>
      <c r="S12" s="86"/>
      <c r="T12" s="86"/>
      <c r="U12" s="86"/>
      <c r="V12" s="90" t="s">
        <v>260</v>
      </c>
      <c r="W12" s="88">
        <v>42182.514016203706</v>
      </c>
      <c r="X12" s="90" t="s">
        <v>274</v>
      </c>
      <c r="Y12" s="86"/>
      <c r="Z12" s="86"/>
      <c r="AA12" s="92" t="s">
        <v>288</v>
      </c>
      <c r="AB12" s="86"/>
      <c r="AC12" s="86" t="b">
        <v>0</v>
      </c>
      <c r="AD12" s="86">
        <v>44</v>
      </c>
      <c r="AE12" s="92" t="s">
        <v>298</v>
      </c>
      <c r="AF12" s="86" t="b">
        <v>0</v>
      </c>
      <c r="AG12" s="86" t="s">
        <v>303</v>
      </c>
      <c r="AH12" s="86"/>
      <c r="AI12" s="92" t="s">
        <v>298</v>
      </c>
      <c r="AJ12" s="86" t="b">
        <v>0</v>
      </c>
      <c r="AK12" s="86">
        <v>103</v>
      </c>
      <c r="AL12" s="92" t="s">
        <v>298</v>
      </c>
      <c r="AM12" s="86" t="s">
        <v>309</v>
      </c>
      <c r="AN12" s="86" t="b">
        <v>0</v>
      </c>
      <c r="AO12" s="92" t="s">
        <v>288</v>
      </c>
      <c r="AP12" s="86" t="s">
        <v>310</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0</v>
      </c>
      <c r="BG12" s="52">
        <v>0</v>
      </c>
      <c r="BH12" s="51">
        <v>0</v>
      </c>
      <c r="BI12" s="52">
        <v>0</v>
      </c>
      <c r="BJ12" s="51">
        <v>25</v>
      </c>
      <c r="BK12" s="52">
        <v>100</v>
      </c>
      <c r="BL12" s="51">
        <v>25</v>
      </c>
    </row>
    <row r="13" spans="1:64" ht="15">
      <c r="A13" s="84" t="s">
        <v>220</v>
      </c>
      <c r="B13" s="84" t="s">
        <v>219</v>
      </c>
      <c r="C13" s="53"/>
      <c r="D13" s="54"/>
      <c r="E13" s="65"/>
      <c r="F13" s="55"/>
      <c r="G13" s="53"/>
      <c r="H13" s="57"/>
      <c r="I13" s="56"/>
      <c r="J13" s="56"/>
      <c r="K13" s="36" t="s">
        <v>65</v>
      </c>
      <c r="L13" s="83">
        <v>13</v>
      </c>
      <c r="M13" s="83"/>
      <c r="N13" s="63"/>
      <c r="O13" s="86" t="s">
        <v>230</v>
      </c>
      <c r="P13" s="88">
        <v>43705.90572916667</v>
      </c>
      <c r="Q13" s="86" t="s">
        <v>237</v>
      </c>
      <c r="R13" s="86"/>
      <c r="S13" s="86"/>
      <c r="T13" s="86"/>
      <c r="U13" s="86"/>
      <c r="V13" s="90" t="s">
        <v>261</v>
      </c>
      <c r="W13" s="88">
        <v>43705.90572916667</v>
      </c>
      <c r="X13" s="90" t="s">
        <v>275</v>
      </c>
      <c r="Y13" s="86"/>
      <c r="Z13" s="86"/>
      <c r="AA13" s="92" t="s">
        <v>289</v>
      </c>
      <c r="AB13" s="86"/>
      <c r="AC13" s="86" t="b">
        <v>0</v>
      </c>
      <c r="AD13" s="86">
        <v>0</v>
      </c>
      <c r="AE13" s="92" t="s">
        <v>298</v>
      </c>
      <c r="AF13" s="86" t="b">
        <v>0</v>
      </c>
      <c r="AG13" s="86" t="s">
        <v>303</v>
      </c>
      <c r="AH13" s="86"/>
      <c r="AI13" s="92" t="s">
        <v>298</v>
      </c>
      <c r="AJ13" s="86" t="b">
        <v>0</v>
      </c>
      <c r="AK13" s="86">
        <v>0</v>
      </c>
      <c r="AL13" s="92" t="s">
        <v>288</v>
      </c>
      <c r="AM13" s="86" t="s">
        <v>309</v>
      </c>
      <c r="AN13" s="86" t="b">
        <v>0</v>
      </c>
      <c r="AO13" s="92" t="s">
        <v>288</v>
      </c>
      <c r="AP13" s="86" t="s">
        <v>176</v>
      </c>
      <c r="AQ13" s="86">
        <v>0</v>
      </c>
      <c r="AR13" s="86">
        <v>0</v>
      </c>
      <c r="AS13" s="86"/>
      <c r="AT13" s="86"/>
      <c r="AU13" s="86"/>
      <c r="AV13" s="86"/>
      <c r="AW13" s="86"/>
      <c r="AX13" s="86"/>
      <c r="AY13" s="86"/>
      <c r="AZ13" s="86"/>
      <c r="BA13">
        <v>1</v>
      </c>
      <c r="BB13" s="85" t="str">
        <f>REPLACE(INDEX(GroupVertices[Group],MATCH(Edges25[[#This Row],[Vertex 1]],GroupVertices[Vertex],0)),1,1,"")</f>
        <v>3</v>
      </c>
      <c r="BC13" s="85" t="str">
        <f>REPLACE(INDEX(GroupVertices[Group],MATCH(Edges25[[#This Row],[Vertex 2]],GroupVertices[Vertex],0)),1,1,"")</f>
        <v>3</v>
      </c>
      <c r="BD13" s="51">
        <v>0</v>
      </c>
      <c r="BE13" s="52">
        <v>0</v>
      </c>
      <c r="BF13" s="51">
        <v>0</v>
      </c>
      <c r="BG13" s="52">
        <v>0</v>
      </c>
      <c r="BH13" s="51">
        <v>0</v>
      </c>
      <c r="BI13" s="52">
        <v>0</v>
      </c>
      <c r="BJ13" s="51">
        <v>27</v>
      </c>
      <c r="BK13" s="52">
        <v>100</v>
      </c>
      <c r="BL13" s="51">
        <v>27</v>
      </c>
    </row>
    <row r="14" spans="1:64" ht="15">
      <c r="A14" s="84" t="s">
        <v>221</v>
      </c>
      <c r="B14" s="84" t="s">
        <v>221</v>
      </c>
      <c r="C14" s="53"/>
      <c r="D14" s="54"/>
      <c r="E14" s="65"/>
      <c r="F14" s="55"/>
      <c r="G14" s="53"/>
      <c r="H14" s="57"/>
      <c r="I14" s="56"/>
      <c r="J14" s="56"/>
      <c r="K14" s="36" t="s">
        <v>65</v>
      </c>
      <c r="L14" s="83">
        <v>14</v>
      </c>
      <c r="M14" s="83"/>
      <c r="N14" s="63"/>
      <c r="O14" s="86" t="s">
        <v>176</v>
      </c>
      <c r="P14" s="88">
        <v>43707.301875</v>
      </c>
      <c r="Q14" s="86" t="s">
        <v>239</v>
      </c>
      <c r="R14" s="86"/>
      <c r="S14" s="86"/>
      <c r="T14" s="86" t="s">
        <v>252</v>
      </c>
      <c r="U14" s="86"/>
      <c r="V14" s="90" t="s">
        <v>262</v>
      </c>
      <c r="W14" s="88">
        <v>43707.301875</v>
      </c>
      <c r="X14" s="90" t="s">
        <v>276</v>
      </c>
      <c r="Y14" s="86"/>
      <c r="Z14" s="86"/>
      <c r="AA14" s="92" t="s">
        <v>290</v>
      </c>
      <c r="AB14" s="86"/>
      <c r="AC14" s="86" t="b">
        <v>0</v>
      </c>
      <c r="AD14" s="86">
        <v>0</v>
      </c>
      <c r="AE14" s="92" t="s">
        <v>298</v>
      </c>
      <c r="AF14" s="86" t="b">
        <v>0</v>
      </c>
      <c r="AG14" s="86" t="s">
        <v>303</v>
      </c>
      <c r="AH14" s="86"/>
      <c r="AI14" s="92" t="s">
        <v>298</v>
      </c>
      <c r="AJ14" s="86" t="b">
        <v>0</v>
      </c>
      <c r="AK14" s="86">
        <v>0</v>
      </c>
      <c r="AL14" s="92" t="s">
        <v>298</v>
      </c>
      <c r="AM14" s="86" t="s">
        <v>308</v>
      </c>
      <c r="AN14" s="86" t="b">
        <v>0</v>
      </c>
      <c r="AO14" s="92" t="s">
        <v>290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24</v>
      </c>
      <c r="BK14" s="52">
        <v>100</v>
      </c>
      <c r="BL14" s="51">
        <v>24</v>
      </c>
    </row>
    <row r="15" spans="1:64" ht="15">
      <c r="A15" s="84" t="s">
        <v>222</v>
      </c>
      <c r="B15" s="84" t="s">
        <v>222</v>
      </c>
      <c r="C15" s="53"/>
      <c r="D15" s="54"/>
      <c r="E15" s="65"/>
      <c r="F15" s="55"/>
      <c r="G15" s="53"/>
      <c r="H15" s="57"/>
      <c r="I15" s="56"/>
      <c r="J15" s="56"/>
      <c r="K15" s="36" t="s">
        <v>65</v>
      </c>
      <c r="L15" s="83">
        <v>15</v>
      </c>
      <c r="M15" s="83"/>
      <c r="N15" s="63"/>
      <c r="O15" s="86" t="s">
        <v>176</v>
      </c>
      <c r="P15" s="88">
        <v>43707.44421296296</v>
      </c>
      <c r="Q15" s="86" t="s">
        <v>240</v>
      </c>
      <c r="R15" s="90" t="s">
        <v>248</v>
      </c>
      <c r="S15" s="86" t="s">
        <v>250</v>
      </c>
      <c r="T15" s="86"/>
      <c r="U15" s="86"/>
      <c r="V15" s="90" t="s">
        <v>263</v>
      </c>
      <c r="W15" s="88">
        <v>43707.44421296296</v>
      </c>
      <c r="X15" s="90" t="s">
        <v>277</v>
      </c>
      <c r="Y15" s="86"/>
      <c r="Z15" s="86"/>
      <c r="AA15" s="92" t="s">
        <v>291</v>
      </c>
      <c r="AB15" s="86"/>
      <c r="AC15" s="86" t="b">
        <v>0</v>
      </c>
      <c r="AD15" s="86">
        <v>0</v>
      </c>
      <c r="AE15" s="92" t="s">
        <v>298</v>
      </c>
      <c r="AF15" s="86" t="b">
        <v>1</v>
      </c>
      <c r="AG15" s="86" t="s">
        <v>303</v>
      </c>
      <c r="AH15" s="86"/>
      <c r="AI15" s="92" t="s">
        <v>306</v>
      </c>
      <c r="AJ15" s="86" t="b">
        <v>0</v>
      </c>
      <c r="AK15" s="86">
        <v>0</v>
      </c>
      <c r="AL15" s="92" t="s">
        <v>298</v>
      </c>
      <c r="AM15" s="86" t="s">
        <v>308</v>
      </c>
      <c r="AN15" s="86" t="b">
        <v>1</v>
      </c>
      <c r="AO15" s="92" t="s">
        <v>291</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23</v>
      </c>
      <c r="BK15" s="52">
        <v>100</v>
      </c>
      <c r="BL15" s="51">
        <v>23</v>
      </c>
    </row>
    <row r="16" spans="1:64" ht="15">
      <c r="A16" s="84" t="s">
        <v>223</v>
      </c>
      <c r="B16" s="84" t="s">
        <v>228</v>
      </c>
      <c r="C16" s="53"/>
      <c r="D16" s="54"/>
      <c r="E16" s="65"/>
      <c r="F16" s="55"/>
      <c r="G16" s="53"/>
      <c r="H16" s="57"/>
      <c r="I16" s="56"/>
      <c r="J16" s="56"/>
      <c r="K16" s="36" t="s">
        <v>65</v>
      </c>
      <c r="L16" s="83">
        <v>16</v>
      </c>
      <c r="M16" s="83"/>
      <c r="N16" s="63"/>
      <c r="O16" s="86" t="s">
        <v>231</v>
      </c>
      <c r="P16" s="88">
        <v>43707.56922453704</v>
      </c>
      <c r="Q16" s="86" t="s">
        <v>241</v>
      </c>
      <c r="R16" s="86"/>
      <c r="S16" s="86"/>
      <c r="T16" s="86"/>
      <c r="U16" s="86"/>
      <c r="V16" s="90" t="s">
        <v>264</v>
      </c>
      <c r="W16" s="88">
        <v>43707.56922453704</v>
      </c>
      <c r="X16" s="90" t="s">
        <v>278</v>
      </c>
      <c r="Y16" s="86"/>
      <c r="Z16" s="86"/>
      <c r="AA16" s="92" t="s">
        <v>292</v>
      </c>
      <c r="AB16" s="92" t="s">
        <v>296</v>
      </c>
      <c r="AC16" s="86" t="b">
        <v>0</v>
      </c>
      <c r="AD16" s="86">
        <v>0</v>
      </c>
      <c r="AE16" s="92" t="s">
        <v>301</v>
      </c>
      <c r="AF16" s="86" t="b">
        <v>0</v>
      </c>
      <c r="AG16" s="86" t="s">
        <v>303</v>
      </c>
      <c r="AH16" s="86"/>
      <c r="AI16" s="92" t="s">
        <v>298</v>
      </c>
      <c r="AJ16" s="86" t="b">
        <v>0</v>
      </c>
      <c r="AK16" s="86">
        <v>0</v>
      </c>
      <c r="AL16" s="92" t="s">
        <v>298</v>
      </c>
      <c r="AM16" s="86" t="s">
        <v>309</v>
      </c>
      <c r="AN16" s="86" t="b">
        <v>0</v>
      </c>
      <c r="AO16" s="92" t="s">
        <v>296</v>
      </c>
      <c r="AP16" s="86" t="s">
        <v>176</v>
      </c>
      <c r="AQ16" s="86">
        <v>0</v>
      </c>
      <c r="AR16" s="86">
        <v>0</v>
      </c>
      <c r="AS16" s="86"/>
      <c r="AT16" s="86"/>
      <c r="AU16" s="86"/>
      <c r="AV16" s="86"/>
      <c r="AW16" s="86"/>
      <c r="AX16" s="86"/>
      <c r="AY16" s="86"/>
      <c r="AZ16" s="86"/>
      <c r="BA16">
        <v>1</v>
      </c>
      <c r="BB16" s="85" t="str">
        <f>REPLACE(INDEX(GroupVertices[Group],MATCH(Edges25[[#This Row],[Vertex 1]],GroupVertices[Vertex],0)),1,1,"")</f>
        <v>5</v>
      </c>
      <c r="BC16" s="85" t="str">
        <f>REPLACE(INDEX(GroupVertices[Group],MATCH(Edges25[[#This Row],[Vertex 2]],GroupVertices[Vertex],0)),1,1,"")</f>
        <v>5</v>
      </c>
      <c r="BD16" s="51">
        <v>0</v>
      </c>
      <c r="BE16" s="52">
        <v>0</v>
      </c>
      <c r="BF16" s="51">
        <v>0</v>
      </c>
      <c r="BG16" s="52">
        <v>0</v>
      </c>
      <c r="BH16" s="51">
        <v>0</v>
      </c>
      <c r="BI16" s="52">
        <v>0</v>
      </c>
      <c r="BJ16" s="51">
        <v>17</v>
      </c>
      <c r="BK16" s="52">
        <v>100</v>
      </c>
      <c r="BL16" s="51">
        <v>17</v>
      </c>
    </row>
    <row r="17" spans="1:64" ht="15">
      <c r="A17" s="84" t="s">
        <v>224</v>
      </c>
      <c r="B17" s="84" t="s">
        <v>229</v>
      </c>
      <c r="C17" s="53"/>
      <c r="D17" s="54"/>
      <c r="E17" s="65"/>
      <c r="F17" s="55"/>
      <c r="G17" s="53"/>
      <c r="H17" s="57"/>
      <c r="I17" s="56"/>
      <c r="J17" s="56"/>
      <c r="K17" s="36" t="s">
        <v>65</v>
      </c>
      <c r="L17" s="83">
        <v>17</v>
      </c>
      <c r="M17" s="83"/>
      <c r="N17" s="63"/>
      <c r="O17" s="86" t="s">
        <v>231</v>
      </c>
      <c r="P17" s="88">
        <v>43707.84012731481</v>
      </c>
      <c r="Q17" s="86" t="s">
        <v>242</v>
      </c>
      <c r="R17" s="86"/>
      <c r="S17" s="86"/>
      <c r="T17" s="86"/>
      <c r="U17" s="86"/>
      <c r="V17" s="90" t="s">
        <v>265</v>
      </c>
      <c r="W17" s="88">
        <v>43707.84012731481</v>
      </c>
      <c r="X17" s="90" t="s">
        <v>279</v>
      </c>
      <c r="Y17" s="86"/>
      <c r="Z17" s="86"/>
      <c r="AA17" s="92" t="s">
        <v>293</v>
      </c>
      <c r="AB17" s="92" t="s">
        <v>297</v>
      </c>
      <c r="AC17" s="86" t="b">
        <v>0</v>
      </c>
      <c r="AD17" s="86">
        <v>0</v>
      </c>
      <c r="AE17" s="92" t="s">
        <v>302</v>
      </c>
      <c r="AF17" s="86" t="b">
        <v>0</v>
      </c>
      <c r="AG17" s="86" t="s">
        <v>303</v>
      </c>
      <c r="AH17" s="86"/>
      <c r="AI17" s="92" t="s">
        <v>298</v>
      </c>
      <c r="AJ17" s="86" t="b">
        <v>0</v>
      </c>
      <c r="AK17" s="86">
        <v>0</v>
      </c>
      <c r="AL17" s="92" t="s">
        <v>298</v>
      </c>
      <c r="AM17" s="86" t="s">
        <v>309</v>
      </c>
      <c r="AN17" s="86" t="b">
        <v>0</v>
      </c>
      <c r="AO17" s="92" t="s">
        <v>297</v>
      </c>
      <c r="AP17" s="86" t="s">
        <v>176</v>
      </c>
      <c r="AQ17" s="86">
        <v>0</v>
      </c>
      <c r="AR17" s="86">
        <v>0</v>
      </c>
      <c r="AS17" s="86"/>
      <c r="AT17" s="86"/>
      <c r="AU17" s="86"/>
      <c r="AV17" s="86"/>
      <c r="AW17" s="86"/>
      <c r="AX17" s="86"/>
      <c r="AY17" s="86"/>
      <c r="AZ17" s="86"/>
      <c r="BA17">
        <v>1</v>
      </c>
      <c r="BB17" s="85" t="str">
        <f>REPLACE(INDEX(GroupVertices[Group],MATCH(Edges25[[#This Row],[Vertex 1]],GroupVertices[Vertex],0)),1,1,"")</f>
        <v>4</v>
      </c>
      <c r="BC17" s="85" t="str">
        <f>REPLACE(INDEX(GroupVertices[Group],MATCH(Edges25[[#This Row],[Vertex 2]],GroupVertices[Vertex],0)),1,1,"")</f>
        <v>4</v>
      </c>
      <c r="BD17" s="51">
        <v>0</v>
      </c>
      <c r="BE17" s="52">
        <v>0</v>
      </c>
      <c r="BF17" s="51">
        <v>0</v>
      </c>
      <c r="BG17" s="52">
        <v>0</v>
      </c>
      <c r="BH17" s="51">
        <v>0</v>
      </c>
      <c r="BI17" s="52">
        <v>0</v>
      </c>
      <c r="BJ17" s="51">
        <v>19</v>
      </c>
      <c r="BK17" s="52">
        <v>100</v>
      </c>
      <c r="BL17" s="51">
        <v>19</v>
      </c>
    </row>
    <row r="18" spans="1:64" ht="15">
      <c r="A18" s="84" t="s">
        <v>225</v>
      </c>
      <c r="B18" s="84" t="s">
        <v>225</v>
      </c>
      <c r="C18" s="53"/>
      <c r="D18" s="54"/>
      <c r="E18" s="65"/>
      <c r="F18" s="55"/>
      <c r="G18" s="53"/>
      <c r="H18" s="57"/>
      <c r="I18" s="56"/>
      <c r="J18" s="56"/>
      <c r="K18" s="36" t="s">
        <v>65</v>
      </c>
      <c r="L18" s="83">
        <v>18</v>
      </c>
      <c r="M18" s="83"/>
      <c r="N18" s="63"/>
      <c r="O18" s="86" t="s">
        <v>176</v>
      </c>
      <c r="P18" s="88">
        <v>43707.90010416666</v>
      </c>
      <c r="Q18" s="86" t="s">
        <v>243</v>
      </c>
      <c r="R18" s="90" t="s">
        <v>249</v>
      </c>
      <c r="S18" s="86" t="s">
        <v>250</v>
      </c>
      <c r="T18" s="86"/>
      <c r="U18" s="86"/>
      <c r="V18" s="90" t="s">
        <v>266</v>
      </c>
      <c r="W18" s="88">
        <v>43707.90010416666</v>
      </c>
      <c r="X18" s="90" t="s">
        <v>280</v>
      </c>
      <c r="Y18" s="86"/>
      <c r="Z18" s="86"/>
      <c r="AA18" s="92" t="s">
        <v>294</v>
      </c>
      <c r="AB18" s="86"/>
      <c r="AC18" s="86" t="b">
        <v>0</v>
      </c>
      <c r="AD18" s="86">
        <v>0</v>
      </c>
      <c r="AE18" s="92" t="s">
        <v>298</v>
      </c>
      <c r="AF18" s="86" t="b">
        <v>1</v>
      </c>
      <c r="AG18" s="86" t="s">
        <v>303</v>
      </c>
      <c r="AH18" s="86"/>
      <c r="AI18" s="92" t="s">
        <v>307</v>
      </c>
      <c r="AJ18" s="86" t="b">
        <v>0</v>
      </c>
      <c r="AK18" s="86">
        <v>0</v>
      </c>
      <c r="AL18" s="92" t="s">
        <v>298</v>
      </c>
      <c r="AM18" s="86" t="s">
        <v>308</v>
      </c>
      <c r="AN18" s="86" t="b">
        <v>1</v>
      </c>
      <c r="AO18" s="92" t="s">
        <v>294</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20</v>
      </c>
      <c r="BK18" s="52">
        <v>100</v>
      </c>
      <c r="BL18"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hyperlinks>
    <hyperlink ref="R3" r:id="rId1" display="https://twitter.com/i/web/status/1164269769987694594"/>
    <hyperlink ref="R4" r:id="rId2" display="https://twitter.com/i/web/status/1164831796652982274"/>
    <hyperlink ref="R5" r:id="rId3" display="https://twitter.com/hanintaim/status/1165789472048451584"/>
    <hyperlink ref="R6" r:id="rId4" display="https://twitter.com/hanintaim/status/1165789472048451584"/>
    <hyperlink ref="R8" r:id="rId5" display="https://twitter.com/hanintaim/status/1165789472048451584"/>
    <hyperlink ref="R9" r:id="rId6" display="https://twitter.com/hanintaim/status/1165789472048451584"/>
    <hyperlink ref="R10" r:id="rId7" display="https://twitter.com/i/web/status/1166137332245979136"/>
    <hyperlink ref="R15" r:id="rId8" display="https://twitter.com/i/web/status/1167386395184455680"/>
    <hyperlink ref="R18" r:id="rId9" display="https://twitter.com/i/web/status/1167551605400592391"/>
    <hyperlink ref="V3" r:id="rId10" display="http://pbs.twimg.com/profile_images/1150907202447826944/roNdLdLI_normal.jpg"/>
    <hyperlink ref="V4" r:id="rId11" display="http://pbs.twimg.com/profile_images/1161898659623198721/WwjQW8Ms_normal.jpg"/>
    <hyperlink ref="V5" r:id="rId12" display="http://abs.twimg.com/sticky/default_profile_images/default_profile_normal.png"/>
    <hyperlink ref="V6" r:id="rId13" display="http://abs.twimg.com/sticky/default_profile_images/default_profile_normal.png"/>
    <hyperlink ref="V7" r:id="rId14" display="http://pbs.twimg.com/profile_images/1164958992919146496/WxleP_Q5_normal.jpg"/>
    <hyperlink ref="V8" r:id="rId15" display="http://pbs.twimg.com/profile_images/1161996492632154112/y-jZa27V_normal.jpg"/>
    <hyperlink ref="V9" r:id="rId16" display="http://pbs.twimg.com/profile_images/1161996492632154112/y-jZa27V_normal.jpg"/>
    <hyperlink ref="V10" r:id="rId17" display="http://pbs.twimg.com/profile_images/720515019062968320/fxA8nZLe_normal.jpg"/>
    <hyperlink ref="V11" r:id="rId18" display="http://pbs.twimg.com/profile_images/1164667841095901184/3F8D2PdL_normal.jpg"/>
    <hyperlink ref="V12" r:id="rId19" display="http://pbs.twimg.com/profile_images/901017814382891008/DxcWoBRN_normal.jpg"/>
    <hyperlink ref="V13" r:id="rId20" display="http://pbs.twimg.com/profile_images/1166691112863588352/lyZVbtXj_normal.jpg"/>
    <hyperlink ref="V14" r:id="rId21" display="http://pbs.twimg.com/profile_images/1165943150705283073/IOmnoWPr_normal.jpg"/>
    <hyperlink ref="V15" r:id="rId22" display="http://pbs.twimg.com/profile_images/1165409611089883136/eTK6sGaV_normal.jpg"/>
    <hyperlink ref="V16" r:id="rId23" display="http://pbs.twimg.com/profile_images/1142762086549905410/sXXn-4ck_normal.jpg"/>
    <hyperlink ref="V17" r:id="rId24" display="http://pbs.twimg.com/profile_images/940598368857968645/tNiQe3VV_normal.jpg"/>
    <hyperlink ref="V18" r:id="rId25" display="http://pbs.twimg.com/profile_images/1167326473486622721/s0JqU7V3_normal.jpg"/>
    <hyperlink ref="X3" r:id="rId26" display="https://twitter.com/#!/ameralmoghrabi4/status/1164269769987694594"/>
    <hyperlink ref="X4" r:id="rId27" display="https://twitter.com/#!/ssea70/status/1164831796652982274"/>
    <hyperlink ref="X5" r:id="rId28" display="https://twitter.com/#!/nanobishara/status/1165859826544652289"/>
    <hyperlink ref="X6" r:id="rId29" display="https://twitter.com/#!/nanobishara/status/1165859826544652289"/>
    <hyperlink ref="X7" r:id="rId30" display="https://twitter.com/#!/rose91el/status/1165790508448436229"/>
    <hyperlink ref="X8" r:id="rId31" display="https://twitter.com/#!/hanintaim/status/1165908970952724481"/>
    <hyperlink ref="X9" r:id="rId32" display="https://twitter.com/#!/hanintaim/status/1165908970952724481"/>
    <hyperlink ref="X10" r:id="rId33" display="https://twitter.com/#!/rawiyam/status/1166137332245979136"/>
    <hyperlink ref="X11" r:id="rId34" display="https://twitter.com/#!/itsmarahhh/status/1166824691555819523"/>
    <hyperlink ref="X12" r:id="rId35" display="https://twitter.com/#!/amjadzarour/status/614770195257761792"/>
    <hyperlink ref="X13" r:id="rId36" display="https://twitter.com/#!/nermeen_ku/status/1166828867048394754"/>
    <hyperlink ref="X14" r:id="rId37" display="https://twitter.com/#!/3vi2h6j1vtcztzx/status/1167334815382888448"/>
    <hyperlink ref="X15" r:id="rId38" display="https://twitter.com/#!/ayahass25031095/status/1167386395184455680"/>
    <hyperlink ref="X16" r:id="rId39" display="https://twitter.com/#!/lebanon7ala/status/1167431697706582016"/>
    <hyperlink ref="X17" r:id="rId40" display="https://twitter.com/#!/66ranine/status/1167529872832552961"/>
    <hyperlink ref="X18" r:id="rId41" display="https://twitter.com/#!/omar_taha90/status/1167551605400592391"/>
  </hyperlinks>
  <printOptions/>
  <pageMargins left="0.7" right="0.7" top="0.75" bottom="0.75" header="0.3" footer="0.3"/>
  <pageSetup horizontalDpi="600" verticalDpi="600" orientation="portrait" r:id="rId45"/>
  <legacyDrawing r:id="rId43"/>
  <tableParts>
    <tablePart r:id="rId4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727</v>
      </c>
      <c r="B1" s="13" t="s">
        <v>34</v>
      </c>
    </row>
    <row r="2" spans="1:2" ht="15">
      <c r="A2" s="124" t="s">
        <v>219</v>
      </c>
      <c r="B2" s="85">
        <v>2</v>
      </c>
    </row>
    <row r="3" spans="1:2" ht="15">
      <c r="A3" s="124" t="s">
        <v>226</v>
      </c>
      <c r="B3" s="85">
        <v>1</v>
      </c>
    </row>
    <row r="4" spans="1:2" ht="15">
      <c r="A4" s="124" t="s">
        <v>215</v>
      </c>
      <c r="B4" s="85">
        <v>1</v>
      </c>
    </row>
    <row r="5" spans="1:2" ht="15">
      <c r="A5" s="124" t="s">
        <v>222</v>
      </c>
      <c r="B5" s="85">
        <v>0</v>
      </c>
    </row>
    <row r="6" spans="1:2" ht="15">
      <c r="A6" s="124" t="s">
        <v>221</v>
      </c>
      <c r="B6" s="85">
        <v>0</v>
      </c>
    </row>
    <row r="7" spans="1:2" ht="15">
      <c r="A7" s="124" t="s">
        <v>225</v>
      </c>
      <c r="B7" s="85">
        <v>0</v>
      </c>
    </row>
    <row r="8" spans="1:2" ht="15">
      <c r="A8" s="124" t="s">
        <v>223</v>
      </c>
      <c r="B8" s="85">
        <v>0</v>
      </c>
    </row>
    <row r="9" spans="1:2" ht="15">
      <c r="A9" s="124" t="s">
        <v>224</v>
      </c>
      <c r="B9" s="85">
        <v>0</v>
      </c>
    </row>
    <row r="10" spans="1:2" ht="15">
      <c r="A10" s="124" t="s">
        <v>229</v>
      </c>
      <c r="B10" s="85">
        <v>0</v>
      </c>
    </row>
    <row r="11" spans="1:2" ht="15">
      <c r="A11" s="124" t="s">
        <v>228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729</v>
      </c>
      <c r="B25" t="s">
        <v>728</v>
      </c>
    </row>
    <row r="26" spans="1:2" ht="15">
      <c r="A26" s="136">
        <v>42182.514016203706</v>
      </c>
      <c r="B26" s="3">
        <v>1</v>
      </c>
    </row>
    <row r="27" spans="1:2" ht="15">
      <c r="A27" s="136">
        <v>43698.84395833333</v>
      </c>
      <c r="B27" s="3">
        <v>1</v>
      </c>
    </row>
    <row r="28" spans="1:2" ht="15">
      <c r="A28" s="136">
        <v>43700.39486111111</v>
      </c>
      <c r="B28" s="3">
        <v>1</v>
      </c>
    </row>
    <row r="29" spans="1:2" ht="15">
      <c r="A29" s="136">
        <v>43703.04040509259</v>
      </c>
      <c r="B29" s="3">
        <v>1</v>
      </c>
    </row>
    <row r="30" spans="1:2" ht="15">
      <c r="A30" s="136">
        <v>43703.23167824074</v>
      </c>
      <c r="B30" s="3">
        <v>2</v>
      </c>
    </row>
    <row r="31" spans="1:2" ht="15">
      <c r="A31" s="136">
        <v>43703.36729166667</v>
      </c>
      <c r="B31" s="3">
        <v>2</v>
      </c>
    </row>
    <row r="32" spans="1:2" ht="15">
      <c r="A32" s="136">
        <v>43703.997453703705</v>
      </c>
      <c r="B32" s="3">
        <v>1</v>
      </c>
    </row>
    <row r="33" spans="1:2" ht="15">
      <c r="A33" s="136">
        <v>43705.89420138889</v>
      </c>
      <c r="B33" s="3">
        <v>1</v>
      </c>
    </row>
    <row r="34" spans="1:2" ht="15">
      <c r="A34" s="136">
        <v>43705.90572916667</v>
      </c>
      <c r="B34" s="3">
        <v>1</v>
      </c>
    </row>
    <row r="35" spans="1:2" ht="15">
      <c r="A35" s="136">
        <v>43707.301875</v>
      </c>
      <c r="B35" s="3">
        <v>1</v>
      </c>
    </row>
    <row r="36" spans="1:2" ht="15">
      <c r="A36" s="136">
        <v>43707.44421296296</v>
      </c>
      <c r="B36" s="3">
        <v>1</v>
      </c>
    </row>
    <row r="37" spans="1:2" ht="15">
      <c r="A37" s="136">
        <v>43707.56922453704</v>
      </c>
      <c r="B37" s="3">
        <v>1</v>
      </c>
    </row>
    <row r="38" spans="1:2" ht="15">
      <c r="A38" s="136">
        <v>43707.84012731481</v>
      </c>
      <c r="B38" s="3">
        <v>1</v>
      </c>
    </row>
    <row r="39" spans="1:2" ht="15">
      <c r="A39" s="136">
        <v>43707.90010416666</v>
      </c>
      <c r="B39" s="3">
        <v>1</v>
      </c>
    </row>
    <row r="40" spans="1:2" ht="15">
      <c r="A40" s="136" t="s">
        <v>730</v>
      </c>
      <c r="B40"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192</v>
      </c>
      <c r="AT2" s="13" t="s">
        <v>326</v>
      </c>
      <c r="AU2" s="13" t="s">
        <v>327</v>
      </c>
      <c r="AV2" s="13" t="s">
        <v>328</v>
      </c>
      <c r="AW2" s="13" t="s">
        <v>329</v>
      </c>
      <c r="AX2" s="13" t="s">
        <v>330</v>
      </c>
      <c r="AY2" s="13" t="s">
        <v>331</v>
      </c>
      <c r="AZ2" s="13" t="s">
        <v>494</v>
      </c>
      <c r="BA2" s="127" t="s">
        <v>634</v>
      </c>
      <c r="BB2" s="127" t="s">
        <v>635</v>
      </c>
      <c r="BC2" s="127" t="s">
        <v>636</v>
      </c>
      <c r="BD2" s="127" t="s">
        <v>637</v>
      </c>
      <c r="BE2" s="127" t="s">
        <v>638</v>
      </c>
      <c r="BF2" s="127" t="s">
        <v>639</v>
      </c>
      <c r="BG2" s="127" t="s">
        <v>640</v>
      </c>
      <c r="BH2" s="127" t="s">
        <v>652</v>
      </c>
      <c r="BI2" s="127" t="s">
        <v>653</v>
      </c>
      <c r="BJ2" s="127" t="s">
        <v>665</v>
      </c>
      <c r="BK2" s="127" t="s">
        <v>696</v>
      </c>
      <c r="BL2" s="127" t="s">
        <v>697</v>
      </c>
      <c r="BM2" s="127" t="s">
        <v>698</v>
      </c>
      <c r="BN2" s="127" t="s">
        <v>699</v>
      </c>
      <c r="BO2" s="127" t="s">
        <v>700</v>
      </c>
      <c r="BP2" s="127" t="s">
        <v>701</v>
      </c>
      <c r="BQ2" s="127" t="s">
        <v>702</v>
      </c>
      <c r="BR2" s="127" t="s">
        <v>703</v>
      </c>
      <c r="BS2" s="127" t="s">
        <v>705</v>
      </c>
      <c r="BT2" s="3"/>
      <c r="BU2" s="3"/>
    </row>
    <row r="3" spans="1:73" ht="15" customHeight="1">
      <c r="A3" s="50" t="s">
        <v>212</v>
      </c>
      <c r="B3" s="53"/>
      <c r="C3" s="53" t="s">
        <v>64</v>
      </c>
      <c r="D3" s="54">
        <v>162.04953889808465</v>
      </c>
      <c r="E3" s="55"/>
      <c r="F3" s="112" t="s">
        <v>253</v>
      </c>
      <c r="G3" s="53"/>
      <c r="H3" s="57" t="s">
        <v>212</v>
      </c>
      <c r="I3" s="56"/>
      <c r="J3" s="56"/>
      <c r="K3" s="114" t="s">
        <v>425</v>
      </c>
      <c r="L3" s="59">
        <v>1</v>
      </c>
      <c r="M3" s="60">
        <v>2090.434326171875</v>
      </c>
      <c r="N3" s="60">
        <v>4999.5</v>
      </c>
      <c r="O3" s="58"/>
      <c r="P3" s="61"/>
      <c r="Q3" s="61"/>
      <c r="R3" s="51"/>
      <c r="S3" s="51">
        <v>1</v>
      </c>
      <c r="T3" s="51">
        <v>1</v>
      </c>
      <c r="U3" s="52">
        <v>0</v>
      </c>
      <c r="V3" s="52">
        <v>0</v>
      </c>
      <c r="W3" s="52">
        <v>0</v>
      </c>
      <c r="X3" s="52">
        <v>0.999971</v>
      </c>
      <c r="Y3" s="52">
        <v>0</v>
      </c>
      <c r="Z3" s="52" t="s">
        <v>497</v>
      </c>
      <c r="AA3" s="62">
        <v>3</v>
      </c>
      <c r="AB3" s="62"/>
      <c r="AC3" s="63"/>
      <c r="AD3" s="85" t="s">
        <v>332</v>
      </c>
      <c r="AE3" s="85">
        <v>228</v>
      </c>
      <c r="AF3" s="85">
        <v>22</v>
      </c>
      <c r="AG3" s="85">
        <v>667</v>
      </c>
      <c r="AH3" s="85">
        <v>4967</v>
      </c>
      <c r="AI3" s="85"/>
      <c r="AJ3" s="85" t="s">
        <v>350</v>
      </c>
      <c r="AK3" s="85" t="s">
        <v>366</v>
      </c>
      <c r="AL3" s="85"/>
      <c r="AM3" s="85"/>
      <c r="AN3" s="87">
        <v>43385.95701388889</v>
      </c>
      <c r="AO3" s="85"/>
      <c r="AP3" s="85" t="b">
        <v>1</v>
      </c>
      <c r="AQ3" s="85" t="b">
        <v>0</v>
      </c>
      <c r="AR3" s="85" t="b">
        <v>0</v>
      </c>
      <c r="AS3" s="85"/>
      <c r="AT3" s="85">
        <v>0</v>
      </c>
      <c r="AU3" s="85"/>
      <c r="AV3" s="85" t="b">
        <v>0</v>
      </c>
      <c r="AW3" s="85" t="s">
        <v>406</v>
      </c>
      <c r="AX3" s="89" t="s">
        <v>407</v>
      </c>
      <c r="AY3" s="85" t="s">
        <v>66</v>
      </c>
      <c r="AZ3" s="85" t="str">
        <f>REPLACE(INDEX(GroupVertices[Group],MATCH(Vertices[[#This Row],[Vertex]],GroupVertices[Vertex],0)),1,1,"")</f>
        <v>1</v>
      </c>
      <c r="BA3" s="51" t="s">
        <v>244</v>
      </c>
      <c r="BB3" s="51" t="s">
        <v>244</v>
      </c>
      <c r="BC3" s="51" t="s">
        <v>250</v>
      </c>
      <c r="BD3" s="51" t="s">
        <v>250</v>
      </c>
      <c r="BE3" s="51"/>
      <c r="BF3" s="51"/>
      <c r="BG3" s="128" t="s">
        <v>641</v>
      </c>
      <c r="BH3" s="128" t="s">
        <v>641</v>
      </c>
      <c r="BI3" s="128" t="s">
        <v>654</v>
      </c>
      <c r="BJ3" s="128" t="s">
        <v>654</v>
      </c>
      <c r="BK3" s="128">
        <v>0</v>
      </c>
      <c r="BL3" s="131">
        <v>0</v>
      </c>
      <c r="BM3" s="128">
        <v>0</v>
      </c>
      <c r="BN3" s="131">
        <v>0</v>
      </c>
      <c r="BO3" s="128">
        <v>0</v>
      </c>
      <c r="BP3" s="131">
        <v>0</v>
      </c>
      <c r="BQ3" s="128">
        <v>18</v>
      </c>
      <c r="BR3" s="131">
        <v>100</v>
      </c>
      <c r="BS3" s="128">
        <v>18</v>
      </c>
      <c r="BT3" s="3"/>
      <c r="BU3" s="3"/>
    </row>
    <row r="4" spans="1:76" ht="15">
      <c r="A4" s="14" t="s">
        <v>213</v>
      </c>
      <c r="B4" s="15"/>
      <c r="C4" s="15" t="s">
        <v>64</v>
      </c>
      <c r="D4" s="93">
        <v>164.52648380231733</v>
      </c>
      <c r="E4" s="81"/>
      <c r="F4" s="112" t="s">
        <v>254</v>
      </c>
      <c r="G4" s="15"/>
      <c r="H4" s="16" t="s">
        <v>213</v>
      </c>
      <c r="I4" s="66"/>
      <c r="J4" s="66"/>
      <c r="K4" s="114" t="s">
        <v>426</v>
      </c>
      <c r="L4" s="94">
        <v>1</v>
      </c>
      <c r="M4" s="95">
        <v>826.7529296875</v>
      </c>
      <c r="N4" s="95">
        <v>1901.7708740234375</v>
      </c>
      <c r="O4" s="77"/>
      <c r="P4" s="96"/>
      <c r="Q4" s="96"/>
      <c r="R4" s="97"/>
      <c r="S4" s="51">
        <v>1</v>
      </c>
      <c r="T4" s="51">
        <v>1</v>
      </c>
      <c r="U4" s="52">
        <v>0</v>
      </c>
      <c r="V4" s="52">
        <v>0</v>
      </c>
      <c r="W4" s="52">
        <v>0</v>
      </c>
      <c r="X4" s="52">
        <v>0.999971</v>
      </c>
      <c r="Y4" s="52">
        <v>0</v>
      </c>
      <c r="Z4" s="52" t="s">
        <v>497</v>
      </c>
      <c r="AA4" s="82">
        <v>4</v>
      </c>
      <c r="AB4" s="82"/>
      <c r="AC4" s="98"/>
      <c r="AD4" s="85" t="s">
        <v>333</v>
      </c>
      <c r="AE4" s="85">
        <v>100</v>
      </c>
      <c r="AF4" s="85">
        <v>122</v>
      </c>
      <c r="AG4" s="85">
        <v>235</v>
      </c>
      <c r="AH4" s="85">
        <v>150</v>
      </c>
      <c r="AI4" s="85"/>
      <c r="AJ4" s="85" t="s">
        <v>351</v>
      </c>
      <c r="AK4" s="85" t="s">
        <v>367</v>
      </c>
      <c r="AL4" s="85"/>
      <c r="AM4" s="85"/>
      <c r="AN4" s="87">
        <v>43655.042291666665</v>
      </c>
      <c r="AO4" s="89" t="s">
        <v>383</v>
      </c>
      <c r="AP4" s="85" t="b">
        <v>1</v>
      </c>
      <c r="AQ4" s="85" t="b">
        <v>0</v>
      </c>
      <c r="AR4" s="85" t="b">
        <v>1</v>
      </c>
      <c r="AS4" s="85"/>
      <c r="AT4" s="85">
        <v>0</v>
      </c>
      <c r="AU4" s="85"/>
      <c r="AV4" s="85" t="b">
        <v>0</v>
      </c>
      <c r="AW4" s="85" t="s">
        <v>406</v>
      </c>
      <c r="AX4" s="89" t="s">
        <v>408</v>
      </c>
      <c r="AY4" s="85" t="s">
        <v>66</v>
      </c>
      <c r="AZ4" s="85" t="str">
        <f>REPLACE(INDEX(GroupVertices[Group],MATCH(Vertices[[#This Row],[Vertex]],GroupVertices[Vertex],0)),1,1,"")</f>
        <v>1</v>
      </c>
      <c r="BA4" s="51" t="s">
        <v>245</v>
      </c>
      <c r="BB4" s="51" t="s">
        <v>245</v>
      </c>
      <c r="BC4" s="51" t="s">
        <v>250</v>
      </c>
      <c r="BD4" s="51" t="s">
        <v>250</v>
      </c>
      <c r="BE4" s="51"/>
      <c r="BF4" s="51"/>
      <c r="BG4" s="128" t="s">
        <v>642</v>
      </c>
      <c r="BH4" s="128" t="s">
        <v>642</v>
      </c>
      <c r="BI4" s="128" t="s">
        <v>655</v>
      </c>
      <c r="BJ4" s="128" t="s">
        <v>655</v>
      </c>
      <c r="BK4" s="128">
        <v>0</v>
      </c>
      <c r="BL4" s="131">
        <v>0</v>
      </c>
      <c r="BM4" s="128">
        <v>0</v>
      </c>
      <c r="BN4" s="131">
        <v>0</v>
      </c>
      <c r="BO4" s="128">
        <v>0</v>
      </c>
      <c r="BP4" s="131">
        <v>0</v>
      </c>
      <c r="BQ4" s="128">
        <v>23</v>
      </c>
      <c r="BR4" s="131">
        <v>100</v>
      </c>
      <c r="BS4" s="128">
        <v>23</v>
      </c>
      <c r="BT4" s="2"/>
      <c r="BU4" s="3"/>
      <c r="BV4" s="3"/>
      <c r="BW4" s="3"/>
      <c r="BX4" s="3"/>
    </row>
    <row r="5" spans="1:76" ht="15">
      <c r="A5" s="14" t="s">
        <v>214</v>
      </c>
      <c r="B5" s="15"/>
      <c r="C5" s="15" t="s">
        <v>64</v>
      </c>
      <c r="D5" s="93">
        <v>171.09038779853392</v>
      </c>
      <c r="E5" s="81"/>
      <c r="F5" s="112" t="s">
        <v>255</v>
      </c>
      <c r="G5" s="15"/>
      <c r="H5" s="16" t="s">
        <v>214</v>
      </c>
      <c r="I5" s="66"/>
      <c r="J5" s="66"/>
      <c r="K5" s="114" t="s">
        <v>427</v>
      </c>
      <c r="L5" s="94">
        <v>1</v>
      </c>
      <c r="M5" s="95">
        <v>2917.187255859375</v>
      </c>
      <c r="N5" s="95">
        <v>5002.294921875</v>
      </c>
      <c r="O5" s="77"/>
      <c r="P5" s="96"/>
      <c r="Q5" s="96"/>
      <c r="R5" s="97"/>
      <c r="S5" s="51">
        <v>0</v>
      </c>
      <c r="T5" s="51">
        <v>2</v>
      </c>
      <c r="U5" s="52">
        <v>0</v>
      </c>
      <c r="V5" s="52">
        <v>0.25</v>
      </c>
      <c r="W5" s="52">
        <v>0.219223</v>
      </c>
      <c r="X5" s="52">
        <v>0.819126</v>
      </c>
      <c r="Y5" s="52">
        <v>0.5</v>
      </c>
      <c r="Z5" s="52">
        <v>0</v>
      </c>
      <c r="AA5" s="82">
        <v>5</v>
      </c>
      <c r="AB5" s="82"/>
      <c r="AC5" s="98"/>
      <c r="AD5" s="85" t="s">
        <v>334</v>
      </c>
      <c r="AE5" s="85">
        <v>72</v>
      </c>
      <c r="AF5" s="85">
        <v>387</v>
      </c>
      <c r="AG5" s="85">
        <v>79742</v>
      </c>
      <c r="AH5" s="85">
        <v>47020</v>
      </c>
      <c r="AI5" s="85"/>
      <c r="AJ5" s="85"/>
      <c r="AK5" s="85"/>
      <c r="AL5" s="85"/>
      <c r="AM5" s="85"/>
      <c r="AN5" s="87">
        <v>42218.683958333335</v>
      </c>
      <c r="AO5" s="85"/>
      <c r="AP5" s="85" t="b">
        <v>1</v>
      </c>
      <c r="AQ5" s="85" t="b">
        <v>0</v>
      </c>
      <c r="AR5" s="85" t="b">
        <v>0</v>
      </c>
      <c r="AS5" s="85"/>
      <c r="AT5" s="85">
        <v>1</v>
      </c>
      <c r="AU5" s="89" t="s">
        <v>399</v>
      </c>
      <c r="AV5" s="85" t="b">
        <v>0</v>
      </c>
      <c r="AW5" s="85" t="s">
        <v>406</v>
      </c>
      <c r="AX5" s="89" t="s">
        <v>409</v>
      </c>
      <c r="AY5" s="85" t="s">
        <v>66</v>
      </c>
      <c r="AZ5" s="85" t="str">
        <f>REPLACE(INDEX(GroupVertices[Group],MATCH(Vertices[[#This Row],[Vertex]],GroupVertices[Vertex],0)),1,1,"")</f>
        <v>2</v>
      </c>
      <c r="BA5" s="51" t="s">
        <v>246</v>
      </c>
      <c r="BB5" s="51" t="s">
        <v>246</v>
      </c>
      <c r="BC5" s="51" t="s">
        <v>250</v>
      </c>
      <c r="BD5" s="51" t="s">
        <v>250</v>
      </c>
      <c r="BE5" s="51" t="s">
        <v>251</v>
      </c>
      <c r="BF5" s="51" t="s">
        <v>251</v>
      </c>
      <c r="BG5" s="128" t="s">
        <v>643</v>
      </c>
      <c r="BH5" s="128" t="s">
        <v>643</v>
      </c>
      <c r="BI5" s="128" t="s">
        <v>656</v>
      </c>
      <c r="BJ5" s="128" t="s">
        <v>656</v>
      </c>
      <c r="BK5" s="128">
        <v>0</v>
      </c>
      <c r="BL5" s="131">
        <v>0</v>
      </c>
      <c r="BM5" s="128">
        <v>0</v>
      </c>
      <c r="BN5" s="131">
        <v>0</v>
      </c>
      <c r="BO5" s="128">
        <v>0</v>
      </c>
      <c r="BP5" s="131">
        <v>0</v>
      </c>
      <c r="BQ5" s="128">
        <v>10</v>
      </c>
      <c r="BR5" s="131">
        <v>100</v>
      </c>
      <c r="BS5" s="128">
        <v>10</v>
      </c>
      <c r="BT5" s="2"/>
      <c r="BU5" s="3"/>
      <c r="BV5" s="3"/>
      <c r="BW5" s="3"/>
      <c r="BX5" s="3"/>
    </row>
    <row r="6" spans="1:76" ht="15">
      <c r="A6" s="14" t="s">
        <v>226</v>
      </c>
      <c r="B6" s="15"/>
      <c r="C6" s="15" t="s">
        <v>64</v>
      </c>
      <c r="D6" s="93">
        <v>1000</v>
      </c>
      <c r="E6" s="81"/>
      <c r="F6" s="112" t="s">
        <v>402</v>
      </c>
      <c r="G6" s="15"/>
      <c r="H6" s="16" t="s">
        <v>226</v>
      </c>
      <c r="I6" s="66"/>
      <c r="J6" s="66"/>
      <c r="K6" s="114" t="s">
        <v>428</v>
      </c>
      <c r="L6" s="94">
        <v>5000</v>
      </c>
      <c r="M6" s="95">
        <v>4336.7109375</v>
      </c>
      <c r="N6" s="95">
        <v>9181.3173828125</v>
      </c>
      <c r="O6" s="77"/>
      <c r="P6" s="96"/>
      <c r="Q6" s="96"/>
      <c r="R6" s="97"/>
      <c r="S6" s="51">
        <v>3</v>
      </c>
      <c r="T6" s="51">
        <v>0</v>
      </c>
      <c r="U6" s="52">
        <v>1</v>
      </c>
      <c r="V6" s="52">
        <v>0.333333</v>
      </c>
      <c r="W6" s="52">
        <v>0.280775</v>
      </c>
      <c r="X6" s="52">
        <v>1.180817</v>
      </c>
      <c r="Y6" s="52">
        <v>0.3333333333333333</v>
      </c>
      <c r="Z6" s="52">
        <v>0</v>
      </c>
      <c r="AA6" s="82">
        <v>6</v>
      </c>
      <c r="AB6" s="82"/>
      <c r="AC6" s="98"/>
      <c r="AD6" s="85" t="s">
        <v>335</v>
      </c>
      <c r="AE6" s="85">
        <v>225</v>
      </c>
      <c r="AF6" s="85">
        <v>288883</v>
      </c>
      <c r="AG6" s="85">
        <v>5826</v>
      </c>
      <c r="AH6" s="85">
        <v>2992</v>
      </c>
      <c r="AI6" s="85"/>
      <c r="AJ6" s="85" t="s">
        <v>352</v>
      </c>
      <c r="AK6" s="85"/>
      <c r="AL6" s="85"/>
      <c r="AM6" s="85"/>
      <c r="AN6" s="87">
        <v>42050.82351851852</v>
      </c>
      <c r="AO6" s="89" t="s">
        <v>384</v>
      </c>
      <c r="AP6" s="85" t="b">
        <v>1</v>
      </c>
      <c r="AQ6" s="85" t="b">
        <v>0</v>
      </c>
      <c r="AR6" s="85" t="b">
        <v>0</v>
      </c>
      <c r="AS6" s="85" t="s">
        <v>398</v>
      </c>
      <c r="AT6" s="85">
        <v>138</v>
      </c>
      <c r="AU6" s="89" t="s">
        <v>399</v>
      </c>
      <c r="AV6" s="85" t="b">
        <v>1</v>
      </c>
      <c r="AW6" s="85" t="s">
        <v>406</v>
      </c>
      <c r="AX6" s="89" t="s">
        <v>410</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215</v>
      </c>
      <c r="B7" s="15"/>
      <c r="C7" s="15" t="s">
        <v>64</v>
      </c>
      <c r="D7" s="93">
        <v>187.58684086072358</v>
      </c>
      <c r="E7" s="81"/>
      <c r="F7" s="112" t="s">
        <v>256</v>
      </c>
      <c r="G7" s="15"/>
      <c r="H7" s="16" t="s">
        <v>215</v>
      </c>
      <c r="I7" s="66"/>
      <c r="J7" s="66"/>
      <c r="K7" s="114" t="s">
        <v>429</v>
      </c>
      <c r="L7" s="94">
        <v>5000</v>
      </c>
      <c r="M7" s="95">
        <v>5116.53466796875</v>
      </c>
      <c r="N7" s="95">
        <v>4481.90478515625</v>
      </c>
      <c r="O7" s="77"/>
      <c r="P7" s="96"/>
      <c r="Q7" s="96"/>
      <c r="R7" s="97"/>
      <c r="S7" s="51">
        <v>2</v>
      </c>
      <c r="T7" s="51">
        <v>1</v>
      </c>
      <c r="U7" s="52">
        <v>1</v>
      </c>
      <c r="V7" s="52">
        <v>0.333333</v>
      </c>
      <c r="W7" s="52">
        <v>0.280775</v>
      </c>
      <c r="X7" s="52">
        <v>1.180817</v>
      </c>
      <c r="Y7" s="52">
        <v>0.3333333333333333</v>
      </c>
      <c r="Z7" s="52">
        <v>0</v>
      </c>
      <c r="AA7" s="82">
        <v>7</v>
      </c>
      <c r="AB7" s="82"/>
      <c r="AC7" s="98"/>
      <c r="AD7" s="85" t="s">
        <v>336</v>
      </c>
      <c r="AE7" s="85">
        <v>647</v>
      </c>
      <c r="AF7" s="85">
        <v>1053</v>
      </c>
      <c r="AG7" s="85">
        <v>9337</v>
      </c>
      <c r="AH7" s="85">
        <v>18174</v>
      </c>
      <c r="AI7" s="85"/>
      <c r="AJ7" s="85" t="s">
        <v>353</v>
      </c>
      <c r="AK7" s="85" t="s">
        <v>368</v>
      </c>
      <c r="AL7" s="85"/>
      <c r="AM7" s="85"/>
      <c r="AN7" s="87">
        <v>43589.70128472222</v>
      </c>
      <c r="AO7" s="89" t="s">
        <v>385</v>
      </c>
      <c r="AP7" s="85" t="b">
        <v>1</v>
      </c>
      <c r="AQ7" s="85" t="b">
        <v>0</v>
      </c>
      <c r="AR7" s="85" t="b">
        <v>1</v>
      </c>
      <c r="AS7" s="85"/>
      <c r="AT7" s="85">
        <v>0</v>
      </c>
      <c r="AU7" s="85"/>
      <c r="AV7" s="85" t="b">
        <v>0</v>
      </c>
      <c r="AW7" s="85" t="s">
        <v>406</v>
      </c>
      <c r="AX7" s="89" t="s">
        <v>411</v>
      </c>
      <c r="AY7" s="85" t="s">
        <v>66</v>
      </c>
      <c r="AZ7" s="85" t="str">
        <f>REPLACE(INDEX(GroupVertices[Group],MATCH(Vertices[[#This Row],[Vertex]],GroupVertices[Vertex],0)),1,1,"")</f>
        <v>2</v>
      </c>
      <c r="BA7" s="51"/>
      <c r="BB7" s="51"/>
      <c r="BC7" s="51"/>
      <c r="BD7" s="51"/>
      <c r="BE7" s="51" t="s">
        <v>251</v>
      </c>
      <c r="BF7" s="51" t="s">
        <v>251</v>
      </c>
      <c r="BG7" s="128" t="s">
        <v>644</v>
      </c>
      <c r="BH7" s="128" t="s">
        <v>644</v>
      </c>
      <c r="BI7" s="128" t="s">
        <v>657</v>
      </c>
      <c r="BJ7" s="128" t="s">
        <v>657</v>
      </c>
      <c r="BK7" s="128">
        <v>0</v>
      </c>
      <c r="BL7" s="131">
        <v>0</v>
      </c>
      <c r="BM7" s="128">
        <v>0</v>
      </c>
      <c r="BN7" s="131">
        <v>0</v>
      </c>
      <c r="BO7" s="128">
        <v>0</v>
      </c>
      <c r="BP7" s="131">
        <v>0</v>
      </c>
      <c r="BQ7" s="128">
        <v>8</v>
      </c>
      <c r="BR7" s="131">
        <v>100</v>
      </c>
      <c r="BS7" s="128">
        <v>8</v>
      </c>
      <c r="BT7" s="2"/>
      <c r="BU7" s="3"/>
      <c r="BV7" s="3"/>
      <c r="BW7" s="3"/>
      <c r="BX7" s="3"/>
    </row>
    <row r="8" spans="1:76" ht="15">
      <c r="A8" s="14" t="s">
        <v>216</v>
      </c>
      <c r="B8" s="15"/>
      <c r="C8" s="15" t="s">
        <v>64</v>
      </c>
      <c r="D8" s="93">
        <v>202.64666587845826</v>
      </c>
      <c r="E8" s="81"/>
      <c r="F8" s="112" t="s">
        <v>257</v>
      </c>
      <c r="G8" s="15"/>
      <c r="H8" s="16" t="s">
        <v>216</v>
      </c>
      <c r="I8" s="66"/>
      <c r="J8" s="66"/>
      <c r="K8" s="114" t="s">
        <v>430</v>
      </c>
      <c r="L8" s="94">
        <v>1</v>
      </c>
      <c r="M8" s="95">
        <v>6536.05859375</v>
      </c>
      <c r="N8" s="95">
        <v>9125.7041015625</v>
      </c>
      <c r="O8" s="77"/>
      <c r="P8" s="96"/>
      <c r="Q8" s="96"/>
      <c r="R8" s="97"/>
      <c r="S8" s="51">
        <v>0</v>
      </c>
      <c r="T8" s="51">
        <v>2</v>
      </c>
      <c r="U8" s="52">
        <v>0</v>
      </c>
      <c r="V8" s="52">
        <v>0.25</v>
      </c>
      <c r="W8" s="52">
        <v>0.219223</v>
      </c>
      <c r="X8" s="52">
        <v>0.819126</v>
      </c>
      <c r="Y8" s="52">
        <v>0.5</v>
      </c>
      <c r="Z8" s="52">
        <v>0</v>
      </c>
      <c r="AA8" s="82">
        <v>8</v>
      </c>
      <c r="AB8" s="82"/>
      <c r="AC8" s="98"/>
      <c r="AD8" s="85" t="s">
        <v>337</v>
      </c>
      <c r="AE8" s="85">
        <v>267</v>
      </c>
      <c r="AF8" s="85">
        <v>1661</v>
      </c>
      <c r="AG8" s="85">
        <v>16345</v>
      </c>
      <c r="AH8" s="85">
        <v>24168</v>
      </c>
      <c r="AI8" s="85"/>
      <c r="AJ8" s="85" t="s">
        <v>354</v>
      </c>
      <c r="AK8" s="85" t="s">
        <v>369</v>
      </c>
      <c r="AL8" s="85"/>
      <c r="AM8" s="85"/>
      <c r="AN8" s="87">
        <v>42305.02539351852</v>
      </c>
      <c r="AO8" s="89" t="s">
        <v>386</v>
      </c>
      <c r="AP8" s="85" t="b">
        <v>1</v>
      </c>
      <c r="AQ8" s="85" t="b">
        <v>0</v>
      </c>
      <c r="AR8" s="85" t="b">
        <v>0</v>
      </c>
      <c r="AS8" s="85"/>
      <c r="AT8" s="85">
        <v>1</v>
      </c>
      <c r="AU8" s="89" t="s">
        <v>399</v>
      </c>
      <c r="AV8" s="85" t="b">
        <v>0</v>
      </c>
      <c r="AW8" s="85" t="s">
        <v>406</v>
      </c>
      <c r="AX8" s="89" t="s">
        <v>412</v>
      </c>
      <c r="AY8" s="85" t="s">
        <v>66</v>
      </c>
      <c r="AZ8" s="85" t="str">
        <f>REPLACE(INDEX(GroupVertices[Group],MATCH(Vertices[[#This Row],[Vertex]],GroupVertices[Vertex],0)),1,1,"")</f>
        <v>2</v>
      </c>
      <c r="BA8" s="51" t="s">
        <v>246</v>
      </c>
      <c r="BB8" s="51" t="s">
        <v>246</v>
      </c>
      <c r="BC8" s="51" t="s">
        <v>250</v>
      </c>
      <c r="BD8" s="51" t="s">
        <v>250</v>
      </c>
      <c r="BE8" s="51" t="s">
        <v>251</v>
      </c>
      <c r="BF8" s="51" t="s">
        <v>251</v>
      </c>
      <c r="BG8" s="128" t="s">
        <v>643</v>
      </c>
      <c r="BH8" s="128" t="s">
        <v>643</v>
      </c>
      <c r="BI8" s="128" t="s">
        <v>656</v>
      </c>
      <c r="BJ8" s="128" t="s">
        <v>656</v>
      </c>
      <c r="BK8" s="128">
        <v>0</v>
      </c>
      <c r="BL8" s="131">
        <v>0</v>
      </c>
      <c r="BM8" s="128">
        <v>0</v>
      </c>
      <c r="BN8" s="131">
        <v>0</v>
      </c>
      <c r="BO8" s="128">
        <v>0</v>
      </c>
      <c r="BP8" s="131">
        <v>0</v>
      </c>
      <c r="BQ8" s="128">
        <v>10</v>
      </c>
      <c r="BR8" s="131">
        <v>100</v>
      </c>
      <c r="BS8" s="128">
        <v>10</v>
      </c>
      <c r="BT8" s="2"/>
      <c r="BU8" s="3"/>
      <c r="BV8" s="3"/>
      <c r="BW8" s="3"/>
      <c r="BX8" s="3"/>
    </row>
    <row r="9" spans="1:76" ht="15">
      <c r="A9" s="14" t="s">
        <v>217</v>
      </c>
      <c r="B9" s="15"/>
      <c r="C9" s="15" t="s">
        <v>64</v>
      </c>
      <c r="D9" s="93">
        <v>168.24190115866634</v>
      </c>
      <c r="E9" s="81"/>
      <c r="F9" s="112" t="s">
        <v>258</v>
      </c>
      <c r="G9" s="15"/>
      <c r="H9" s="16" t="s">
        <v>217</v>
      </c>
      <c r="I9" s="66"/>
      <c r="J9" s="66"/>
      <c r="K9" s="114" t="s">
        <v>431</v>
      </c>
      <c r="L9" s="94">
        <v>1</v>
      </c>
      <c r="M9" s="95">
        <v>8267.529296875</v>
      </c>
      <c r="N9" s="95">
        <v>7502.1904296875</v>
      </c>
      <c r="O9" s="77"/>
      <c r="P9" s="96"/>
      <c r="Q9" s="96"/>
      <c r="R9" s="97"/>
      <c r="S9" s="51">
        <v>0</v>
      </c>
      <c r="T9" s="51">
        <v>1</v>
      </c>
      <c r="U9" s="52">
        <v>0</v>
      </c>
      <c r="V9" s="52">
        <v>1</v>
      </c>
      <c r="W9" s="52">
        <v>0</v>
      </c>
      <c r="X9" s="52">
        <v>0.999971</v>
      </c>
      <c r="Y9" s="52">
        <v>0</v>
      </c>
      <c r="Z9" s="52">
        <v>0</v>
      </c>
      <c r="AA9" s="82">
        <v>9</v>
      </c>
      <c r="AB9" s="82"/>
      <c r="AC9" s="98"/>
      <c r="AD9" s="85" t="s">
        <v>338</v>
      </c>
      <c r="AE9" s="85">
        <v>126</v>
      </c>
      <c r="AF9" s="85">
        <v>272</v>
      </c>
      <c r="AG9" s="85">
        <v>2407</v>
      </c>
      <c r="AH9" s="85">
        <v>5132</v>
      </c>
      <c r="AI9" s="85"/>
      <c r="AJ9" s="85" t="s">
        <v>355</v>
      </c>
      <c r="AK9" s="85" t="s">
        <v>368</v>
      </c>
      <c r="AL9" s="85"/>
      <c r="AM9" s="85"/>
      <c r="AN9" s="87">
        <v>41314.00732638889</v>
      </c>
      <c r="AO9" s="89" t="s">
        <v>387</v>
      </c>
      <c r="AP9" s="85" t="b">
        <v>1</v>
      </c>
      <c r="AQ9" s="85" t="b">
        <v>0</v>
      </c>
      <c r="AR9" s="85" t="b">
        <v>0</v>
      </c>
      <c r="AS9" s="85"/>
      <c r="AT9" s="85">
        <v>1</v>
      </c>
      <c r="AU9" s="89" t="s">
        <v>399</v>
      </c>
      <c r="AV9" s="85" t="b">
        <v>0</v>
      </c>
      <c r="AW9" s="85" t="s">
        <v>406</v>
      </c>
      <c r="AX9" s="89" t="s">
        <v>413</v>
      </c>
      <c r="AY9" s="85" t="s">
        <v>66</v>
      </c>
      <c r="AZ9" s="85" t="str">
        <f>REPLACE(INDEX(GroupVertices[Group],MATCH(Vertices[[#This Row],[Vertex]],GroupVertices[Vertex],0)),1,1,"")</f>
        <v>6</v>
      </c>
      <c r="BA9" s="51" t="s">
        <v>247</v>
      </c>
      <c r="BB9" s="51" t="s">
        <v>247</v>
      </c>
      <c r="BC9" s="51" t="s">
        <v>250</v>
      </c>
      <c r="BD9" s="51" t="s">
        <v>250</v>
      </c>
      <c r="BE9" s="51"/>
      <c r="BF9" s="51"/>
      <c r="BG9" s="128" t="s">
        <v>645</v>
      </c>
      <c r="BH9" s="128" t="s">
        <v>645</v>
      </c>
      <c r="BI9" s="128" t="s">
        <v>658</v>
      </c>
      <c r="BJ9" s="128" t="s">
        <v>658</v>
      </c>
      <c r="BK9" s="128">
        <v>0</v>
      </c>
      <c r="BL9" s="131">
        <v>0</v>
      </c>
      <c r="BM9" s="128">
        <v>0</v>
      </c>
      <c r="BN9" s="131">
        <v>0</v>
      </c>
      <c r="BO9" s="128">
        <v>0</v>
      </c>
      <c r="BP9" s="131">
        <v>0</v>
      </c>
      <c r="BQ9" s="128">
        <v>23</v>
      </c>
      <c r="BR9" s="131">
        <v>100</v>
      </c>
      <c r="BS9" s="128">
        <v>23</v>
      </c>
      <c r="BT9" s="2"/>
      <c r="BU9" s="3"/>
      <c r="BV9" s="3"/>
      <c r="BW9" s="3"/>
      <c r="BX9" s="3"/>
    </row>
    <row r="10" spans="1:76" ht="15">
      <c r="A10" s="14" t="s">
        <v>227</v>
      </c>
      <c r="B10" s="15"/>
      <c r="C10" s="15" t="s">
        <v>64</v>
      </c>
      <c r="D10" s="93">
        <v>1000</v>
      </c>
      <c r="E10" s="81"/>
      <c r="F10" s="112" t="s">
        <v>403</v>
      </c>
      <c r="G10" s="15"/>
      <c r="H10" s="16" t="s">
        <v>227</v>
      </c>
      <c r="I10" s="66"/>
      <c r="J10" s="66"/>
      <c r="K10" s="114" t="s">
        <v>432</v>
      </c>
      <c r="L10" s="94">
        <v>1</v>
      </c>
      <c r="M10" s="95">
        <v>8267.529296875</v>
      </c>
      <c r="N10" s="95">
        <v>8931.4599609375</v>
      </c>
      <c r="O10" s="77"/>
      <c r="P10" s="96"/>
      <c r="Q10" s="96"/>
      <c r="R10" s="97"/>
      <c r="S10" s="51">
        <v>1</v>
      </c>
      <c r="T10" s="51">
        <v>0</v>
      </c>
      <c r="U10" s="52">
        <v>0</v>
      </c>
      <c r="V10" s="52">
        <v>1</v>
      </c>
      <c r="W10" s="52">
        <v>0</v>
      </c>
      <c r="X10" s="52">
        <v>0.999971</v>
      </c>
      <c r="Y10" s="52">
        <v>0</v>
      </c>
      <c r="Z10" s="52">
        <v>0</v>
      </c>
      <c r="AA10" s="82">
        <v>10</v>
      </c>
      <c r="AB10" s="82"/>
      <c r="AC10" s="98"/>
      <c r="AD10" s="85" t="s">
        <v>339</v>
      </c>
      <c r="AE10" s="85">
        <v>1955</v>
      </c>
      <c r="AF10" s="85">
        <v>33852</v>
      </c>
      <c r="AG10" s="85">
        <v>163125</v>
      </c>
      <c r="AH10" s="85">
        <v>61179</v>
      </c>
      <c r="AI10" s="85"/>
      <c r="AJ10" s="85" t="s">
        <v>356</v>
      </c>
      <c r="AK10" s="85" t="s">
        <v>370</v>
      </c>
      <c r="AL10" s="89" t="s">
        <v>378</v>
      </c>
      <c r="AM10" s="85"/>
      <c r="AN10" s="87">
        <v>41506.868842592594</v>
      </c>
      <c r="AO10" s="89" t="s">
        <v>388</v>
      </c>
      <c r="AP10" s="85" t="b">
        <v>0</v>
      </c>
      <c r="AQ10" s="85" t="b">
        <v>0</v>
      </c>
      <c r="AR10" s="85" t="b">
        <v>1</v>
      </c>
      <c r="AS10" s="85"/>
      <c r="AT10" s="85">
        <v>80</v>
      </c>
      <c r="AU10" s="89" t="s">
        <v>400</v>
      </c>
      <c r="AV10" s="85" t="b">
        <v>0</v>
      </c>
      <c r="AW10" s="85" t="s">
        <v>406</v>
      </c>
      <c r="AX10" s="89" t="s">
        <v>414</v>
      </c>
      <c r="AY10" s="85" t="s">
        <v>65</v>
      </c>
      <c r="AZ10" s="85" t="str">
        <f>REPLACE(INDEX(GroupVertices[Group],MATCH(Vertices[[#This Row],[Vertex]],GroupVertices[Vertex],0)),1,1,"")</f>
        <v>6</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218</v>
      </c>
      <c r="B11" s="15"/>
      <c r="C11" s="15" t="s">
        <v>64</v>
      </c>
      <c r="D11" s="93">
        <v>285.0546228422795</v>
      </c>
      <c r="E11" s="81"/>
      <c r="F11" s="112" t="s">
        <v>259</v>
      </c>
      <c r="G11" s="15"/>
      <c r="H11" s="16" t="s">
        <v>218</v>
      </c>
      <c r="I11" s="66"/>
      <c r="J11" s="66"/>
      <c r="K11" s="114" t="s">
        <v>433</v>
      </c>
      <c r="L11" s="94">
        <v>1</v>
      </c>
      <c r="M11" s="95">
        <v>3821.905029296875</v>
      </c>
      <c r="N11" s="95">
        <v>3184.9755859375</v>
      </c>
      <c r="O11" s="77"/>
      <c r="P11" s="96"/>
      <c r="Q11" s="96"/>
      <c r="R11" s="97"/>
      <c r="S11" s="51">
        <v>0</v>
      </c>
      <c r="T11" s="51">
        <v>1</v>
      </c>
      <c r="U11" s="52">
        <v>0</v>
      </c>
      <c r="V11" s="52">
        <v>0.333333</v>
      </c>
      <c r="W11" s="52">
        <v>1E-06</v>
      </c>
      <c r="X11" s="52">
        <v>0.638281</v>
      </c>
      <c r="Y11" s="52">
        <v>0</v>
      </c>
      <c r="Z11" s="52">
        <v>0</v>
      </c>
      <c r="AA11" s="82">
        <v>11</v>
      </c>
      <c r="AB11" s="82"/>
      <c r="AC11" s="98"/>
      <c r="AD11" s="85" t="s">
        <v>340</v>
      </c>
      <c r="AE11" s="85">
        <v>1503</v>
      </c>
      <c r="AF11" s="85">
        <v>4988</v>
      </c>
      <c r="AG11" s="85">
        <v>17673</v>
      </c>
      <c r="AH11" s="85">
        <v>888</v>
      </c>
      <c r="AI11" s="85"/>
      <c r="AJ11" s="85" t="s">
        <v>357</v>
      </c>
      <c r="AK11" s="85" t="s">
        <v>371</v>
      </c>
      <c r="AL11" s="89" t="s">
        <v>379</v>
      </c>
      <c r="AM11" s="85"/>
      <c r="AN11" s="87">
        <v>43185.661770833336</v>
      </c>
      <c r="AO11" s="89" t="s">
        <v>389</v>
      </c>
      <c r="AP11" s="85" t="b">
        <v>1</v>
      </c>
      <c r="AQ11" s="85" t="b">
        <v>0</v>
      </c>
      <c r="AR11" s="85" t="b">
        <v>1</v>
      </c>
      <c r="AS11" s="85"/>
      <c r="AT11" s="85">
        <v>4</v>
      </c>
      <c r="AU11" s="85"/>
      <c r="AV11" s="85" t="b">
        <v>0</v>
      </c>
      <c r="AW11" s="85" t="s">
        <v>406</v>
      </c>
      <c r="AX11" s="89" t="s">
        <v>415</v>
      </c>
      <c r="AY11" s="85" t="s">
        <v>66</v>
      </c>
      <c r="AZ11" s="85" t="str">
        <f>REPLACE(INDEX(GroupVertices[Group],MATCH(Vertices[[#This Row],[Vertex]],GroupVertices[Vertex],0)),1,1,"")</f>
        <v>3</v>
      </c>
      <c r="BA11" s="51"/>
      <c r="BB11" s="51"/>
      <c r="BC11" s="51"/>
      <c r="BD11" s="51"/>
      <c r="BE11" s="51"/>
      <c r="BF11" s="51"/>
      <c r="BG11" s="128" t="s">
        <v>646</v>
      </c>
      <c r="BH11" s="128" t="s">
        <v>646</v>
      </c>
      <c r="BI11" s="128" t="s">
        <v>659</v>
      </c>
      <c r="BJ11" s="128" t="s">
        <v>659</v>
      </c>
      <c r="BK11" s="128">
        <v>0</v>
      </c>
      <c r="BL11" s="131">
        <v>0</v>
      </c>
      <c r="BM11" s="128">
        <v>0</v>
      </c>
      <c r="BN11" s="131">
        <v>0</v>
      </c>
      <c r="BO11" s="128">
        <v>0</v>
      </c>
      <c r="BP11" s="131">
        <v>0</v>
      </c>
      <c r="BQ11" s="128">
        <v>27</v>
      </c>
      <c r="BR11" s="131">
        <v>100</v>
      </c>
      <c r="BS11" s="128">
        <v>27</v>
      </c>
      <c r="BT11" s="2"/>
      <c r="BU11" s="3"/>
      <c r="BV11" s="3"/>
      <c r="BW11" s="3"/>
      <c r="BX11" s="3"/>
    </row>
    <row r="12" spans="1:76" ht="15">
      <c r="A12" s="14" t="s">
        <v>219</v>
      </c>
      <c r="B12" s="15"/>
      <c r="C12" s="15" t="s">
        <v>64</v>
      </c>
      <c r="D12" s="93">
        <v>180.5770867817451</v>
      </c>
      <c r="E12" s="81"/>
      <c r="F12" s="112" t="s">
        <v>260</v>
      </c>
      <c r="G12" s="15"/>
      <c r="H12" s="16" t="s">
        <v>219</v>
      </c>
      <c r="I12" s="66"/>
      <c r="J12" s="66"/>
      <c r="K12" s="114" t="s">
        <v>434</v>
      </c>
      <c r="L12" s="94">
        <v>9999</v>
      </c>
      <c r="M12" s="95">
        <v>3821.905029296875</v>
      </c>
      <c r="N12" s="95">
        <v>1296.9290771484375</v>
      </c>
      <c r="O12" s="77"/>
      <c r="P12" s="96"/>
      <c r="Q12" s="96"/>
      <c r="R12" s="97"/>
      <c r="S12" s="51">
        <v>3</v>
      </c>
      <c r="T12" s="51">
        <v>1</v>
      </c>
      <c r="U12" s="52">
        <v>2</v>
      </c>
      <c r="V12" s="52">
        <v>0.5</v>
      </c>
      <c r="W12" s="52">
        <v>2E-06</v>
      </c>
      <c r="X12" s="52">
        <v>1.723353</v>
      </c>
      <c r="Y12" s="52">
        <v>0</v>
      </c>
      <c r="Z12" s="52">
        <v>0</v>
      </c>
      <c r="AA12" s="82">
        <v>12</v>
      </c>
      <c r="AB12" s="82"/>
      <c r="AC12" s="98"/>
      <c r="AD12" s="85" t="s">
        <v>341</v>
      </c>
      <c r="AE12" s="85">
        <v>312</v>
      </c>
      <c r="AF12" s="85">
        <v>770</v>
      </c>
      <c r="AG12" s="85">
        <v>29567</v>
      </c>
      <c r="AH12" s="85">
        <v>1644</v>
      </c>
      <c r="AI12" s="85">
        <v>-25200</v>
      </c>
      <c r="AJ12" s="85" t="s">
        <v>358</v>
      </c>
      <c r="AK12" s="85" t="s">
        <v>372</v>
      </c>
      <c r="AL12" s="89" t="s">
        <v>380</v>
      </c>
      <c r="AM12" s="85" t="s">
        <v>382</v>
      </c>
      <c r="AN12" s="87">
        <v>40912.97195601852</v>
      </c>
      <c r="AO12" s="89" t="s">
        <v>390</v>
      </c>
      <c r="AP12" s="85" t="b">
        <v>1</v>
      </c>
      <c r="AQ12" s="85" t="b">
        <v>0</v>
      </c>
      <c r="AR12" s="85" t="b">
        <v>0</v>
      </c>
      <c r="AS12" s="85" t="s">
        <v>398</v>
      </c>
      <c r="AT12" s="85">
        <v>2</v>
      </c>
      <c r="AU12" s="89" t="s">
        <v>399</v>
      </c>
      <c r="AV12" s="85" t="b">
        <v>0</v>
      </c>
      <c r="AW12" s="85" t="s">
        <v>406</v>
      </c>
      <c r="AX12" s="89" t="s">
        <v>416</v>
      </c>
      <c r="AY12" s="85" t="s">
        <v>66</v>
      </c>
      <c r="AZ12" s="85" t="str">
        <f>REPLACE(INDEX(GroupVertices[Group],MATCH(Vertices[[#This Row],[Vertex]],GroupVertices[Vertex],0)),1,1,"")</f>
        <v>3</v>
      </c>
      <c r="BA12" s="51"/>
      <c r="BB12" s="51"/>
      <c r="BC12" s="51"/>
      <c r="BD12" s="51"/>
      <c r="BE12" s="51"/>
      <c r="BF12" s="51"/>
      <c r="BG12" s="128" t="s">
        <v>573</v>
      </c>
      <c r="BH12" s="128" t="s">
        <v>573</v>
      </c>
      <c r="BI12" s="128" t="s">
        <v>602</v>
      </c>
      <c r="BJ12" s="128" t="s">
        <v>602</v>
      </c>
      <c r="BK12" s="128">
        <v>0</v>
      </c>
      <c r="BL12" s="131">
        <v>0</v>
      </c>
      <c r="BM12" s="128">
        <v>0</v>
      </c>
      <c r="BN12" s="131">
        <v>0</v>
      </c>
      <c r="BO12" s="128">
        <v>0</v>
      </c>
      <c r="BP12" s="131">
        <v>0</v>
      </c>
      <c r="BQ12" s="128">
        <v>25</v>
      </c>
      <c r="BR12" s="131">
        <v>100</v>
      </c>
      <c r="BS12" s="128">
        <v>25</v>
      </c>
      <c r="BT12" s="2"/>
      <c r="BU12" s="3"/>
      <c r="BV12" s="3"/>
      <c r="BW12" s="3"/>
      <c r="BX12" s="3"/>
    </row>
    <row r="13" spans="1:76" ht="15">
      <c r="A13" s="14" t="s">
        <v>220</v>
      </c>
      <c r="B13" s="15"/>
      <c r="C13" s="15" t="s">
        <v>64</v>
      </c>
      <c r="D13" s="93">
        <v>191.64903050366516</v>
      </c>
      <c r="E13" s="81"/>
      <c r="F13" s="112" t="s">
        <v>261</v>
      </c>
      <c r="G13" s="15"/>
      <c r="H13" s="16" t="s">
        <v>220</v>
      </c>
      <c r="I13" s="66"/>
      <c r="J13" s="66"/>
      <c r="K13" s="114" t="s">
        <v>435</v>
      </c>
      <c r="L13" s="94">
        <v>1</v>
      </c>
      <c r="M13" s="95">
        <v>5631.34033203125</v>
      </c>
      <c r="N13" s="95">
        <v>3184.9755859375</v>
      </c>
      <c r="O13" s="77"/>
      <c r="P13" s="96"/>
      <c r="Q13" s="96"/>
      <c r="R13" s="97"/>
      <c r="S13" s="51">
        <v>0</v>
      </c>
      <c r="T13" s="51">
        <v>1</v>
      </c>
      <c r="U13" s="52">
        <v>0</v>
      </c>
      <c r="V13" s="52">
        <v>0.333333</v>
      </c>
      <c r="W13" s="52">
        <v>1E-06</v>
      </c>
      <c r="X13" s="52">
        <v>0.638281</v>
      </c>
      <c r="Y13" s="52">
        <v>0</v>
      </c>
      <c r="Z13" s="52">
        <v>0</v>
      </c>
      <c r="AA13" s="82">
        <v>13</v>
      </c>
      <c r="AB13" s="82"/>
      <c r="AC13" s="98"/>
      <c r="AD13" s="85" t="s">
        <v>342</v>
      </c>
      <c r="AE13" s="85">
        <v>487</v>
      </c>
      <c r="AF13" s="85">
        <v>1217</v>
      </c>
      <c r="AG13" s="85">
        <v>8631</v>
      </c>
      <c r="AH13" s="85">
        <v>19072</v>
      </c>
      <c r="AI13" s="85"/>
      <c r="AJ13" s="85" t="s">
        <v>359</v>
      </c>
      <c r="AK13" s="85" t="s">
        <v>373</v>
      </c>
      <c r="AL13" s="89" t="s">
        <v>381</v>
      </c>
      <c r="AM13" s="85"/>
      <c r="AN13" s="87">
        <v>41095.90096064815</v>
      </c>
      <c r="AO13" s="89" t="s">
        <v>391</v>
      </c>
      <c r="AP13" s="85" t="b">
        <v>0</v>
      </c>
      <c r="AQ13" s="85" t="b">
        <v>0</v>
      </c>
      <c r="AR13" s="85" t="b">
        <v>1</v>
      </c>
      <c r="AS13" s="85"/>
      <c r="AT13" s="85">
        <v>3</v>
      </c>
      <c r="AU13" s="89" t="s">
        <v>401</v>
      </c>
      <c r="AV13" s="85" t="b">
        <v>0</v>
      </c>
      <c r="AW13" s="85" t="s">
        <v>406</v>
      </c>
      <c r="AX13" s="89" t="s">
        <v>417</v>
      </c>
      <c r="AY13" s="85" t="s">
        <v>66</v>
      </c>
      <c r="AZ13" s="85" t="str">
        <f>REPLACE(INDEX(GroupVertices[Group],MATCH(Vertices[[#This Row],[Vertex]],GroupVertices[Vertex],0)),1,1,"")</f>
        <v>3</v>
      </c>
      <c r="BA13" s="51"/>
      <c r="BB13" s="51"/>
      <c r="BC13" s="51"/>
      <c r="BD13" s="51"/>
      <c r="BE13" s="51"/>
      <c r="BF13" s="51"/>
      <c r="BG13" s="128" t="s">
        <v>646</v>
      </c>
      <c r="BH13" s="128" t="s">
        <v>646</v>
      </c>
      <c r="BI13" s="128" t="s">
        <v>659</v>
      </c>
      <c r="BJ13" s="128" t="s">
        <v>659</v>
      </c>
      <c r="BK13" s="128">
        <v>0</v>
      </c>
      <c r="BL13" s="131">
        <v>0</v>
      </c>
      <c r="BM13" s="128">
        <v>0</v>
      </c>
      <c r="BN13" s="131">
        <v>0</v>
      </c>
      <c r="BO13" s="128">
        <v>0</v>
      </c>
      <c r="BP13" s="131">
        <v>0</v>
      </c>
      <c r="BQ13" s="128">
        <v>27</v>
      </c>
      <c r="BR13" s="131">
        <v>100</v>
      </c>
      <c r="BS13" s="128">
        <v>27</v>
      </c>
      <c r="BT13" s="2"/>
      <c r="BU13" s="3"/>
      <c r="BV13" s="3"/>
      <c r="BW13" s="3"/>
      <c r="BX13" s="3"/>
    </row>
    <row r="14" spans="1:76" ht="15">
      <c r="A14" s="14" t="s">
        <v>221</v>
      </c>
      <c r="B14" s="15"/>
      <c r="C14" s="15" t="s">
        <v>64</v>
      </c>
      <c r="D14" s="93">
        <v>162.61923622605818</v>
      </c>
      <c r="E14" s="81"/>
      <c r="F14" s="112" t="s">
        <v>262</v>
      </c>
      <c r="G14" s="15"/>
      <c r="H14" s="16" t="s">
        <v>221</v>
      </c>
      <c r="I14" s="66"/>
      <c r="J14" s="66"/>
      <c r="K14" s="114" t="s">
        <v>436</v>
      </c>
      <c r="L14" s="94">
        <v>1</v>
      </c>
      <c r="M14" s="95">
        <v>826.7529296875</v>
      </c>
      <c r="N14" s="95">
        <v>4999.5</v>
      </c>
      <c r="O14" s="77"/>
      <c r="P14" s="96"/>
      <c r="Q14" s="96"/>
      <c r="R14" s="97"/>
      <c r="S14" s="51">
        <v>1</v>
      </c>
      <c r="T14" s="51">
        <v>1</v>
      </c>
      <c r="U14" s="52">
        <v>0</v>
      </c>
      <c r="V14" s="52">
        <v>0</v>
      </c>
      <c r="W14" s="52">
        <v>0</v>
      </c>
      <c r="X14" s="52">
        <v>0.999971</v>
      </c>
      <c r="Y14" s="52">
        <v>0</v>
      </c>
      <c r="Z14" s="52" t="s">
        <v>497</v>
      </c>
      <c r="AA14" s="82">
        <v>14</v>
      </c>
      <c r="AB14" s="82"/>
      <c r="AC14" s="98"/>
      <c r="AD14" s="85" t="s">
        <v>343</v>
      </c>
      <c r="AE14" s="85">
        <v>189</v>
      </c>
      <c r="AF14" s="85">
        <v>45</v>
      </c>
      <c r="AG14" s="85">
        <v>403</v>
      </c>
      <c r="AH14" s="85">
        <v>143</v>
      </c>
      <c r="AI14" s="85"/>
      <c r="AJ14" s="85" t="s">
        <v>360</v>
      </c>
      <c r="AK14" s="85" t="s">
        <v>374</v>
      </c>
      <c r="AL14" s="85"/>
      <c r="AM14" s="85"/>
      <c r="AN14" s="87">
        <v>43703.42989583333</v>
      </c>
      <c r="AO14" s="85"/>
      <c r="AP14" s="85" t="b">
        <v>1</v>
      </c>
      <c r="AQ14" s="85" t="b">
        <v>0</v>
      </c>
      <c r="AR14" s="85" t="b">
        <v>0</v>
      </c>
      <c r="AS14" s="85"/>
      <c r="AT14" s="85">
        <v>0</v>
      </c>
      <c r="AU14" s="85"/>
      <c r="AV14" s="85" t="b">
        <v>0</v>
      </c>
      <c r="AW14" s="85" t="s">
        <v>406</v>
      </c>
      <c r="AX14" s="89" t="s">
        <v>418</v>
      </c>
      <c r="AY14" s="85" t="s">
        <v>66</v>
      </c>
      <c r="AZ14" s="85" t="str">
        <f>REPLACE(INDEX(GroupVertices[Group],MATCH(Vertices[[#This Row],[Vertex]],GroupVertices[Vertex],0)),1,1,"")</f>
        <v>1</v>
      </c>
      <c r="BA14" s="51"/>
      <c r="BB14" s="51"/>
      <c r="BC14" s="51"/>
      <c r="BD14" s="51"/>
      <c r="BE14" s="51" t="s">
        <v>252</v>
      </c>
      <c r="BF14" s="51" t="s">
        <v>252</v>
      </c>
      <c r="BG14" s="128" t="s">
        <v>647</v>
      </c>
      <c r="BH14" s="128" t="s">
        <v>647</v>
      </c>
      <c r="BI14" s="128" t="s">
        <v>660</v>
      </c>
      <c r="BJ14" s="128" t="s">
        <v>660</v>
      </c>
      <c r="BK14" s="128">
        <v>0</v>
      </c>
      <c r="BL14" s="131">
        <v>0</v>
      </c>
      <c r="BM14" s="128">
        <v>0</v>
      </c>
      <c r="BN14" s="131">
        <v>0</v>
      </c>
      <c r="BO14" s="128">
        <v>0</v>
      </c>
      <c r="BP14" s="131">
        <v>0</v>
      </c>
      <c r="BQ14" s="128">
        <v>24</v>
      </c>
      <c r="BR14" s="131">
        <v>100</v>
      </c>
      <c r="BS14" s="128">
        <v>24</v>
      </c>
      <c r="BT14" s="2"/>
      <c r="BU14" s="3"/>
      <c r="BV14" s="3"/>
      <c r="BW14" s="3"/>
      <c r="BX14" s="3"/>
    </row>
    <row r="15" spans="1:76" ht="15">
      <c r="A15" s="14" t="s">
        <v>222</v>
      </c>
      <c r="B15" s="15"/>
      <c r="C15" s="15" t="s">
        <v>64</v>
      </c>
      <c r="D15" s="93">
        <v>266.601383305746</v>
      </c>
      <c r="E15" s="81"/>
      <c r="F15" s="112" t="s">
        <v>263</v>
      </c>
      <c r="G15" s="15"/>
      <c r="H15" s="16" t="s">
        <v>222</v>
      </c>
      <c r="I15" s="66"/>
      <c r="J15" s="66"/>
      <c r="K15" s="114" t="s">
        <v>437</v>
      </c>
      <c r="L15" s="94">
        <v>1</v>
      </c>
      <c r="M15" s="95">
        <v>826.7529296875</v>
      </c>
      <c r="N15" s="95">
        <v>8097.2294921875</v>
      </c>
      <c r="O15" s="77"/>
      <c r="P15" s="96"/>
      <c r="Q15" s="96"/>
      <c r="R15" s="97"/>
      <c r="S15" s="51">
        <v>1</v>
      </c>
      <c r="T15" s="51">
        <v>1</v>
      </c>
      <c r="U15" s="52">
        <v>0</v>
      </c>
      <c r="V15" s="52">
        <v>0</v>
      </c>
      <c r="W15" s="52">
        <v>0</v>
      </c>
      <c r="X15" s="52">
        <v>0.999971</v>
      </c>
      <c r="Y15" s="52">
        <v>0</v>
      </c>
      <c r="Z15" s="52" t="s">
        <v>497</v>
      </c>
      <c r="AA15" s="82">
        <v>15</v>
      </c>
      <c r="AB15" s="82"/>
      <c r="AC15" s="98"/>
      <c r="AD15" s="85" t="s">
        <v>344</v>
      </c>
      <c r="AE15" s="85">
        <v>2822</v>
      </c>
      <c r="AF15" s="85">
        <v>4243</v>
      </c>
      <c r="AG15" s="85">
        <v>25057</v>
      </c>
      <c r="AH15" s="85">
        <v>5739</v>
      </c>
      <c r="AI15" s="85"/>
      <c r="AJ15" s="85" t="s">
        <v>361</v>
      </c>
      <c r="AK15" s="85" t="s">
        <v>375</v>
      </c>
      <c r="AL15" s="85"/>
      <c r="AM15" s="85"/>
      <c r="AN15" s="87">
        <v>41420.763333333336</v>
      </c>
      <c r="AO15" s="89" t="s">
        <v>392</v>
      </c>
      <c r="AP15" s="85" t="b">
        <v>0</v>
      </c>
      <c r="AQ15" s="85" t="b">
        <v>0</v>
      </c>
      <c r="AR15" s="85" t="b">
        <v>0</v>
      </c>
      <c r="AS15" s="85"/>
      <c r="AT15" s="85">
        <v>5</v>
      </c>
      <c r="AU15" s="89" t="s">
        <v>399</v>
      </c>
      <c r="AV15" s="85" t="b">
        <v>0</v>
      </c>
      <c r="AW15" s="85" t="s">
        <v>406</v>
      </c>
      <c r="AX15" s="89" t="s">
        <v>419</v>
      </c>
      <c r="AY15" s="85" t="s">
        <v>66</v>
      </c>
      <c r="AZ15" s="85" t="str">
        <f>REPLACE(INDEX(GroupVertices[Group],MATCH(Vertices[[#This Row],[Vertex]],GroupVertices[Vertex],0)),1,1,"")</f>
        <v>1</v>
      </c>
      <c r="BA15" s="51" t="s">
        <v>248</v>
      </c>
      <c r="BB15" s="51" t="s">
        <v>248</v>
      </c>
      <c r="BC15" s="51" t="s">
        <v>250</v>
      </c>
      <c r="BD15" s="51" t="s">
        <v>250</v>
      </c>
      <c r="BE15" s="51"/>
      <c r="BF15" s="51"/>
      <c r="BG15" s="128" t="s">
        <v>648</v>
      </c>
      <c r="BH15" s="128" t="s">
        <v>648</v>
      </c>
      <c r="BI15" s="128" t="s">
        <v>661</v>
      </c>
      <c r="BJ15" s="128" t="s">
        <v>661</v>
      </c>
      <c r="BK15" s="128">
        <v>0</v>
      </c>
      <c r="BL15" s="131">
        <v>0</v>
      </c>
      <c r="BM15" s="128">
        <v>0</v>
      </c>
      <c r="BN15" s="131">
        <v>0</v>
      </c>
      <c r="BO15" s="128">
        <v>0</v>
      </c>
      <c r="BP15" s="131">
        <v>0</v>
      </c>
      <c r="BQ15" s="128">
        <v>23</v>
      </c>
      <c r="BR15" s="131">
        <v>100</v>
      </c>
      <c r="BS15" s="128">
        <v>23</v>
      </c>
      <c r="BT15" s="2"/>
      <c r="BU15" s="3"/>
      <c r="BV15" s="3"/>
      <c r="BW15" s="3"/>
      <c r="BX15" s="3"/>
    </row>
    <row r="16" spans="1:76" ht="15">
      <c r="A16" s="14" t="s">
        <v>223</v>
      </c>
      <c r="B16" s="15"/>
      <c r="C16" s="15" t="s">
        <v>64</v>
      </c>
      <c r="D16" s="93">
        <v>231.23061007330338</v>
      </c>
      <c r="E16" s="81"/>
      <c r="F16" s="112" t="s">
        <v>264</v>
      </c>
      <c r="G16" s="15"/>
      <c r="H16" s="16" t="s">
        <v>223</v>
      </c>
      <c r="I16" s="66"/>
      <c r="J16" s="66"/>
      <c r="K16" s="114" t="s">
        <v>438</v>
      </c>
      <c r="L16" s="94">
        <v>1</v>
      </c>
      <c r="M16" s="95">
        <v>8267.529296875</v>
      </c>
      <c r="N16" s="95">
        <v>4281.9248046875</v>
      </c>
      <c r="O16" s="77"/>
      <c r="P16" s="96"/>
      <c r="Q16" s="96"/>
      <c r="R16" s="97"/>
      <c r="S16" s="51">
        <v>0</v>
      </c>
      <c r="T16" s="51">
        <v>1</v>
      </c>
      <c r="U16" s="52">
        <v>0</v>
      </c>
      <c r="V16" s="52">
        <v>1</v>
      </c>
      <c r="W16" s="52">
        <v>0</v>
      </c>
      <c r="X16" s="52">
        <v>0.999971</v>
      </c>
      <c r="Y16" s="52">
        <v>0</v>
      </c>
      <c r="Z16" s="52">
        <v>0</v>
      </c>
      <c r="AA16" s="82">
        <v>16</v>
      </c>
      <c r="AB16" s="82"/>
      <c r="AC16" s="98"/>
      <c r="AD16" s="85" t="s">
        <v>345</v>
      </c>
      <c r="AE16" s="85">
        <v>237</v>
      </c>
      <c r="AF16" s="85">
        <v>2815</v>
      </c>
      <c r="AG16" s="85">
        <v>59303</v>
      </c>
      <c r="AH16" s="85">
        <v>7532</v>
      </c>
      <c r="AI16" s="85"/>
      <c r="AJ16" s="85" t="s">
        <v>362</v>
      </c>
      <c r="AK16" s="85" t="s">
        <v>376</v>
      </c>
      <c r="AL16" s="85"/>
      <c r="AM16" s="85"/>
      <c r="AN16" s="87">
        <v>42008.92480324074</v>
      </c>
      <c r="AO16" s="89" t="s">
        <v>393</v>
      </c>
      <c r="AP16" s="85" t="b">
        <v>1</v>
      </c>
      <c r="AQ16" s="85" t="b">
        <v>0</v>
      </c>
      <c r="AR16" s="85" t="b">
        <v>1</v>
      </c>
      <c r="AS16" s="85"/>
      <c r="AT16" s="85">
        <v>19</v>
      </c>
      <c r="AU16" s="89" t="s">
        <v>399</v>
      </c>
      <c r="AV16" s="85" t="b">
        <v>0</v>
      </c>
      <c r="AW16" s="85" t="s">
        <v>406</v>
      </c>
      <c r="AX16" s="89" t="s">
        <v>420</v>
      </c>
      <c r="AY16" s="85" t="s">
        <v>66</v>
      </c>
      <c r="AZ16" s="85" t="str">
        <f>REPLACE(INDEX(GroupVertices[Group],MATCH(Vertices[[#This Row],[Vertex]],GroupVertices[Vertex],0)),1,1,"")</f>
        <v>5</v>
      </c>
      <c r="BA16" s="51"/>
      <c r="BB16" s="51"/>
      <c r="BC16" s="51"/>
      <c r="BD16" s="51"/>
      <c r="BE16" s="51"/>
      <c r="BF16" s="51"/>
      <c r="BG16" s="128" t="s">
        <v>649</v>
      </c>
      <c r="BH16" s="128" t="s">
        <v>649</v>
      </c>
      <c r="BI16" s="128" t="s">
        <v>662</v>
      </c>
      <c r="BJ16" s="128" t="s">
        <v>662</v>
      </c>
      <c r="BK16" s="128">
        <v>0</v>
      </c>
      <c r="BL16" s="131">
        <v>0</v>
      </c>
      <c r="BM16" s="128">
        <v>0</v>
      </c>
      <c r="BN16" s="131">
        <v>0</v>
      </c>
      <c r="BO16" s="128">
        <v>0</v>
      </c>
      <c r="BP16" s="131">
        <v>0</v>
      </c>
      <c r="BQ16" s="128">
        <v>17</v>
      </c>
      <c r="BR16" s="131">
        <v>100</v>
      </c>
      <c r="BS16" s="128">
        <v>17</v>
      </c>
      <c r="BT16" s="2"/>
      <c r="BU16" s="3"/>
      <c r="BV16" s="3"/>
      <c r="BW16" s="3"/>
      <c r="BX16" s="3"/>
    </row>
    <row r="17" spans="1:76" ht="15">
      <c r="A17" s="14" t="s">
        <v>228</v>
      </c>
      <c r="B17" s="15"/>
      <c r="C17" s="15" t="s">
        <v>64</v>
      </c>
      <c r="D17" s="93">
        <v>1000</v>
      </c>
      <c r="E17" s="81"/>
      <c r="F17" s="112" t="s">
        <v>404</v>
      </c>
      <c r="G17" s="15"/>
      <c r="H17" s="16" t="s">
        <v>228</v>
      </c>
      <c r="I17" s="66"/>
      <c r="J17" s="66"/>
      <c r="K17" s="114" t="s">
        <v>439</v>
      </c>
      <c r="L17" s="94">
        <v>1</v>
      </c>
      <c r="M17" s="95">
        <v>8267.529296875</v>
      </c>
      <c r="N17" s="95">
        <v>5717.0751953125</v>
      </c>
      <c r="O17" s="77"/>
      <c r="P17" s="96"/>
      <c r="Q17" s="96"/>
      <c r="R17" s="97"/>
      <c r="S17" s="51">
        <v>1</v>
      </c>
      <c r="T17" s="51">
        <v>0</v>
      </c>
      <c r="U17" s="52">
        <v>0</v>
      </c>
      <c r="V17" s="52">
        <v>1</v>
      </c>
      <c r="W17" s="52">
        <v>0</v>
      </c>
      <c r="X17" s="52">
        <v>0.999971</v>
      </c>
      <c r="Y17" s="52">
        <v>0</v>
      </c>
      <c r="Z17" s="52">
        <v>0</v>
      </c>
      <c r="AA17" s="82">
        <v>17</v>
      </c>
      <c r="AB17" s="82"/>
      <c r="AC17" s="98"/>
      <c r="AD17" s="85" t="s">
        <v>346</v>
      </c>
      <c r="AE17" s="85">
        <v>45</v>
      </c>
      <c r="AF17" s="85">
        <v>100164</v>
      </c>
      <c r="AG17" s="85">
        <v>18504</v>
      </c>
      <c r="AH17" s="85">
        <v>2606</v>
      </c>
      <c r="AI17" s="85"/>
      <c r="AJ17" s="85" t="s">
        <v>363</v>
      </c>
      <c r="AK17" s="85" t="s">
        <v>373</v>
      </c>
      <c r="AL17" s="85"/>
      <c r="AM17" s="85"/>
      <c r="AN17" s="87">
        <v>42942.20961805555</v>
      </c>
      <c r="AO17" s="89" t="s">
        <v>394</v>
      </c>
      <c r="AP17" s="85" t="b">
        <v>1</v>
      </c>
      <c r="AQ17" s="85" t="b">
        <v>0</v>
      </c>
      <c r="AR17" s="85" t="b">
        <v>0</v>
      </c>
      <c r="AS17" s="85"/>
      <c r="AT17" s="85">
        <v>131</v>
      </c>
      <c r="AU17" s="85"/>
      <c r="AV17" s="85" t="b">
        <v>0</v>
      </c>
      <c r="AW17" s="85" t="s">
        <v>406</v>
      </c>
      <c r="AX17" s="89" t="s">
        <v>421</v>
      </c>
      <c r="AY17" s="85" t="s">
        <v>65</v>
      </c>
      <c r="AZ17" s="85" t="str">
        <f>REPLACE(INDEX(GroupVertices[Group],MATCH(Vertices[[#This Row],[Vertex]],GroupVertices[Vertex],0)),1,1,"")</f>
        <v>5</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224</v>
      </c>
      <c r="B18" s="15"/>
      <c r="C18" s="15" t="s">
        <v>64</v>
      </c>
      <c r="D18" s="93">
        <v>162</v>
      </c>
      <c r="E18" s="81"/>
      <c r="F18" s="112" t="s">
        <v>265</v>
      </c>
      <c r="G18" s="15"/>
      <c r="H18" s="16" t="s">
        <v>224</v>
      </c>
      <c r="I18" s="66"/>
      <c r="J18" s="66"/>
      <c r="K18" s="114" t="s">
        <v>440</v>
      </c>
      <c r="L18" s="94">
        <v>1</v>
      </c>
      <c r="M18" s="95">
        <v>8267.529296875</v>
      </c>
      <c r="N18" s="95">
        <v>1067.540283203125</v>
      </c>
      <c r="O18" s="77"/>
      <c r="P18" s="96"/>
      <c r="Q18" s="96"/>
      <c r="R18" s="97"/>
      <c r="S18" s="51">
        <v>0</v>
      </c>
      <c r="T18" s="51">
        <v>1</v>
      </c>
      <c r="U18" s="52">
        <v>0</v>
      </c>
      <c r="V18" s="52">
        <v>1</v>
      </c>
      <c r="W18" s="52">
        <v>0</v>
      </c>
      <c r="X18" s="52">
        <v>0.999971</v>
      </c>
      <c r="Y18" s="52">
        <v>0</v>
      </c>
      <c r="Z18" s="52">
        <v>0</v>
      </c>
      <c r="AA18" s="82">
        <v>18</v>
      </c>
      <c r="AB18" s="82"/>
      <c r="AC18" s="98"/>
      <c r="AD18" s="85" t="s">
        <v>347</v>
      </c>
      <c r="AE18" s="85">
        <v>109</v>
      </c>
      <c r="AF18" s="85">
        <v>20</v>
      </c>
      <c r="AG18" s="85">
        <v>607</v>
      </c>
      <c r="AH18" s="85">
        <v>549</v>
      </c>
      <c r="AI18" s="85"/>
      <c r="AJ18" s="85"/>
      <c r="AK18" s="85"/>
      <c r="AL18" s="85"/>
      <c r="AM18" s="85"/>
      <c r="AN18" s="87">
        <v>42898.27856481481</v>
      </c>
      <c r="AO18" s="89" t="s">
        <v>395</v>
      </c>
      <c r="AP18" s="85" t="b">
        <v>1</v>
      </c>
      <c r="AQ18" s="85" t="b">
        <v>0</v>
      </c>
      <c r="AR18" s="85" t="b">
        <v>0</v>
      </c>
      <c r="AS18" s="85"/>
      <c r="AT18" s="85">
        <v>0</v>
      </c>
      <c r="AU18" s="85"/>
      <c r="AV18" s="85" t="b">
        <v>0</v>
      </c>
      <c r="AW18" s="85" t="s">
        <v>406</v>
      </c>
      <c r="AX18" s="89" t="s">
        <v>422</v>
      </c>
      <c r="AY18" s="85" t="s">
        <v>66</v>
      </c>
      <c r="AZ18" s="85" t="str">
        <f>REPLACE(INDEX(GroupVertices[Group],MATCH(Vertices[[#This Row],[Vertex]],GroupVertices[Vertex],0)),1,1,"")</f>
        <v>4</v>
      </c>
      <c r="BA18" s="51"/>
      <c r="BB18" s="51"/>
      <c r="BC18" s="51"/>
      <c r="BD18" s="51"/>
      <c r="BE18" s="51"/>
      <c r="BF18" s="51"/>
      <c r="BG18" s="128" t="s">
        <v>650</v>
      </c>
      <c r="BH18" s="128" t="s">
        <v>650</v>
      </c>
      <c r="BI18" s="128" t="s">
        <v>663</v>
      </c>
      <c r="BJ18" s="128" t="s">
        <v>663</v>
      </c>
      <c r="BK18" s="128">
        <v>0</v>
      </c>
      <c r="BL18" s="131">
        <v>0</v>
      </c>
      <c r="BM18" s="128">
        <v>0</v>
      </c>
      <c r="BN18" s="131">
        <v>0</v>
      </c>
      <c r="BO18" s="128">
        <v>0</v>
      </c>
      <c r="BP18" s="131">
        <v>0</v>
      </c>
      <c r="BQ18" s="128">
        <v>19</v>
      </c>
      <c r="BR18" s="131">
        <v>100</v>
      </c>
      <c r="BS18" s="128">
        <v>19</v>
      </c>
      <c r="BT18" s="2"/>
      <c r="BU18" s="3"/>
      <c r="BV18" s="3"/>
      <c r="BW18" s="3"/>
      <c r="BX18" s="3"/>
    </row>
    <row r="19" spans="1:76" ht="15">
      <c r="A19" s="14" t="s">
        <v>229</v>
      </c>
      <c r="B19" s="15"/>
      <c r="C19" s="15" t="s">
        <v>64</v>
      </c>
      <c r="D19" s="93">
        <v>456.7069047056042</v>
      </c>
      <c r="E19" s="81"/>
      <c r="F19" s="112" t="s">
        <v>405</v>
      </c>
      <c r="G19" s="15"/>
      <c r="H19" s="16" t="s">
        <v>229</v>
      </c>
      <c r="I19" s="66"/>
      <c r="J19" s="66"/>
      <c r="K19" s="114" t="s">
        <v>441</v>
      </c>
      <c r="L19" s="94">
        <v>1</v>
      </c>
      <c r="M19" s="95">
        <v>8267.529296875</v>
      </c>
      <c r="N19" s="95">
        <v>2496.80908203125</v>
      </c>
      <c r="O19" s="77"/>
      <c r="P19" s="96"/>
      <c r="Q19" s="96"/>
      <c r="R19" s="97"/>
      <c r="S19" s="51">
        <v>1</v>
      </c>
      <c r="T19" s="51">
        <v>0</v>
      </c>
      <c r="U19" s="52">
        <v>0</v>
      </c>
      <c r="V19" s="52">
        <v>1</v>
      </c>
      <c r="W19" s="52">
        <v>0</v>
      </c>
      <c r="X19" s="52">
        <v>0.999971</v>
      </c>
      <c r="Y19" s="52">
        <v>0</v>
      </c>
      <c r="Z19" s="52">
        <v>0</v>
      </c>
      <c r="AA19" s="82">
        <v>19</v>
      </c>
      <c r="AB19" s="82"/>
      <c r="AC19" s="98"/>
      <c r="AD19" s="85" t="s">
        <v>348</v>
      </c>
      <c r="AE19" s="85">
        <v>84</v>
      </c>
      <c r="AF19" s="85">
        <v>11918</v>
      </c>
      <c r="AG19" s="85">
        <v>650</v>
      </c>
      <c r="AH19" s="85">
        <v>91</v>
      </c>
      <c r="AI19" s="85"/>
      <c r="AJ19" s="85" t="s">
        <v>364</v>
      </c>
      <c r="AK19" s="85" t="s">
        <v>376</v>
      </c>
      <c r="AL19" s="85"/>
      <c r="AM19" s="85"/>
      <c r="AN19" s="87">
        <v>40968.542129629626</v>
      </c>
      <c r="AO19" s="89" t="s">
        <v>396</v>
      </c>
      <c r="AP19" s="85" t="b">
        <v>1</v>
      </c>
      <c r="AQ19" s="85" t="b">
        <v>0</v>
      </c>
      <c r="AR19" s="85" t="b">
        <v>0</v>
      </c>
      <c r="AS19" s="85" t="s">
        <v>398</v>
      </c>
      <c r="AT19" s="85">
        <v>22</v>
      </c>
      <c r="AU19" s="89" t="s">
        <v>399</v>
      </c>
      <c r="AV19" s="85" t="b">
        <v>0</v>
      </c>
      <c r="AW19" s="85" t="s">
        <v>406</v>
      </c>
      <c r="AX19" s="89" t="s">
        <v>423</v>
      </c>
      <c r="AY19" s="85" t="s">
        <v>65</v>
      </c>
      <c r="AZ19" s="85" t="str">
        <f>REPLACE(INDEX(GroupVertices[Group],MATCH(Vertices[[#This Row],[Vertex]],GroupVertices[Vertex],0)),1,1,"")</f>
        <v>4</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99" t="s">
        <v>225</v>
      </c>
      <c r="B20" s="100"/>
      <c r="C20" s="100" t="s">
        <v>64</v>
      </c>
      <c r="D20" s="101">
        <v>169.55468195790968</v>
      </c>
      <c r="E20" s="102"/>
      <c r="F20" s="113" t="s">
        <v>266</v>
      </c>
      <c r="G20" s="100"/>
      <c r="H20" s="103" t="s">
        <v>225</v>
      </c>
      <c r="I20" s="104"/>
      <c r="J20" s="104"/>
      <c r="K20" s="115" t="s">
        <v>442</v>
      </c>
      <c r="L20" s="105">
        <v>1</v>
      </c>
      <c r="M20" s="106">
        <v>2090.434326171875</v>
      </c>
      <c r="N20" s="106">
        <v>8097.2294921875</v>
      </c>
      <c r="O20" s="107"/>
      <c r="P20" s="108"/>
      <c r="Q20" s="108"/>
      <c r="R20" s="109"/>
      <c r="S20" s="51">
        <v>1</v>
      </c>
      <c r="T20" s="51">
        <v>1</v>
      </c>
      <c r="U20" s="52">
        <v>0</v>
      </c>
      <c r="V20" s="52">
        <v>0</v>
      </c>
      <c r="W20" s="52">
        <v>0</v>
      </c>
      <c r="X20" s="52">
        <v>0.999971</v>
      </c>
      <c r="Y20" s="52">
        <v>0</v>
      </c>
      <c r="Z20" s="52" t="s">
        <v>497</v>
      </c>
      <c r="AA20" s="110">
        <v>20</v>
      </c>
      <c r="AB20" s="110"/>
      <c r="AC20" s="111"/>
      <c r="AD20" s="85" t="s">
        <v>349</v>
      </c>
      <c r="AE20" s="85">
        <v>381</v>
      </c>
      <c r="AF20" s="85">
        <v>325</v>
      </c>
      <c r="AG20" s="85">
        <v>7155</v>
      </c>
      <c r="AH20" s="85">
        <v>3574</v>
      </c>
      <c r="AI20" s="85"/>
      <c r="AJ20" s="85" t="s">
        <v>365</v>
      </c>
      <c r="AK20" s="85" t="s">
        <v>377</v>
      </c>
      <c r="AL20" s="85"/>
      <c r="AM20" s="85"/>
      <c r="AN20" s="87">
        <v>40623.96800925926</v>
      </c>
      <c r="AO20" s="89" t="s">
        <v>397</v>
      </c>
      <c r="AP20" s="85" t="b">
        <v>1</v>
      </c>
      <c r="AQ20" s="85" t="b">
        <v>0</v>
      </c>
      <c r="AR20" s="85" t="b">
        <v>0</v>
      </c>
      <c r="AS20" s="85"/>
      <c r="AT20" s="85">
        <v>0</v>
      </c>
      <c r="AU20" s="89" t="s">
        <v>399</v>
      </c>
      <c r="AV20" s="85" t="b">
        <v>0</v>
      </c>
      <c r="AW20" s="85" t="s">
        <v>406</v>
      </c>
      <c r="AX20" s="89" t="s">
        <v>424</v>
      </c>
      <c r="AY20" s="85" t="s">
        <v>66</v>
      </c>
      <c r="AZ20" s="85" t="str">
        <f>REPLACE(INDEX(GroupVertices[Group],MATCH(Vertices[[#This Row],[Vertex]],GroupVertices[Vertex],0)),1,1,"")</f>
        <v>1</v>
      </c>
      <c r="BA20" s="51" t="s">
        <v>249</v>
      </c>
      <c r="BB20" s="51" t="s">
        <v>249</v>
      </c>
      <c r="BC20" s="51" t="s">
        <v>250</v>
      </c>
      <c r="BD20" s="51" t="s">
        <v>250</v>
      </c>
      <c r="BE20" s="51"/>
      <c r="BF20" s="51"/>
      <c r="BG20" s="128" t="s">
        <v>651</v>
      </c>
      <c r="BH20" s="128" t="s">
        <v>651</v>
      </c>
      <c r="BI20" s="128" t="s">
        <v>664</v>
      </c>
      <c r="BJ20" s="128" t="s">
        <v>664</v>
      </c>
      <c r="BK20" s="128">
        <v>0</v>
      </c>
      <c r="BL20" s="131">
        <v>0</v>
      </c>
      <c r="BM20" s="128">
        <v>0</v>
      </c>
      <c r="BN20" s="131">
        <v>0</v>
      </c>
      <c r="BO20" s="128">
        <v>0</v>
      </c>
      <c r="BP20" s="131">
        <v>0</v>
      </c>
      <c r="BQ20" s="128">
        <v>20</v>
      </c>
      <c r="BR20" s="131">
        <v>100</v>
      </c>
      <c r="BS20" s="128">
        <v>20</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10" r:id="rId1" display="http://syrian-tweet.com/"/>
    <hyperlink ref="AL11" r:id="rId2" display="https://curiouscat.me/MarahDarwish"/>
    <hyperlink ref="AL12" r:id="rId3" display="https://t.co/038KktVUzX"/>
    <hyperlink ref="AL13" r:id="rId4" display="http://nermeenkurdi7.sarahah.com/"/>
    <hyperlink ref="AO4" r:id="rId5" display="https://pbs.twimg.com/profile_banners/1148396574491459585/1566075450"/>
    <hyperlink ref="AO6" r:id="rId6" display="https://pbs.twimg.com/profile_banners/3021592226/1552334617"/>
    <hyperlink ref="AO7" r:id="rId7" display="https://pbs.twimg.com/profile_banners/1124717786998218754/1560440110"/>
    <hyperlink ref="AO8" r:id="rId8" display="https://pbs.twimg.com/profile_banners/4057022661/1565876528"/>
    <hyperlink ref="AO9" r:id="rId9" display="https://pbs.twimg.com/profile_banners/1161545894/1412917870"/>
    <hyperlink ref="AO10" r:id="rId10" display="https://pbs.twimg.com/profile_banners/1686683744/1508607108"/>
    <hyperlink ref="AO11" r:id="rId11" display="https://pbs.twimg.com/profile_banners/978298771221237761/1565642542"/>
    <hyperlink ref="AO12" r:id="rId12" display="https://pbs.twimg.com/profile_banners/455288752/1503118784"/>
    <hyperlink ref="AO13" r:id="rId13" display="https://pbs.twimg.com/profile_banners/627762979/1566869772"/>
    <hyperlink ref="AO15" r:id="rId14" display="https://pbs.twimg.com/profile_banners/1460287026/1565099901"/>
    <hyperlink ref="AO16" r:id="rId15" display="https://pbs.twimg.com/profile_banners/2961030563/1562516849"/>
    <hyperlink ref="AO17" r:id="rId16" display="https://pbs.twimg.com/profile_banners/890074662088175616/1540240985"/>
    <hyperlink ref="AO18" r:id="rId17" display="https://pbs.twimg.com/profile_banners/874154583953747969/1501156389"/>
    <hyperlink ref="AO19" r:id="rId18" display="https://pbs.twimg.com/profile_banners/508827981/1549100791"/>
    <hyperlink ref="AO20" r:id="rId19" display="https://pbs.twimg.com/profile_banners/270070806/1566251335"/>
    <hyperlink ref="AU5" r:id="rId20" display="http://abs.twimg.com/images/themes/theme1/bg.png"/>
    <hyperlink ref="AU6" r:id="rId21" display="http://abs.twimg.com/images/themes/theme1/bg.png"/>
    <hyperlink ref="AU8" r:id="rId22" display="http://abs.twimg.com/images/themes/theme1/bg.png"/>
    <hyperlink ref="AU9" r:id="rId23" display="http://abs.twimg.com/images/themes/theme1/bg.png"/>
    <hyperlink ref="AU10" r:id="rId24" display="http://abs.twimg.com/images/themes/theme18/bg.gif"/>
    <hyperlink ref="AU12" r:id="rId25" display="http://abs.twimg.com/images/themes/theme1/bg.png"/>
    <hyperlink ref="AU13" r:id="rId26" display="http://abs.twimg.com/images/themes/theme14/bg.gif"/>
    <hyperlink ref="AU15" r:id="rId27" display="http://abs.twimg.com/images/themes/theme1/bg.png"/>
    <hyperlink ref="AU16" r:id="rId28" display="http://abs.twimg.com/images/themes/theme1/bg.png"/>
    <hyperlink ref="AU19" r:id="rId29" display="http://abs.twimg.com/images/themes/theme1/bg.png"/>
    <hyperlink ref="AU20" r:id="rId30" display="http://abs.twimg.com/images/themes/theme1/bg.png"/>
    <hyperlink ref="F3" r:id="rId31" display="http://pbs.twimg.com/profile_images/1150907202447826944/roNdLdLI_normal.jpg"/>
    <hyperlink ref="F4" r:id="rId32" display="http://pbs.twimg.com/profile_images/1161898659623198721/WwjQW8Ms_normal.jpg"/>
    <hyperlink ref="F5" r:id="rId33" display="http://abs.twimg.com/sticky/default_profile_images/default_profile_normal.png"/>
    <hyperlink ref="F6" r:id="rId34" display="http://pbs.twimg.com/profile_images/1122261990045638657/ncL50TPB_normal.jpg"/>
    <hyperlink ref="F7" r:id="rId35" display="http://pbs.twimg.com/profile_images/1164958992919146496/WxleP_Q5_normal.jpg"/>
    <hyperlink ref="F8" r:id="rId36" display="http://pbs.twimg.com/profile_images/1161996492632154112/y-jZa27V_normal.jpg"/>
    <hyperlink ref="F9" r:id="rId37" display="http://pbs.twimg.com/profile_images/720515019062968320/fxA8nZLe_normal.jpg"/>
    <hyperlink ref="F10" r:id="rId38" display="http://pbs.twimg.com/profile_images/922544275581173762/0-EJbKkD_normal.jpg"/>
    <hyperlink ref="F11" r:id="rId39" display="http://pbs.twimg.com/profile_images/1164667841095901184/3F8D2PdL_normal.jpg"/>
    <hyperlink ref="F12" r:id="rId40" display="http://pbs.twimg.com/profile_images/901017814382891008/DxcWoBRN_normal.jpg"/>
    <hyperlink ref="F13" r:id="rId41" display="http://pbs.twimg.com/profile_images/1166691112863588352/lyZVbtXj_normal.jpg"/>
    <hyperlink ref="F14" r:id="rId42" display="http://pbs.twimg.com/profile_images/1165943150705283073/IOmnoWPr_normal.jpg"/>
    <hyperlink ref="F15" r:id="rId43" display="http://pbs.twimg.com/profile_images/1165409611089883136/eTK6sGaV_normal.jpg"/>
    <hyperlink ref="F16" r:id="rId44" display="http://pbs.twimg.com/profile_images/1142762086549905410/sXXn-4ck_normal.jpg"/>
    <hyperlink ref="F17" r:id="rId45" display="http://pbs.twimg.com/profile_images/908639405988024320/2guS8GQn_normal.jpg"/>
    <hyperlink ref="F18" r:id="rId46" display="http://pbs.twimg.com/profile_images/940598368857968645/tNiQe3VV_normal.jpg"/>
    <hyperlink ref="F19" r:id="rId47" display="http://pbs.twimg.com/profile_images/1055744713272295424/7d_3K75K_normal.jpg"/>
    <hyperlink ref="F20" r:id="rId48" display="http://pbs.twimg.com/profile_images/1167326473486622721/s0JqU7V3_normal.jpg"/>
    <hyperlink ref="AX3" r:id="rId49" display="https://twitter.com/ameralmoghrabi4"/>
    <hyperlink ref="AX4" r:id="rId50" display="https://twitter.com/ssea70"/>
    <hyperlink ref="AX5" r:id="rId51" display="https://twitter.com/nanobishara"/>
    <hyperlink ref="AX6" r:id="rId52" display="https://twitter.com/actortaim"/>
    <hyperlink ref="AX7" r:id="rId53" display="https://twitter.com/rose91el"/>
    <hyperlink ref="AX8" r:id="rId54" display="https://twitter.com/hanintaim"/>
    <hyperlink ref="AX9" r:id="rId55" display="https://twitter.com/rawiyam"/>
    <hyperlink ref="AX10" r:id="rId56" display="https://twitter.com/thesyriantweet"/>
    <hyperlink ref="AX11" r:id="rId57" display="https://twitter.com/itsmarahhh"/>
    <hyperlink ref="AX12" r:id="rId58" display="https://twitter.com/amjadzarour"/>
    <hyperlink ref="AX13" r:id="rId59" display="https://twitter.com/nermeen_ku"/>
    <hyperlink ref="AX14" r:id="rId60" display="https://twitter.com/3vi2h6j1vtcztzx"/>
    <hyperlink ref="AX15" r:id="rId61" display="https://twitter.com/ayahass25031095"/>
    <hyperlink ref="AX16" r:id="rId62" display="https://twitter.com/lebanon7ala"/>
    <hyperlink ref="AX17" r:id="rId63" display="https://twitter.com/turkeycelebs"/>
    <hyperlink ref="AX18" r:id="rId64" display="https://twitter.com/66ranine"/>
    <hyperlink ref="AX19" r:id="rId65" display="https://twitter.com/nadaboustani"/>
    <hyperlink ref="AX20" r:id="rId66" display="https://twitter.com/omar_taha90"/>
  </hyperlinks>
  <printOptions/>
  <pageMargins left="0.7" right="0.7" top="0.75" bottom="0.75" header="0.3" footer="0.3"/>
  <pageSetup horizontalDpi="600" verticalDpi="600" orientation="portrait" r:id="rId70"/>
  <legacyDrawing r:id="rId68"/>
  <tableParts>
    <tablePart r:id="rId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512</v>
      </c>
      <c r="Z2" s="13" t="s">
        <v>521</v>
      </c>
      <c r="AA2" s="13" t="s">
        <v>531</v>
      </c>
      <c r="AB2" s="13" t="s">
        <v>570</v>
      </c>
      <c r="AC2" s="13" t="s">
        <v>600</v>
      </c>
      <c r="AD2" s="13" t="s">
        <v>617</v>
      </c>
      <c r="AE2" s="13" t="s">
        <v>618</v>
      </c>
      <c r="AF2" s="13" t="s">
        <v>627</v>
      </c>
      <c r="AG2" s="67" t="s">
        <v>696</v>
      </c>
      <c r="AH2" s="67" t="s">
        <v>697</v>
      </c>
      <c r="AI2" s="67" t="s">
        <v>698</v>
      </c>
      <c r="AJ2" s="67" t="s">
        <v>699</v>
      </c>
      <c r="AK2" s="67" t="s">
        <v>700</v>
      </c>
      <c r="AL2" s="67" t="s">
        <v>701</v>
      </c>
      <c r="AM2" s="67" t="s">
        <v>702</v>
      </c>
      <c r="AN2" s="67" t="s">
        <v>703</v>
      </c>
      <c r="AO2" s="67" t="s">
        <v>706</v>
      </c>
    </row>
    <row r="3" spans="1:41" ht="15">
      <c r="A3" s="125" t="s">
        <v>482</v>
      </c>
      <c r="B3" s="126" t="s">
        <v>488</v>
      </c>
      <c r="C3" s="126" t="s">
        <v>56</v>
      </c>
      <c r="D3" s="117"/>
      <c r="E3" s="116"/>
      <c r="F3" s="118" t="s">
        <v>732</v>
      </c>
      <c r="G3" s="119"/>
      <c r="H3" s="119"/>
      <c r="I3" s="120">
        <v>3</v>
      </c>
      <c r="J3" s="121"/>
      <c r="K3" s="51">
        <v>5</v>
      </c>
      <c r="L3" s="51">
        <v>5</v>
      </c>
      <c r="M3" s="51">
        <v>0</v>
      </c>
      <c r="N3" s="51">
        <v>5</v>
      </c>
      <c r="O3" s="51">
        <v>5</v>
      </c>
      <c r="P3" s="52" t="s">
        <v>497</v>
      </c>
      <c r="Q3" s="52" t="s">
        <v>497</v>
      </c>
      <c r="R3" s="51">
        <v>5</v>
      </c>
      <c r="S3" s="51">
        <v>5</v>
      </c>
      <c r="T3" s="51">
        <v>1</v>
      </c>
      <c r="U3" s="51">
        <v>1</v>
      </c>
      <c r="V3" s="51">
        <v>0</v>
      </c>
      <c r="W3" s="52">
        <v>0</v>
      </c>
      <c r="X3" s="52">
        <v>0</v>
      </c>
      <c r="Y3" s="85" t="s">
        <v>513</v>
      </c>
      <c r="Z3" s="85" t="s">
        <v>250</v>
      </c>
      <c r="AA3" s="85" t="s">
        <v>252</v>
      </c>
      <c r="AB3" s="91" t="s">
        <v>571</v>
      </c>
      <c r="AC3" s="91" t="s">
        <v>586</v>
      </c>
      <c r="AD3" s="91"/>
      <c r="AE3" s="91"/>
      <c r="AF3" s="91" t="s">
        <v>628</v>
      </c>
      <c r="AG3" s="128">
        <v>0</v>
      </c>
      <c r="AH3" s="131">
        <v>0</v>
      </c>
      <c r="AI3" s="128">
        <v>0</v>
      </c>
      <c r="AJ3" s="131">
        <v>0</v>
      </c>
      <c r="AK3" s="128">
        <v>0</v>
      </c>
      <c r="AL3" s="131">
        <v>0</v>
      </c>
      <c r="AM3" s="128">
        <v>108</v>
      </c>
      <c r="AN3" s="131">
        <v>100</v>
      </c>
      <c r="AO3" s="128">
        <v>108</v>
      </c>
    </row>
    <row r="4" spans="1:41" ht="15">
      <c r="A4" s="125" t="s">
        <v>483</v>
      </c>
      <c r="B4" s="126" t="s">
        <v>489</v>
      </c>
      <c r="C4" s="126" t="s">
        <v>56</v>
      </c>
      <c r="D4" s="122"/>
      <c r="E4" s="100"/>
      <c r="F4" s="103" t="s">
        <v>733</v>
      </c>
      <c r="G4" s="107"/>
      <c r="H4" s="107"/>
      <c r="I4" s="123">
        <v>4</v>
      </c>
      <c r="J4" s="110"/>
      <c r="K4" s="51">
        <v>4</v>
      </c>
      <c r="L4" s="51">
        <v>5</v>
      </c>
      <c r="M4" s="51">
        <v>0</v>
      </c>
      <c r="N4" s="51">
        <v>5</v>
      </c>
      <c r="O4" s="51">
        <v>0</v>
      </c>
      <c r="P4" s="52">
        <v>0</v>
      </c>
      <c r="Q4" s="52">
        <v>0</v>
      </c>
      <c r="R4" s="51">
        <v>1</v>
      </c>
      <c r="S4" s="51">
        <v>0</v>
      </c>
      <c r="T4" s="51">
        <v>4</v>
      </c>
      <c r="U4" s="51">
        <v>5</v>
      </c>
      <c r="V4" s="51">
        <v>2</v>
      </c>
      <c r="W4" s="52">
        <v>0.875</v>
      </c>
      <c r="X4" s="52">
        <v>0.4166666666666667</v>
      </c>
      <c r="Y4" s="85" t="s">
        <v>246</v>
      </c>
      <c r="Z4" s="85" t="s">
        <v>250</v>
      </c>
      <c r="AA4" s="85" t="s">
        <v>251</v>
      </c>
      <c r="AB4" s="91" t="s">
        <v>572</v>
      </c>
      <c r="AC4" s="91" t="s">
        <v>601</v>
      </c>
      <c r="AD4" s="91" t="s">
        <v>226</v>
      </c>
      <c r="AE4" s="91" t="s">
        <v>619</v>
      </c>
      <c r="AF4" s="91" t="s">
        <v>629</v>
      </c>
      <c r="AG4" s="128">
        <v>0</v>
      </c>
      <c r="AH4" s="131">
        <v>0</v>
      </c>
      <c r="AI4" s="128">
        <v>0</v>
      </c>
      <c r="AJ4" s="131">
        <v>0</v>
      </c>
      <c r="AK4" s="128">
        <v>0</v>
      </c>
      <c r="AL4" s="131">
        <v>0</v>
      </c>
      <c r="AM4" s="128">
        <v>28</v>
      </c>
      <c r="AN4" s="131">
        <v>100</v>
      </c>
      <c r="AO4" s="128">
        <v>28</v>
      </c>
    </row>
    <row r="5" spans="1:41" ht="15">
      <c r="A5" s="125" t="s">
        <v>484</v>
      </c>
      <c r="B5" s="126" t="s">
        <v>490</v>
      </c>
      <c r="C5" s="126" t="s">
        <v>56</v>
      </c>
      <c r="D5" s="122"/>
      <c r="E5" s="100"/>
      <c r="F5" s="103" t="s">
        <v>734</v>
      </c>
      <c r="G5" s="107"/>
      <c r="H5" s="107"/>
      <c r="I5" s="123">
        <v>5</v>
      </c>
      <c r="J5" s="110"/>
      <c r="K5" s="51">
        <v>3</v>
      </c>
      <c r="L5" s="51">
        <v>3</v>
      </c>
      <c r="M5" s="51">
        <v>0</v>
      </c>
      <c r="N5" s="51">
        <v>3</v>
      </c>
      <c r="O5" s="51">
        <v>1</v>
      </c>
      <c r="P5" s="52">
        <v>0</v>
      </c>
      <c r="Q5" s="52">
        <v>0</v>
      </c>
      <c r="R5" s="51">
        <v>1</v>
      </c>
      <c r="S5" s="51">
        <v>0</v>
      </c>
      <c r="T5" s="51">
        <v>3</v>
      </c>
      <c r="U5" s="51">
        <v>3</v>
      </c>
      <c r="V5" s="51">
        <v>2</v>
      </c>
      <c r="W5" s="52">
        <v>0.888889</v>
      </c>
      <c r="X5" s="52">
        <v>0.3333333333333333</v>
      </c>
      <c r="Y5" s="85"/>
      <c r="Z5" s="85"/>
      <c r="AA5" s="85"/>
      <c r="AB5" s="91" t="s">
        <v>573</v>
      </c>
      <c r="AC5" s="91" t="s">
        <v>602</v>
      </c>
      <c r="AD5" s="91"/>
      <c r="AE5" s="91" t="s">
        <v>219</v>
      </c>
      <c r="AF5" s="91" t="s">
        <v>630</v>
      </c>
      <c r="AG5" s="128">
        <v>0</v>
      </c>
      <c r="AH5" s="131">
        <v>0</v>
      </c>
      <c r="AI5" s="128">
        <v>0</v>
      </c>
      <c r="AJ5" s="131">
        <v>0</v>
      </c>
      <c r="AK5" s="128">
        <v>0</v>
      </c>
      <c r="AL5" s="131">
        <v>0</v>
      </c>
      <c r="AM5" s="128">
        <v>79</v>
      </c>
      <c r="AN5" s="131">
        <v>100</v>
      </c>
      <c r="AO5" s="128">
        <v>79</v>
      </c>
    </row>
    <row r="6" spans="1:41" ht="15">
      <c r="A6" s="125" t="s">
        <v>485</v>
      </c>
      <c r="B6" s="126" t="s">
        <v>491</v>
      </c>
      <c r="C6" s="126" t="s">
        <v>56</v>
      </c>
      <c r="D6" s="122"/>
      <c r="E6" s="100"/>
      <c r="F6" s="103" t="s">
        <v>735</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c r="Z6" s="85"/>
      <c r="AA6" s="85"/>
      <c r="AB6" s="91" t="s">
        <v>566</v>
      </c>
      <c r="AC6" s="91" t="s">
        <v>298</v>
      </c>
      <c r="AD6" s="91" t="s">
        <v>229</v>
      </c>
      <c r="AE6" s="91"/>
      <c r="AF6" s="91" t="s">
        <v>631</v>
      </c>
      <c r="AG6" s="128">
        <v>0</v>
      </c>
      <c r="AH6" s="131">
        <v>0</v>
      </c>
      <c r="AI6" s="128">
        <v>0</v>
      </c>
      <c r="AJ6" s="131">
        <v>0</v>
      </c>
      <c r="AK6" s="128">
        <v>0</v>
      </c>
      <c r="AL6" s="131">
        <v>0</v>
      </c>
      <c r="AM6" s="128">
        <v>19</v>
      </c>
      <c r="AN6" s="131">
        <v>100</v>
      </c>
      <c r="AO6" s="128">
        <v>19</v>
      </c>
    </row>
    <row r="7" spans="1:41" ht="15">
      <c r="A7" s="125" t="s">
        <v>486</v>
      </c>
      <c r="B7" s="126" t="s">
        <v>492</v>
      </c>
      <c r="C7" s="126" t="s">
        <v>56</v>
      </c>
      <c r="D7" s="122"/>
      <c r="E7" s="100"/>
      <c r="F7" s="103" t="s">
        <v>736</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c r="Z7" s="85"/>
      <c r="AA7" s="85"/>
      <c r="AB7" s="91" t="s">
        <v>568</v>
      </c>
      <c r="AC7" s="91" t="s">
        <v>298</v>
      </c>
      <c r="AD7" s="91" t="s">
        <v>228</v>
      </c>
      <c r="AE7" s="91"/>
      <c r="AF7" s="91" t="s">
        <v>632</v>
      </c>
      <c r="AG7" s="128">
        <v>0</v>
      </c>
      <c r="AH7" s="131">
        <v>0</v>
      </c>
      <c r="AI7" s="128">
        <v>0</v>
      </c>
      <c r="AJ7" s="131">
        <v>0</v>
      </c>
      <c r="AK7" s="128">
        <v>0</v>
      </c>
      <c r="AL7" s="131">
        <v>0</v>
      </c>
      <c r="AM7" s="128">
        <v>17</v>
      </c>
      <c r="AN7" s="131">
        <v>100</v>
      </c>
      <c r="AO7" s="128">
        <v>17</v>
      </c>
    </row>
    <row r="8" spans="1:41" ht="15">
      <c r="A8" s="125" t="s">
        <v>487</v>
      </c>
      <c r="B8" s="126" t="s">
        <v>493</v>
      </c>
      <c r="C8" s="126" t="s">
        <v>56</v>
      </c>
      <c r="D8" s="122"/>
      <c r="E8" s="100"/>
      <c r="F8" s="103" t="s">
        <v>487</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247</v>
      </c>
      <c r="Z8" s="85" t="s">
        <v>250</v>
      </c>
      <c r="AA8" s="85"/>
      <c r="AB8" s="91" t="s">
        <v>298</v>
      </c>
      <c r="AC8" s="91" t="s">
        <v>298</v>
      </c>
      <c r="AD8" s="91" t="s">
        <v>227</v>
      </c>
      <c r="AE8" s="91"/>
      <c r="AF8" s="91" t="s">
        <v>633</v>
      </c>
      <c r="AG8" s="128">
        <v>0</v>
      </c>
      <c r="AH8" s="131">
        <v>0</v>
      </c>
      <c r="AI8" s="128">
        <v>0</v>
      </c>
      <c r="AJ8" s="131">
        <v>0</v>
      </c>
      <c r="AK8" s="128">
        <v>0</v>
      </c>
      <c r="AL8" s="131">
        <v>0</v>
      </c>
      <c r="AM8" s="128">
        <v>23</v>
      </c>
      <c r="AN8" s="131">
        <v>100</v>
      </c>
      <c r="AO8" s="128">
        <v>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482</v>
      </c>
      <c r="B2" s="91" t="s">
        <v>212</v>
      </c>
      <c r="C2" s="85">
        <f>VLOOKUP(GroupVertices[[#This Row],[Vertex]],Vertices[],MATCH("ID",Vertices[[#Headers],[Vertex]:[Vertex Content Word Count]],0),FALSE)</f>
        <v>3</v>
      </c>
    </row>
    <row r="3" spans="1:3" ht="15">
      <c r="A3" s="85" t="s">
        <v>482</v>
      </c>
      <c r="B3" s="91" t="s">
        <v>213</v>
      </c>
      <c r="C3" s="85">
        <f>VLOOKUP(GroupVertices[[#This Row],[Vertex]],Vertices[],MATCH("ID",Vertices[[#Headers],[Vertex]:[Vertex Content Word Count]],0),FALSE)</f>
        <v>4</v>
      </c>
    </row>
    <row r="4" spans="1:3" ht="15">
      <c r="A4" s="85" t="s">
        <v>482</v>
      </c>
      <c r="B4" s="91" t="s">
        <v>221</v>
      </c>
      <c r="C4" s="85">
        <f>VLOOKUP(GroupVertices[[#This Row],[Vertex]],Vertices[],MATCH("ID",Vertices[[#Headers],[Vertex]:[Vertex Content Word Count]],0),FALSE)</f>
        <v>14</v>
      </c>
    </row>
    <row r="5" spans="1:3" ht="15">
      <c r="A5" s="85" t="s">
        <v>482</v>
      </c>
      <c r="B5" s="91" t="s">
        <v>222</v>
      </c>
      <c r="C5" s="85">
        <f>VLOOKUP(GroupVertices[[#This Row],[Vertex]],Vertices[],MATCH("ID",Vertices[[#Headers],[Vertex]:[Vertex Content Word Count]],0),FALSE)</f>
        <v>15</v>
      </c>
    </row>
    <row r="6" spans="1:3" ht="15">
      <c r="A6" s="85" t="s">
        <v>482</v>
      </c>
      <c r="B6" s="91" t="s">
        <v>225</v>
      </c>
      <c r="C6" s="85">
        <f>VLOOKUP(GroupVertices[[#This Row],[Vertex]],Vertices[],MATCH("ID",Vertices[[#Headers],[Vertex]:[Vertex Content Word Count]],0),FALSE)</f>
        <v>20</v>
      </c>
    </row>
    <row r="7" spans="1:3" ht="15">
      <c r="A7" s="85" t="s">
        <v>483</v>
      </c>
      <c r="B7" s="91" t="s">
        <v>216</v>
      </c>
      <c r="C7" s="85">
        <f>VLOOKUP(GroupVertices[[#This Row],[Vertex]],Vertices[],MATCH("ID",Vertices[[#Headers],[Vertex]:[Vertex Content Word Count]],0),FALSE)</f>
        <v>8</v>
      </c>
    </row>
    <row r="8" spans="1:3" ht="15">
      <c r="A8" s="85" t="s">
        <v>483</v>
      </c>
      <c r="B8" s="91" t="s">
        <v>215</v>
      </c>
      <c r="C8" s="85">
        <f>VLOOKUP(GroupVertices[[#This Row],[Vertex]],Vertices[],MATCH("ID",Vertices[[#Headers],[Vertex]:[Vertex Content Word Count]],0),FALSE)</f>
        <v>7</v>
      </c>
    </row>
    <row r="9" spans="1:3" ht="15">
      <c r="A9" s="85" t="s">
        <v>483</v>
      </c>
      <c r="B9" s="91" t="s">
        <v>226</v>
      </c>
      <c r="C9" s="85">
        <f>VLOOKUP(GroupVertices[[#This Row],[Vertex]],Vertices[],MATCH("ID",Vertices[[#Headers],[Vertex]:[Vertex Content Word Count]],0),FALSE)</f>
        <v>6</v>
      </c>
    </row>
    <row r="10" spans="1:3" ht="15">
      <c r="A10" s="85" t="s">
        <v>483</v>
      </c>
      <c r="B10" s="91" t="s">
        <v>214</v>
      </c>
      <c r="C10" s="85">
        <f>VLOOKUP(GroupVertices[[#This Row],[Vertex]],Vertices[],MATCH("ID",Vertices[[#Headers],[Vertex]:[Vertex Content Word Count]],0),FALSE)</f>
        <v>5</v>
      </c>
    </row>
    <row r="11" spans="1:3" ht="15">
      <c r="A11" s="85" t="s">
        <v>484</v>
      </c>
      <c r="B11" s="91" t="s">
        <v>220</v>
      </c>
      <c r="C11" s="85">
        <f>VLOOKUP(GroupVertices[[#This Row],[Vertex]],Vertices[],MATCH("ID",Vertices[[#Headers],[Vertex]:[Vertex Content Word Count]],0),FALSE)</f>
        <v>13</v>
      </c>
    </row>
    <row r="12" spans="1:3" ht="15">
      <c r="A12" s="85" t="s">
        <v>484</v>
      </c>
      <c r="B12" s="91" t="s">
        <v>219</v>
      </c>
      <c r="C12" s="85">
        <f>VLOOKUP(GroupVertices[[#This Row],[Vertex]],Vertices[],MATCH("ID",Vertices[[#Headers],[Vertex]:[Vertex Content Word Count]],0),FALSE)</f>
        <v>12</v>
      </c>
    </row>
    <row r="13" spans="1:3" ht="15">
      <c r="A13" s="85" t="s">
        <v>484</v>
      </c>
      <c r="B13" s="91" t="s">
        <v>218</v>
      </c>
      <c r="C13" s="85">
        <f>VLOOKUP(GroupVertices[[#This Row],[Vertex]],Vertices[],MATCH("ID",Vertices[[#Headers],[Vertex]:[Vertex Content Word Count]],0),FALSE)</f>
        <v>11</v>
      </c>
    </row>
    <row r="14" spans="1:3" ht="15">
      <c r="A14" s="85" t="s">
        <v>485</v>
      </c>
      <c r="B14" s="91" t="s">
        <v>224</v>
      </c>
      <c r="C14" s="85">
        <f>VLOOKUP(GroupVertices[[#This Row],[Vertex]],Vertices[],MATCH("ID",Vertices[[#Headers],[Vertex]:[Vertex Content Word Count]],0),FALSE)</f>
        <v>18</v>
      </c>
    </row>
    <row r="15" spans="1:3" ht="15">
      <c r="A15" s="85" t="s">
        <v>485</v>
      </c>
      <c r="B15" s="91" t="s">
        <v>229</v>
      </c>
      <c r="C15" s="85">
        <f>VLOOKUP(GroupVertices[[#This Row],[Vertex]],Vertices[],MATCH("ID",Vertices[[#Headers],[Vertex]:[Vertex Content Word Count]],0),FALSE)</f>
        <v>19</v>
      </c>
    </row>
    <row r="16" spans="1:3" ht="15">
      <c r="A16" s="85" t="s">
        <v>486</v>
      </c>
      <c r="B16" s="91" t="s">
        <v>223</v>
      </c>
      <c r="C16" s="85">
        <f>VLOOKUP(GroupVertices[[#This Row],[Vertex]],Vertices[],MATCH("ID",Vertices[[#Headers],[Vertex]:[Vertex Content Word Count]],0),FALSE)</f>
        <v>16</v>
      </c>
    </row>
    <row r="17" spans="1:3" ht="15">
      <c r="A17" s="85" t="s">
        <v>486</v>
      </c>
      <c r="B17" s="91" t="s">
        <v>228</v>
      </c>
      <c r="C17" s="85">
        <f>VLOOKUP(GroupVertices[[#This Row],[Vertex]],Vertices[],MATCH("ID",Vertices[[#Headers],[Vertex]:[Vertex Content Word Count]],0),FALSE)</f>
        <v>17</v>
      </c>
    </row>
    <row r="18" spans="1:3" ht="15">
      <c r="A18" s="85" t="s">
        <v>487</v>
      </c>
      <c r="B18" s="91" t="s">
        <v>217</v>
      </c>
      <c r="C18" s="85">
        <f>VLOOKUP(GroupVertices[[#This Row],[Vertex]],Vertices[],MATCH("ID",Vertices[[#Headers],[Vertex]:[Vertex Content Word Count]],0),FALSE)</f>
        <v>9</v>
      </c>
    </row>
    <row r="19" spans="1:3" ht="15">
      <c r="A19" s="85" t="s">
        <v>487</v>
      </c>
      <c r="B19" s="91" t="s">
        <v>227</v>
      </c>
      <c r="C19"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710</v>
      </c>
      <c r="B2" s="36" t="s">
        <v>443</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14</v>
      </c>
      <c r="P2" s="39">
        <f>MIN(Vertices[PageRank])</f>
        <v>0.638281</v>
      </c>
      <c r="Q2" s="40">
        <f>COUNTIF(Vertices[PageRank],"&gt;= "&amp;P2)-COUNTIF(Vertices[PageRank],"&gt;="&amp;P3)</f>
        <v>2</v>
      </c>
      <c r="R2" s="39">
        <f>MIN(Vertices[Clustering Coefficient])</f>
        <v>0</v>
      </c>
      <c r="S2" s="45">
        <f>COUNTIF(Vertices[Clustering Coefficient],"&gt;= "&amp;R2)-COUNTIF(Vertices[Clustering Coefficient],"&gt;="&amp;R3)</f>
        <v>14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0.005105</v>
      </c>
      <c r="O3" s="42">
        <f>COUNTIF(Vertices[Eigenvector Centrality],"&gt;= "&amp;N3)-COUNTIF(Vertices[Eigenvector Centrality],"&gt;="&amp;N4)</f>
        <v>0</v>
      </c>
      <c r="P3" s="41">
        <f aca="true" t="shared" si="7" ref="P3:P26">P2+($P$57-$P$2)/BinDivisor</f>
        <v>0.6580095818181818</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0.10909090909090909</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0.01021</v>
      </c>
      <c r="O4" s="40">
        <f>COUNTIF(Vertices[Eigenvector Centrality],"&gt;= "&amp;N4)-COUNTIF(Vertices[Eigenvector Centrality],"&gt;="&amp;N5)</f>
        <v>0</v>
      </c>
      <c r="P4" s="39">
        <f t="shared" si="7"/>
        <v>0.6777381636363636</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0.015315</v>
      </c>
      <c r="O5" s="42">
        <f>COUNTIF(Vertices[Eigenvector Centrality],"&gt;= "&amp;N5)-COUNTIF(Vertices[Eigenvector Centrality],"&gt;="&amp;N6)</f>
        <v>0</v>
      </c>
      <c r="P5" s="41">
        <f t="shared" si="7"/>
        <v>0.6974667454545455</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0.21818181818181817</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0.02042</v>
      </c>
      <c r="O6" s="40">
        <f>COUNTIF(Vertices[Eigenvector Centrality],"&gt;= "&amp;N6)-COUNTIF(Vertices[Eigenvector Centrality],"&gt;="&amp;N7)</f>
        <v>0</v>
      </c>
      <c r="P6" s="39">
        <f t="shared" si="7"/>
        <v>0.7171953272727273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0.025525</v>
      </c>
      <c r="O7" s="42">
        <f>COUNTIF(Vertices[Eigenvector Centrality],"&gt;= "&amp;N7)-COUNTIF(Vertices[Eigenvector Centrality],"&gt;="&amp;N8)</f>
        <v>0</v>
      </c>
      <c r="P7" s="41">
        <f t="shared" si="7"/>
        <v>0.7369239090909091</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16</v>
      </c>
      <c r="D8" s="34">
        <f t="shared" si="1"/>
        <v>0</v>
      </c>
      <c r="E8" s="3">
        <f>COUNTIF(Vertices[Degree],"&gt;= "&amp;D8)-COUNTIF(Vertices[Degree],"&gt;="&amp;D9)</f>
        <v>0</v>
      </c>
      <c r="F8" s="39">
        <f t="shared" si="2"/>
        <v>0.32727272727272727</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0.030629999999999998</v>
      </c>
      <c r="O8" s="40">
        <f>COUNTIF(Vertices[Eigenvector Centrality],"&gt;= "&amp;N8)-COUNTIF(Vertices[Eigenvector Centrality],"&gt;="&amp;N9)</f>
        <v>0</v>
      </c>
      <c r="P8" s="39">
        <f t="shared" si="7"/>
        <v>0.7566524909090909</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0.035734999999999996</v>
      </c>
      <c r="O9" s="42">
        <f>COUNTIF(Vertices[Eigenvector Centrality],"&gt;= "&amp;N9)-COUNTIF(Vertices[Eigenvector Centrality],"&gt;="&amp;N10)</f>
        <v>0</v>
      </c>
      <c r="P9" s="41">
        <f t="shared" si="7"/>
        <v>0.7763810727272727</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711</v>
      </c>
      <c r="B10" s="36">
        <v>3</v>
      </c>
      <c r="D10" s="34">
        <f t="shared" si="1"/>
        <v>0</v>
      </c>
      <c r="E10" s="3">
        <f>COUNTIF(Vertices[Degree],"&gt;= "&amp;D10)-COUNTIF(Vertices[Degree],"&gt;="&amp;D11)</f>
        <v>0</v>
      </c>
      <c r="F10" s="39">
        <f t="shared" si="2"/>
        <v>0.4363636363636364</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0.040839999999999994</v>
      </c>
      <c r="O10" s="40">
        <f>COUNTIF(Vertices[Eigenvector Centrality],"&gt;= "&amp;N10)-COUNTIF(Vertices[Eigenvector Centrality],"&gt;="&amp;N11)</f>
        <v>0</v>
      </c>
      <c r="P10" s="39">
        <f t="shared" si="7"/>
        <v>0.7961096545454546</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0.04594499999999999</v>
      </c>
      <c r="O11" s="42">
        <f>COUNTIF(Vertices[Eigenvector Centrality],"&gt;= "&amp;N11)-COUNTIF(Vertices[Eigenvector Centrality],"&gt;="&amp;N12)</f>
        <v>0</v>
      </c>
      <c r="P11" s="41">
        <f t="shared" si="7"/>
        <v>0.8158382363636364</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0.5454545454545455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0.05104999999999999</v>
      </c>
      <c r="O12" s="40">
        <f>COUNTIF(Vertices[Eigenvector Centrality],"&gt;= "&amp;N12)-COUNTIF(Vertices[Eigenvector Centrality],"&gt;="&amp;N13)</f>
        <v>0</v>
      </c>
      <c r="P12" s="39">
        <f t="shared" si="7"/>
        <v>0.8355668181818182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231</v>
      </c>
      <c r="B13" s="36">
        <v>4</v>
      </c>
      <c r="D13" s="34">
        <f t="shared" si="1"/>
        <v>0</v>
      </c>
      <c r="E13" s="3">
        <f>COUNTIF(Vertices[Degree],"&gt;= "&amp;D13)-COUNTIF(Vertices[Degree],"&gt;="&amp;D14)</f>
        <v>0</v>
      </c>
      <c r="F13" s="41">
        <f t="shared" si="2"/>
        <v>0.6000000000000001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0.05615499999999999</v>
      </c>
      <c r="O13" s="42">
        <f>COUNTIF(Vertices[Eigenvector Centrality],"&gt;= "&amp;N13)-COUNTIF(Vertices[Eigenvector Centrality],"&gt;="&amp;N14)</f>
        <v>0</v>
      </c>
      <c r="P13" s="41">
        <f t="shared" si="7"/>
        <v>0.8552954</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230</v>
      </c>
      <c r="B14" s="36">
        <v>6</v>
      </c>
      <c r="D14" s="34">
        <f t="shared" si="1"/>
        <v>0</v>
      </c>
      <c r="E14" s="3">
        <f>COUNTIF(Vertices[Degree],"&gt;= "&amp;D14)-COUNTIF(Vertices[Degree],"&gt;="&amp;D15)</f>
        <v>0</v>
      </c>
      <c r="F14" s="39">
        <f t="shared" si="2"/>
        <v>0.6545454545454547</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0.06125999999999999</v>
      </c>
      <c r="O14" s="40">
        <f>COUNTIF(Vertices[Eigenvector Centrality],"&gt;= "&amp;N14)-COUNTIF(Vertices[Eigenvector Centrality],"&gt;="&amp;N15)</f>
        <v>0</v>
      </c>
      <c r="P14" s="39">
        <f t="shared" si="7"/>
        <v>0.8750239818181819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0.7090909090909092</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0.066365</v>
      </c>
      <c r="O15" s="42">
        <f>COUNTIF(Vertices[Eigenvector Centrality],"&gt;= "&amp;N15)-COUNTIF(Vertices[Eigenvector Centrality],"&gt;="&amp;N16)</f>
        <v>0</v>
      </c>
      <c r="P15" s="41">
        <f t="shared" si="7"/>
        <v>0.8947525636363637</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0.7636363636363638</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0.07146999999999999</v>
      </c>
      <c r="O16" s="40">
        <f>COUNTIF(Vertices[Eigenvector Centrality],"&gt;= "&amp;N16)-COUNTIF(Vertices[Eigenvector Centrality],"&gt;="&amp;N17)</f>
        <v>0</v>
      </c>
      <c r="P16" s="39">
        <f t="shared" si="7"/>
        <v>0.9144811454545455</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0.8181818181818183</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0.07657499999999999</v>
      </c>
      <c r="O17" s="42">
        <f>COUNTIF(Vertices[Eigenvector Centrality],"&gt;= "&amp;N17)-COUNTIF(Vertices[Eigenvector Centrality],"&gt;="&amp;N18)</f>
        <v>0</v>
      </c>
      <c r="P17" s="41">
        <f t="shared" si="7"/>
        <v>0.9342097272727273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0.08167999999999999</v>
      </c>
      <c r="O18" s="40">
        <f>COUNTIF(Vertices[Eigenvector Centrality],"&gt;= "&amp;N18)-COUNTIF(Vertices[Eigenvector Centrality],"&gt;="&amp;N19)</f>
        <v>0</v>
      </c>
      <c r="P18" s="39">
        <f t="shared" si="7"/>
        <v>0.9539383090909092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0.08678499999999999</v>
      </c>
      <c r="O19" s="42">
        <f>COUNTIF(Vertices[Eigenvector Centrality],"&gt;= "&amp;N19)-COUNTIF(Vertices[Eigenvector Centrality],"&gt;="&amp;N20)</f>
        <v>0</v>
      </c>
      <c r="P19" s="41">
        <f t="shared" si="7"/>
        <v>0.973666890909091</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0.981818181818182</v>
      </c>
      <c r="G20" s="40">
        <f>COUNTIF(Vertices[In-Degree],"&gt;= "&amp;F20)-COUNTIF(Vertices[In-Degree],"&gt;="&amp;F21)</f>
        <v>8</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0.09188999999999999</v>
      </c>
      <c r="O20" s="40">
        <f>COUNTIF(Vertices[Eigenvector Centrality],"&gt;= "&amp;N20)-COUNTIF(Vertices[Eigenvector Centrality],"&gt;="&amp;N21)</f>
        <v>0</v>
      </c>
      <c r="P20" s="39">
        <f t="shared" si="7"/>
        <v>0.9933954727272728</v>
      </c>
      <c r="Q20" s="40">
        <f>COUNTIF(Vertices[PageRank],"&gt;= "&amp;P20)-COUNTIF(Vertices[PageRank],"&gt;="&amp;P21)</f>
        <v>11</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1.0363636363636366</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0.09699499999999998</v>
      </c>
      <c r="O21" s="42">
        <f>COUNTIF(Vertices[Eigenvector Centrality],"&gt;= "&amp;N21)-COUNTIF(Vertices[Eigenvector Centrality],"&gt;="&amp;N22)</f>
        <v>0</v>
      </c>
      <c r="P21" s="41">
        <f t="shared" si="7"/>
        <v>1.0131240545454545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5</v>
      </c>
      <c r="D22" s="34">
        <f t="shared" si="1"/>
        <v>0</v>
      </c>
      <c r="E22" s="3">
        <f>COUNTIF(Vertices[Degree],"&gt;= "&amp;D22)-COUNTIF(Vertices[Degree],"&gt;="&amp;D23)</f>
        <v>0</v>
      </c>
      <c r="F22" s="39">
        <f t="shared" si="2"/>
        <v>1.090909090909091</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0.10209999999999998</v>
      </c>
      <c r="O22" s="40">
        <f>COUNTIF(Vertices[Eigenvector Centrality],"&gt;= "&amp;N22)-COUNTIF(Vertices[Eigenvector Centrality],"&gt;="&amp;N23)</f>
        <v>0</v>
      </c>
      <c r="P22" s="39">
        <f t="shared" si="7"/>
        <v>1.0328526363636363</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0.10720499999999998</v>
      </c>
      <c r="O23" s="42">
        <f>COUNTIF(Vertices[Eigenvector Centrality],"&gt;= "&amp;N23)-COUNTIF(Vertices[Eigenvector Centrality],"&gt;="&amp;N24)</f>
        <v>0</v>
      </c>
      <c r="P23" s="41">
        <f t="shared" si="7"/>
        <v>1.0525812181818182</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5</v>
      </c>
      <c r="D24" s="34">
        <f t="shared" si="1"/>
        <v>0</v>
      </c>
      <c r="E24" s="3">
        <f>COUNTIF(Vertices[Degree],"&gt;= "&amp;D24)-COUNTIF(Vertices[Degree],"&gt;="&amp;D25)</f>
        <v>0</v>
      </c>
      <c r="F24" s="39">
        <f t="shared" si="2"/>
        <v>1.2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0.11230999999999998</v>
      </c>
      <c r="O24" s="40">
        <f>COUNTIF(Vertices[Eigenvector Centrality],"&gt;= "&amp;N24)-COUNTIF(Vertices[Eigenvector Centrality],"&gt;="&amp;N25)</f>
        <v>0</v>
      </c>
      <c r="P24" s="39">
        <f t="shared" si="7"/>
        <v>1.0723098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1.2545454545454544</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0.11741499999999998</v>
      </c>
      <c r="O25" s="42">
        <f>COUNTIF(Vertices[Eigenvector Centrality],"&gt;= "&amp;N25)-COUNTIF(Vertices[Eigenvector Centrality],"&gt;="&amp;N26)</f>
        <v>0</v>
      </c>
      <c r="P25" s="41">
        <f t="shared" si="7"/>
        <v>1.0920383818181818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1.3090909090909089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0.12251999999999998</v>
      </c>
      <c r="O26" s="40">
        <f>COUNTIF(Vertices[Eigenvector Centrality],"&gt;= "&amp;N26)-COUNTIF(Vertices[Eigenvector Centrality],"&gt;="&amp;N28)</f>
        <v>0</v>
      </c>
      <c r="P26" s="39">
        <f t="shared" si="7"/>
        <v>1.1117669636363636</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-3</v>
      </c>
      <c r="H27" s="78"/>
      <c r="I27" s="79">
        <f>COUNTIF(Vertices[Out-Degree],"&gt;= "&amp;H27)-COUNTIF(Vertices[Out-Degree],"&gt;="&amp;H28)</f>
        <v>-14</v>
      </c>
      <c r="J27" s="78"/>
      <c r="K27" s="79">
        <f>COUNTIF(Vertices[Betweenness Centrality],"&gt;= "&amp;J27)-COUNTIF(Vertices[Betweenness Centrality],"&gt;="&amp;J28)</f>
        <v>-3</v>
      </c>
      <c r="L27" s="78"/>
      <c r="M27" s="79">
        <f>COUNTIF(Vertices[Closeness Centrality],"&gt;= "&amp;L27)-COUNTIF(Vertices[Closeness Centrality],"&gt;="&amp;L28)</f>
        <v>-7</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0.127625</v>
      </c>
      <c r="O28" s="42">
        <f>COUNTIF(Vertices[Eigenvector Centrality],"&gt;= "&amp;N28)-COUNTIF(Vertices[Eigenvector Centrality],"&gt;="&amp;N40)</f>
        <v>0</v>
      </c>
      <c r="P28" s="41">
        <f>P26+($P$57-$P$2)/BinDivisor</f>
        <v>1.1314955454545454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0.032679738562091505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712</v>
      </c>
      <c r="B30" s="36">
        <v>0.654297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713</v>
      </c>
      <c r="B32" s="36" t="s">
        <v>714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-14</v>
      </c>
      <c r="J38" s="78"/>
      <c r="K38" s="79">
        <f>COUNTIF(Vertices[Betweenness Centrality],"&gt;= "&amp;J38)-COUNTIF(Vertices[Betweenness Centrality],"&gt;="&amp;J40)</f>
        <v>-3</v>
      </c>
      <c r="L38" s="78"/>
      <c r="M38" s="79">
        <f>COUNTIF(Vertices[Closeness Centrality],"&gt;= "&amp;L38)-COUNTIF(Vertices[Closeness Centrality],"&gt;="&amp;L40)</f>
        <v>-7</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-14</v>
      </c>
      <c r="J39" s="78"/>
      <c r="K39" s="79">
        <f>COUNTIF(Vertices[Betweenness Centrality],"&gt;= "&amp;J39)-COUNTIF(Vertices[Betweenness Centrality],"&gt;="&amp;J40)</f>
        <v>-3</v>
      </c>
      <c r="L39" s="78"/>
      <c r="M39" s="79">
        <f>COUNTIF(Vertices[Closeness Centrality],"&gt;= "&amp;L39)-COUNTIF(Vertices[Closeness Centrality],"&gt;="&amp;L40)</f>
        <v>-7</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0.13273</v>
      </c>
      <c r="O40" s="40">
        <f>COUNTIF(Vertices[Eigenvector Centrality],"&gt;= "&amp;N40)-COUNTIF(Vertices[Eigenvector Centrality],"&gt;="&amp;N41)</f>
        <v>0</v>
      </c>
      <c r="P40" s="39">
        <f>P28+($P$57-$P$2)/BinDivisor</f>
        <v>1.1512241272727273</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0.981818181818182</v>
      </c>
      <c r="I41" s="42">
        <f>COUNTIF(Vertices[Out-Degree],"&gt;= "&amp;H41)-COUNTIF(Vertices[Out-Degree],"&gt;="&amp;H42)</f>
        <v>12</v>
      </c>
      <c r="J41" s="41">
        <f aca="true" t="shared" si="13" ref="J41:J56">J40+($J$57-$J$2)/BinDivisor</f>
        <v>0.981818181818182</v>
      </c>
      <c r="K41" s="42">
        <f>COUNTIF(Vertices[Betweenness Centrality],"&gt;= "&amp;J41)-COUNTIF(Vertices[Betweenness Centrality],"&gt;="&amp;J42)</f>
        <v>2</v>
      </c>
      <c r="L41" s="41">
        <f aca="true" t="shared" si="14" ref="L41:L56">L40+($L$57-$L$2)/BinDivisor</f>
        <v>0.490909090909091</v>
      </c>
      <c r="M41" s="42">
        <f>COUNTIF(Vertices[Closeness Centrality],"&gt;= "&amp;L41)-COUNTIF(Vertices[Closeness Centrality],"&gt;="&amp;L42)</f>
        <v>1</v>
      </c>
      <c r="N41" s="41">
        <f aca="true" t="shared" si="15" ref="N41:N56">N40+($N$57-$N$2)/BinDivisor</f>
        <v>0.13783499999999999</v>
      </c>
      <c r="O41" s="42">
        <f>COUNTIF(Vertices[Eigenvector Centrality],"&gt;= "&amp;N41)-COUNTIF(Vertices[Eigenvector Centrality],"&gt;="&amp;N42)</f>
        <v>0</v>
      </c>
      <c r="P41" s="41">
        <f aca="true" t="shared" si="16" ref="P41:P56">P40+($P$57-$P$2)/BinDivisor</f>
        <v>1.170952709090909</v>
      </c>
      <c r="Q41" s="42">
        <f>COUNTIF(Vertices[PageRank],"&gt;= "&amp;P41)-COUNTIF(Vertices[PageRank],"&gt;="&amp;P42)</f>
        <v>2</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0.14293999999999998</v>
      </c>
      <c r="O42" s="40">
        <f>COUNTIF(Vertices[Eigenvector Centrality],"&gt;= "&amp;N42)-COUNTIF(Vertices[Eigenvector Centrality],"&gt;="&amp;N43)</f>
        <v>0</v>
      </c>
      <c r="P42" s="39">
        <f t="shared" si="16"/>
        <v>1.190681290909091</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0.14804499999999998</v>
      </c>
      <c r="O43" s="42">
        <f>COUNTIF(Vertices[Eigenvector Centrality],"&gt;= "&amp;N43)-COUNTIF(Vertices[Eigenvector Centrality],"&gt;="&amp;N44)</f>
        <v>0</v>
      </c>
      <c r="P43" s="41">
        <f t="shared" si="16"/>
        <v>1.2104098727272727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0.15314999999999998</v>
      </c>
      <c r="O44" s="40">
        <f>COUNTIF(Vertices[Eigenvector Centrality],"&gt;= "&amp;N44)-COUNTIF(Vertices[Eigenvector Centrality],"&gt;="&amp;N45)</f>
        <v>0</v>
      </c>
      <c r="P44" s="39">
        <f t="shared" si="16"/>
        <v>1.2301384545454546</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0.15825499999999998</v>
      </c>
      <c r="O45" s="42">
        <f>COUNTIF(Vertices[Eigenvector Centrality],"&gt;= "&amp;N45)-COUNTIF(Vertices[Eigenvector Centrality],"&gt;="&amp;N46)</f>
        <v>0</v>
      </c>
      <c r="P45" s="41">
        <f t="shared" si="16"/>
        <v>1.2498670363636364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0.16335999999999998</v>
      </c>
      <c r="O46" s="40">
        <f>COUNTIF(Vertices[Eigenvector Centrality],"&gt;= "&amp;N46)-COUNTIF(Vertices[Eigenvector Centrality],"&gt;="&amp;N47)</f>
        <v>0</v>
      </c>
      <c r="P46" s="39">
        <f t="shared" si="16"/>
        <v>1.2695956181818182</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0.16846499999999998</v>
      </c>
      <c r="O47" s="42">
        <f>COUNTIF(Vertices[Eigenvector Centrality],"&gt;= "&amp;N47)-COUNTIF(Vertices[Eigenvector Centrality],"&gt;="&amp;N48)</f>
        <v>0</v>
      </c>
      <c r="P47" s="41">
        <f t="shared" si="16"/>
        <v>1.2893242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0.17356999999999997</v>
      </c>
      <c r="O48" s="40">
        <f>COUNTIF(Vertices[Eigenvector Centrality],"&gt;= "&amp;N48)-COUNTIF(Vertices[Eigenvector Centrality],"&gt;="&amp;N49)</f>
        <v>0</v>
      </c>
      <c r="P48" s="39">
        <f t="shared" si="16"/>
        <v>1.3090527818181819</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0.17867499999999997</v>
      </c>
      <c r="O49" s="42">
        <f>COUNTIF(Vertices[Eigenvector Centrality],"&gt;= "&amp;N49)-COUNTIF(Vertices[Eigenvector Centrality],"&gt;="&amp;N50)</f>
        <v>0</v>
      </c>
      <c r="P49" s="41">
        <f t="shared" si="16"/>
        <v>1.3287813636363637</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1</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0.18377999999999997</v>
      </c>
      <c r="O50" s="40">
        <f>COUNTIF(Vertices[Eigenvector Centrality],"&gt;= "&amp;N50)-COUNTIF(Vertices[Eigenvector Centrality],"&gt;="&amp;N51)</f>
        <v>0</v>
      </c>
      <c r="P50" s="39">
        <f t="shared" si="16"/>
        <v>1.3485099454545455</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0.18888499999999997</v>
      </c>
      <c r="O51" s="42">
        <f>COUNTIF(Vertices[Eigenvector Centrality],"&gt;= "&amp;N51)-COUNTIF(Vertices[Eigenvector Centrality],"&gt;="&amp;N52)</f>
        <v>0</v>
      </c>
      <c r="P51" s="41">
        <f t="shared" si="16"/>
        <v>1.3682385272727273</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0.19398999999999997</v>
      </c>
      <c r="O52" s="40">
        <f>COUNTIF(Vertices[Eigenvector Centrality],"&gt;= "&amp;N52)-COUNTIF(Vertices[Eigenvector Centrality],"&gt;="&amp;N53)</f>
        <v>0</v>
      </c>
      <c r="P52" s="39">
        <f t="shared" si="16"/>
        <v>1.3879671090909091</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0.19909499999999997</v>
      </c>
      <c r="O53" s="42">
        <f>COUNTIF(Vertices[Eigenvector Centrality],"&gt;= "&amp;N53)-COUNTIF(Vertices[Eigenvector Centrality],"&gt;="&amp;N54)</f>
        <v>0</v>
      </c>
      <c r="P53" s="41">
        <f t="shared" si="16"/>
        <v>1.407695690909091</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0.20419999999999996</v>
      </c>
      <c r="O54" s="40">
        <f>COUNTIF(Vertices[Eigenvector Centrality],"&gt;= "&amp;N54)-COUNTIF(Vertices[Eigenvector Centrality],"&gt;="&amp;N55)</f>
        <v>0</v>
      </c>
      <c r="P54" s="39">
        <f t="shared" si="16"/>
        <v>1.4274242727272728</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0.20930499999999996</v>
      </c>
      <c r="O55" s="42">
        <f>COUNTIF(Vertices[Eigenvector Centrality],"&gt;= "&amp;N55)-COUNTIF(Vertices[Eigenvector Centrality],"&gt;="&amp;N56)</f>
        <v>0</v>
      </c>
      <c r="P55" s="41">
        <f t="shared" si="16"/>
        <v>1.4471528545454546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0.21440999999999996</v>
      </c>
      <c r="O56" s="40">
        <f>COUNTIF(Vertices[Eigenvector Centrality],"&gt;= "&amp;N56)-COUNTIF(Vertices[Eigenvector Centrality],"&gt;="&amp;N57)</f>
        <v>2</v>
      </c>
      <c r="P56" s="39">
        <f t="shared" si="16"/>
        <v>1.4668814363636364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0.280775</v>
      </c>
      <c r="O57" s="44">
        <f>COUNTIF(Vertices[Eigenvector Centrality],"&gt;= "&amp;N57)-COUNTIF(Vertices[Eigenvector Centrality],"&gt;="&amp;N58)</f>
        <v>2</v>
      </c>
      <c r="P57" s="43">
        <f>MAX(Vertices[PageRank])</f>
        <v>1.723353</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0.8888888888888888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0.4629628888888889</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0.280775</v>
      </c>
    </row>
    <row r="127" spans="1:2" ht="15">
      <c r="A127" s="35" t="s">
        <v>114</v>
      </c>
      <c r="B127" s="49">
        <f>_xlfn.IFERROR(AVERAGE(Vertices[Eigenvector Centrality]),NoMetricMessage)</f>
        <v>0.05555555555555555</v>
      </c>
    </row>
    <row r="128" spans="1:2" ht="15">
      <c r="A128" s="35" t="s">
        <v>115</v>
      </c>
      <c r="B128" s="49">
        <f>_xlfn.IFERROR(MEDIAN(Vertices[Eigenvector Centrality]),NoMetricMessage)</f>
        <v>0</v>
      </c>
    </row>
    <row r="139" spans="1:2" ht="15">
      <c r="A139" s="35" t="s">
        <v>140</v>
      </c>
      <c r="B139" s="49">
        <f>IF(COUNT(Vertices[PageRank])&gt;0,P2,NoMetricMessage)</f>
        <v>0.638281</v>
      </c>
    </row>
    <row r="140" spans="1:2" ht="15">
      <c r="A140" s="35" t="s">
        <v>141</v>
      </c>
      <c r="B140" s="49">
        <f>IF(COUNT(Vertices[PageRank])&gt;0,P57,NoMetricMessage)</f>
        <v>1.723353</v>
      </c>
    </row>
    <row r="141" spans="1:2" ht="15">
      <c r="A141" s="35" t="s">
        <v>142</v>
      </c>
      <c r="B141" s="49">
        <f>_xlfn.IFERROR(AVERAGE(Vertices[PageRank]),NoMetricMessage)</f>
        <v>0.9999712222222222</v>
      </c>
    </row>
    <row r="142" spans="1:2" ht="15">
      <c r="A142" s="35" t="s">
        <v>143</v>
      </c>
      <c r="B142" s="49">
        <f>_xlfn.IFERROR(MEDIAN(Vertices[PageRank]),NoMetricMessage)</f>
        <v>0.999971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0.09259259259259259</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445</v>
      </c>
      <c r="K7" s="13" t="s">
        <v>446</v>
      </c>
    </row>
    <row r="8" spans="1:11" ht="409.5">
      <c r="A8"/>
      <c r="B8">
        <v>2</v>
      </c>
      <c r="C8">
        <v>2</v>
      </c>
      <c r="D8" t="s">
        <v>61</v>
      </c>
      <c r="E8" t="s">
        <v>61</v>
      </c>
      <c r="H8" t="s">
        <v>73</v>
      </c>
      <c r="J8" t="s">
        <v>447</v>
      </c>
      <c r="K8" s="13" t="s">
        <v>448</v>
      </c>
    </row>
    <row r="9" spans="1:11" ht="409.5">
      <c r="A9"/>
      <c r="B9">
        <v>3</v>
      </c>
      <c r="C9">
        <v>4</v>
      </c>
      <c r="D9" t="s">
        <v>62</v>
      </c>
      <c r="E9" t="s">
        <v>62</v>
      </c>
      <c r="H9" t="s">
        <v>74</v>
      </c>
      <c r="J9" t="s">
        <v>449</v>
      </c>
      <c r="K9" s="13" t="s">
        <v>450</v>
      </c>
    </row>
    <row r="10" spans="1:11" ht="409.5">
      <c r="A10"/>
      <c r="B10">
        <v>4</v>
      </c>
      <c r="D10" t="s">
        <v>63</v>
      </c>
      <c r="E10" t="s">
        <v>63</v>
      </c>
      <c r="H10" t="s">
        <v>75</v>
      </c>
      <c r="J10" t="s">
        <v>451</v>
      </c>
      <c r="K10" s="13" t="s">
        <v>452</v>
      </c>
    </row>
    <row r="11" spans="1:11" ht="15">
      <c r="A11"/>
      <c r="B11">
        <v>5</v>
      </c>
      <c r="D11" t="s">
        <v>46</v>
      </c>
      <c r="E11">
        <v>1</v>
      </c>
      <c r="H11" t="s">
        <v>76</v>
      </c>
      <c r="J11" t="s">
        <v>453</v>
      </c>
      <c r="K11" t="s">
        <v>454</v>
      </c>
    </row>
    <row r="12" spans="1:11" ht="15">
      <c r="A12"/>
      <c r="B12"/>
      <c r="D12" t="s">
        <v>64</v>
      </c>
      <c r="E12">
        <v>2</v>
      </c>
      <c r="H12">
        <v>0</v>
      </c>
      <c r="J12" t="s">
        <v>455</v>
      </c>
      <c r="K12" t="s">
        <v>456</v>
      </c>
    </row>
    <row r="13" spans="1:11" ht="15">
      <c r="A13"/>
      <c r="B13"/>
      <c r="D13">
        <v>1</v>
      </c>
      <c r="E13">
        <v>3</v>
      </c>
      <c r="H13">
        <v>1</v>
      </c>
      <c r="J13" t="s">
        <v>457</v>
      </c>
      <c r="K13" t="s">
        <v>458</v>
      </c>
    </row>
    <row r="14" spans="4:11" ht="15">
      <c r="D14">
        <v>2</v>
      </c>
      <c r="E14">
        <v>4</v>
      </c>
      <c r="H14">
        <v>2</v>
      </c>
      <c r="J14" t="s">
        <v>459</v>
      </c>
      <c r="K14" t="s">
        <v>460</v>
      </c>
    </row>
    <row r="15" spans="4:11" ht="15">
      <c r="D15">
        <v>3</v>
      </c>
      <c r="E15">
        <v>5</v>
      </c>
      <c r="H15">
        <v>3</v>
      </c>
      <c r="J15" t="s">
        <v>461</v>
      </c>
      <c r="K15" t="s">
        <v>462</v>
      </c>
    </row>
    <row r="16" spans="4:11" ht="15">
      <c r="D16">
        <v>4</v>
      </c>
      <c r="E16">
        <v>6</v>
      </c>
      <c r="H16">
        <v>4</v>
      </c>
      <c r="J16" t="s">
        <v>463</v>
      </c>
      <c r="K16" t="s">
        <v>464</v>
      </c>
    </row>
    <row r="17" spans="4:11" ht="15">
      <c r="D17">
        <v>5</v>
      </c>
      <c r="E17">
        <v>7</v>
      </c>
      <c r="H17">
        <v>5</v>
      </c>
      <c r="J17" t="s">
        <v>465</v>
      </c>
      <c r="K17" t="s">
        <v>466</v>
      </c>
    </row>
    <row r="18" spans="4:11" ht="15">
      <c r="D18">
        <v>6</v>
      </c>
      <c r="E18">
        <v>8</v>
      </c>
      <c r="H18">
        <v>6</v>
      </c>
      <c r="J18" t="s">
        <v>467</v>
      </c>
      <c r="K18" t="s">
        <v>468</v>
      </c>
    </row>
    <row r="19" spans="4:11" ht="15">
      <c r="D19">
        <v>7</v>
      </c>
      <c r="E19">
        <v>9</v>
      </c>
      <c r="H19">
        <v>7</v>
      </c>
      <c r="J19" t="s">
        <v>469</v>
      </c>
      <c r="K19" t="s">
        <v>470</v>
      </c>
    </row>
    <row r="20" spans="4:11" ht="15">
      <c r="D20">
        <v>8</v>
      </c>
      <c r="H20">
        <v>8</v>
      </c>
      <c r="J20" t="s">
        <v>471</v>
      </c>
      <c r="K20" t="s">
        <v>472</v>
      </c>
    </row>
    <row r="21" spans="4:11" ht="409.5">
      <c r="D21">
        <v>9</v>
      </c>
      <c r="H21">
        <v>9</v>
      </c>
      <c r="J21" t="s">
        <v>473</v>
      </c>
      <c r="K21" s="13" t="s">
        <v>474</v>
      </c>
    </row>
    <row r="22" spans="4:11" ht="409.5">
      <c r="D22">
        <v>10</v>
      </c>
      <c r="J22" t="s">
        <v>475</v>
      </c>
      <c r="K22" s="13" t="s">
        <v>476</v>
      </c>
    </row>
    <row r="23" spans="4:11" ht="409.5">
      <c r="D23">
        <v>11</v>
      </c>
      <c r="J23" t="s">
        <v>477</v>
      </c>
      <c r="K23" s="13" t="s">
        <v>478</v>
      </c>
    </row>
    <row r="24" spans="10:11" ht="409.5">
      <c r="J24" t="s">
        <v>479</v>
      </c>
      <c r="K24" s="13" t="s">
        <v>739</v>
      </c>
    </row>
    <row r="25" spans="10:11" ht="15">
      <c r="J25" t="s">
        <v>480</v>
      </c>
      <c r="K25" t="b">
        <v>0</v>
      </c>
    </row>
    <row r="26" spans="10:11" ht="15">
      <c r="J26" t="s">
        <v>737</v>
      </c>
      <c r="K26" t="s">
        <v>738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498</v>
      </c>
      <c r="B1" s="13" t="s">
        <v>499</v>
      </c>
      <c r="C1" s="13" t="s">
        <v>500</v>
      </c>
      <c r="D1" s="13" t="s">
        <v>502</v>
      </c>
      <c r="E1" s="13" t="s">
        <v>501</v>
      </c>
      <c r="F1" s="13" t="s">
        <v>504</v>
      </c>
      <c r="G1" s="85" t="s">
        <v>503</v>
      </c>
      <c r="H1" s="85" t="s">
        <v>506</v>
      </c>
      <c r="I1" s="85" t="s">
        <v>505</v>
      </c>
      <c r="J1" s="85" t="s">
        <v>508</v>
      </c>
      <c r="K1" s="85" t="s">
        <v>507</v>
      </c>
      <c r="L1" s="85" t="s">
        <v>510</v>
      </c>
      <c r="M1" s="13" t="s">
        <v>509</v>
      </c>
      <c r="N1" s="13" t="s">
        <v>511</v>
      </c>
    </row>
    <row r="2" spans="1:14" ht="15">
      <c r="A2" s="89" t="s">
        <v>246</v>
      </c>
      <c r="B2" s="85">
        <v>2</v>
      </c>
      <c r="C2" s="89" t="s">
        <v>244</v>
      </c>
      <c r="D2" s="85">
        <v>1</v>
      </c>
      <c r="E2" s="89" t="s">
        <v>246</v>
      </c>
      <c r="F2" s="85">
        <v>2</v>
      </c>
      <c r="G2" s="85"/>
      <c r="H2" s="85"/>
      <c r="I2" s="85"/>
      <c r="J2" s="85"/>
      <c r="K2" s="85"/>
      <c r="L2" s="85"/>
      <c r="M2" s="89" t="s">
        <v>247</v>
      </c>
      <c r="N2" s="85">
        <v>1</v>
      </c>
    </row>
    <row r="3" spans="1:14" ht="15">
      <c r="A3" s="89" t="s">
        <v>249</v>
      </c>
      <c r="B3" s="85">
        <v>1</v>
      </c>
      <c r="C3" s="89" t="s">
        <v>245</v>
      </c>
      <c r="D3" s="85">
        <v>1</v>
      </c>
      <c r="E3" s="85"/>
      <c r="F3" s="85"/>
      <c r="G3" s="85"/>
      <c r="H3" s="85"/>
      <c r="I3" s="85"/>
      <c r="J3" s="85"/>
      <c r="K3" s="85"/>
      <c r="L3" s="85"/>
      <c r="M3" s="85"/>
      <c r="N3" s="85"/>
    </row>
    <row r="4" spans="1:14" ht="15">
      <c r="A4" s="89" t="s">
        <v>248</v>
      </c>
      <c r="B4" s="85">
        <v>1</v>
      </c>
      <c r="C4" s="89" t="s">
        <v>248</v>
      </c>
      <c r="D4" s="85">
        <v>1</v>
      </c>
      <c r="E4" s="85"/>
      <c r="F4" s="85"/>
      <c r="G4" s="85"/>
      <c r="H4" s="85"/>
      <c r="I4" s="85"/>
      <c r="J4" s="85"/>
      <c r="K4" s="85"/>
      <c r="L4" s="85"/>
      <c r="M4" s="85"/>
      <c r="N4" s="85"/>
    </row>
    <row r="5" spans="1:14" ht="15">
      <c r="A5" s="89" t="s">
        <v>247</v>
      </c>
      <c r="B5" s="85">
        <v>1</v>
      </c>
      <c r="C5" s="89" t="s">
        <v>249</v>
      </c>
      <c r="D5" s="85">
        <v>1</v>
      </c>
      <c r="E5" s="85"/>
      <c r="F5" s="85"/>
      <c r="G5" s="85"/>
      <c r="H5" s="85"/>
      <c r="I5" s="85"/>
      <c r="J5" s="85"/>
      <c r="K5" s="85"/>
      <c r="L5" s="85"/>
      <c r="M5" s="85"/>
      <c r="N5" s="85"/>
    </row>
    <row r="6" spans="1:14" ht="15">
      <c r="A6" s="89" t="s">
        <v>245</v>
      </c>
      <c r="B6" s="85">
        <v>1</v>
      </c>
      <c r="C6" s="85"/>
      <c r="D6" s="85"/>
      <c r="E6" s="85"/>
      <c r="F6" s="85"/>
      <c r="G6" s="85"/>
      <c r="H6" s="85"/>
      <c r="I6" s="85"/>
      <c r="J6" s="85"/>
      <c r="K6" s="85"/>
      <c r="L6" s="85"/>
      <c r="M6" s="85"/>
      <c r="N6" s="85"/>
    </row>
    <row r="7" spans="1:14" ht="15">
      <c r="A7" s="89" t="s">
        <v>244</v>
      </c>
      <c r="B7" s="85">
        <v>1</v>
      </c>
      <c r="C7" s="85"/>
      <c r="D7" s="85"/>
      <c r="E7" s="85"/>
      <c r="F7" s="85"/>
      <c r="G7" s="85"/>
      <c r="H7" s="85"/>
      <c r="I7" s="85"/>
      <c r="J7" s="85"/>
      <c r="K7" s="85"/>
      <c r="L7" s="85"/>
      <c r="M7" s="85"/>
      <c r="N7" s="85"/>
    </row>
    <row r="10" spans="1:14" ht="15" customHeight="1">
      <c r="A10" s="13" t="s">
        <v>514</v>
      </c>
      <c r="B10" s="13" t="s">
        <v>499</v>
      </c>
      <c r="C10" s="13" t="s">
        <v>515</v>
      </c>
      <c r="D10" s="13" t="s">
        <v>502</v>
      </c>
      <c r="E10" s="13" t="s">
        <v>516</v>
      </c>
      <c r="F10" s="13" t="s">
        <v>504</v>
      </c>
      <c r="G10" s="85" t="s">
        <v>517</v>
      </c>
      <c r="H10" s="85" t="s">
        <v>506</v>
      </c>
      <c r="I10" s="85" t="s">
        <v>518</v>
      </c>
      <c r="J10" s="85" t="s">
        <v>508</v>
      </c>
      <c r="K10" s="85" t="s">
        <v>519</v>
      </c>
      <c r="L10" s="85" t="s">
        <v>510</v>
      </c>
      <c r="M10" s="13" t="s">
        <v>520</v>
      </c>
      <c r="N10" s="13" t="s">
        <v>511</v>
      </c>
    </row>
    <row r="11" spans="1:14" ht="15">
      <c r="A11" s="85" t="s">
        <v>250</v>
      </c>
      <c r="B11" s="85">
        <v>7</v>
      </c>
      <c r="C11" s="85" t="s">
        <v>250</v>
      </c>
      <c r="D11" s="85">
        <v>4</v>
      </c>
      <c r="E11" s="85" t="s">
        <v>250</v>
      </c>
      <c r="F11" s="85">
        <v>2</v>
      </c>
      <c r="G11" s="85"/>
      <c r="H11" s="85"/>
      <c r="I11" s="85"/>
      <c r="J11" s="85"/>
      <c r="K11" s="85"/>
      <c r="L11" s="85"/>
      <c r="M11" s="85" t="s">
        <v>250</v>
      </c>
      <c r="N11" s="85">
        <v>1</v>
      </c>
    </row>
    <row r="14" spans="1:14" ht="15" customHeight="1">
      <c r="A14" s="13" t="s">
        <v>522</v>
      </c>
      <c r="B14" s="13" t="s">
        <v>499</v>
      </c>
      <c r="C14" s="13" t="s">
        <v>525</v>
      </c>
      <c r="D14" s="13" t="s">
        <v>502</v>
      </c>
      <c r="E14" s="13" t="s">
        <v>526</v>
      </c>
      <c r="F14" s="13" t="s">
        <v>504</v>
      </c>
      <c r="G14" s="85" t="s">
        <v>527</v>
      </c>
      <c r="H14" s="85" t="s">
        <v>506</v>
      </c>
      <c r="I14" s="85" t="s">
        <v>528</v>
      </c>
      <c r="J14" s="85" t="s">
        <v>508</v>
      </c>
      <c r="K14" s="85" t="s">
        <v>529</v>
      </c>
      <c r="L14" s="85" t="s">
        <v>510</v>
      </c>
      <c r="M14" s="85" t="s">
        <v>530</v>
      </c>
      <c r="N14" s="85" t="s">
        <v>511</v>
      </c>
    </row>
    <row r="15" spans="1:14" ht="15">
      <c r="A15" s="85" t="s">
        <v>251</v>
      </c>
      <c r="B15" s="85">
        <v>3</v>
      </c>
      <c r="C15" s="85" t="s">
        <v>523</v>
      </c>
      <c r="D15" s="85">
        <v>1</v>
      </c>
      <c r="E15" s="85" t="s">
        <v>251</v>
      </c>
      <c r="F15" s="85">
        <v>3</v>
      </c>
      <c r="G15" s="85"/>
      <c r="H15" s="85"/>
      <c r="I15" s="85"/>
      <c r="J15" s="85"/>
      <c r="K15" s="85"/>
      <c r="L15" s="85"/>
      <c r="M15" s="85"/>
      <c r="N15" s="85"/>
    </row>
    <row r="16" spans="1:14" ht="15">
      <c r="A16" s="85" t="s">
        <v>523</v>
      </c>
      <c r="B16" s="85">
        <v>1</v>
      </c>
      <c r="C16" s="85" t="s">
        <v>524</v>
      </c>
      <c r="D16" s="85">
        <v>1</v>
      </c>
      <c r="E16" s="85"/>
      <c r="F16" s="85"/>
      <c r="G16" s="85"/>
      <c r="H16" s="85"/>
      <c r="I16" s="85"/>
      <c r="J16" s="85"/>
      <c r="K16" s="85"/>
      <c r="L16" s="85"/>
      <c r="M16" s="85"/>
      <c r="N16" s="85"/>
    </row>
    <row r="17" spans="1:14" ht="15">
      <c r="A17" s="85" t="s">
        <v>524</v>
      </c>
      <c r="B17" s="85">
        <v>1</v>
      </c>
      <c r="C17" s="85"/>
      <c r="D17" s="85"/>
      <c r="E17" s="85"/>
      <c r="F17" s="85"/>
      <c r="G17" s="85"/>
      <c r="H17" s="85"/>
      <c r="I17" s="85"/>
      <c r="J17" s="85"/>
      <c r="K17" s="85"/>
      <c r="L17" s="85"/>
      <c r="M17" s="85"/>
      <c r="N17" s="85"/>
    </row>
    <row r="20" spans="1:14" ht="15" customHeight="1">
      <c r="A20" s="13" t="s">
        <v>532</v>
      </c>
      <c r="B20" s="13" t="s">
        <v>499</v>
      </c>
      <c r="C20" s="13" t="s">
        <v>543</v>
      </c>
      <c r="D20" s="13" t="s">
        <v>502</v>
      </c>
      <c r="E20" s="13" t="s">
        <v>551</v>
      </c>
      <c r="F20" s="13" t="s">
        <v>504</v>
      </c>
      <c r="G20" s="13" t="s">
        <v>556</v>
      </c>
      <c r="H20" s="13" t="s">
        <v>506</v>
      </c>
      <c r="I20" s="13" t="s">
        <v>565</v>
      </c>
      <c r="J20" s="13" t="s">
        <v>508</v>
      </c>
      <c r="K20" s="13" t="s">
        <v>567</v>
      </c>
      <c r="L20" s="13" t="s">
        <v>510</v>
      </c>
      <c r="M20" s="85" t="s">
        <v>569</v>
      </c>
      <c r="N20" s="85" t="s">
        <v>511</v>
      </c>
    </row>
    <row r="21" spans="1:14" ht="15">
      <c r="A21" s="91" t="s">
        <v>533</v>
      </c>
      <c r="B21" s="91">
        <v>0</v>
      </c>
      <c r="C21" s="91" t="s">
        <v>538</v>
      </c>
      <c r="D21" s="91">
        <v>5</v>
      </c>
      <c r="E21" s="91" t="s">
        <v>226</v>
      </c>
      <c r="F21" s="91">
        <v>3</v>
      </c>
      <c r="G21" s="91" t="s">
        <v>540</v>
      </c>
      <c r="H21" s="91">
        <v>6</v>
      </c>
      <c r="I21" s="91" t="s">
        <v>566</v>
      </c>
      <c r="J21" s="91">
        <v>2</v>
      </c>
      <c r="K21" s="91" t="s">
        <v>568</v>
      </c>
      <c r="L21" s="91">
        <v>2</v>
      </c>
      <c r="M21" s="91"/>
      <c r="N21" s="91"/>
    </row>
    <row r="22" spans="1:14" ht="15">
      <c r="A22" s="91" t="s">
        <v>534</v>
      </c>
      <c r="B22" s="91">
        <v>0</v>
      </c>
      <c r="C22" s="91" t="s">
        <v>539</v>
      </c>
      <c r="D22" s="91">
        <v>4</v>
      </c>
      <c r="E22" s="91" t="s">
        <v>552</v>
      </c>
      <c r="F22" s="91">
        <v>3</v>
      </c>
      <c r="G22" s="91" t="s">
        <v>542</v>
      </c>
      <c r="H22" s="91">
        <v>6</v>
      </c>
      <c r="I22" s="91"/>
      <c r="J22" s="91"/>
      <c r="K22" s="91"/>
      <c r="L22" s="91"/>
      <c r="M22" s="91"/>
      <c r="N22" s="91"/>
    </row>
    <row r="23" spans="1:14" ht="15">
      <c r="A23" s="91" t="s">
        <v>535</v>
      </c>
      <c r="B23" s="91">
        <v>0</v>
      </c>
      <c r="C23" s="91" t="s">
        <v>541</v>
      </c>
      <c r="D23" s="91">
        <v>4</v>
      </c>
      <c r="E23" s="91" t="s">
        <v>538</v>
      </c>
      <c r="F23" s="91">
        <v>3</v>
      </c>
      <c r="G23" s="91" t="s">
        <v>557</v>
      </c>
      <c r="H23" s="91">
        <v>6</v>
      </c>
      <c r="I23" s="91"/>
      <c r="J23" s="91"/>
      <c r="K23" s="91"/>
      <c r="L23" s="91"/>
      <c r="M23" s="91"/>
      <c r="N23" s="91"/>
    </row>
    <row r="24" spans="1:14" ht="15">
      <c r="A24" s="91" t="s">
        <v>536</v>
      </c>
      <c r="B24" s="91">
        <v>274</v>
      </c>
      <c r="C24" s="91" t="s">
        <v>544</v>
      </c>
      <c r="D24" s="91">
        <v>3</v>
      </c>
      <c r="E24" s="91" t="s">
        <v>553</v>
      </c>
      <c r="F24" s="91">
        <v>3</v>
      </c>
      <c r="G24" s="91" t="s">
        <v>558</v>
      </c>
      <c r="H24" s="91">
        <v>3</v>
      </c>
      <c r="I24" s="91"/>
      <c r="J24" s="91"/>
      <c r="K24" s="91"/>
      <c r="L24" s="91"/>
      <c r="M24" s="91"/>
      <c r="N24" s="91"/>
    </row>
    <row r="25" spans="1:14" ht="15">
      <c r="A25" s="91" t="s">
        <v>537</v>
      </c>
      <c r="B25" s="91">
        <v>274</v>
      </c>
      <c r="C25" s="91" t="s">
        <v>545</v>
      </c>
      <c r="D25" s="91">
        <v>2</v>
      </c>
      <c r="E25" s="91" t="s">
        <v>540</v>
      </c>
      <c r="F25" s="91">
        <v>3</v>
      </c>
      <c r="G25" s="91" t="s">
        <v>559</v>
      </c>
      <c r="H25" s="91">
        <v>3</v>
      </c>
      <c r="I25" s="91"/>
      <c r="J25" s="91"/>
      <c r="K25" s="91"/>
      <c r="L25" s="91"/>
      <c r="M25" s="91"/>
      <c r="N25" s="91"/>
    </row>
    <row r="26" spans="1:14" ht="15">
      <c r="A26" s="91" t="s">
        <v>538</v>
      </c>
      <c r="B26" s="91">
        <v>14</v>
      </c>
      <c r="C26" s="91" t="s">
        <v>546</v>
      </c>
      <c r="D26" s="91">
        <v>2</v>
      </c>
      <c r="E26" s="91" t="s">
        <v>539</v>
      </c>
      <c r="F26" s="91">
        <v>3</v>
      </c>
      <c r="G26" s="91" t="s">
        <v>560</v>
      </c>
      <c r="H26" s="91">
        <v>3</v>
      </c>
      <c r="I26" s="91"/>
      <c r="J26" s="91"/>
      <c r="K26" s="91"/>
      <c r="L26" s="91"/>
      <c r="M26" s="91"/>
      <c r="N26" s="91"/>
    </row>
    <row r="27" spans="1:14" ht="15">
      <c r="A27" s="91" t="s">
        <v>539</v>
      </c>
      <c r="B27" s="91">
        <v>12</v>
      </c>
      <c r="C27" s="91" t="s">
        <v>547</v>
      </c>
      <c r="D27" s="91">
        <v>2</v>
      </c>
      <c r="E27" s="91" t="s">
        <v>554</v>
      </c>
      <c r="F27" s="91">
        <v>3</v>
      </c>
      <c r="G27" s="91" t="s">
        <v>561</v>
      </c>
      <c r="H27" s="91">
        <v>3</v>
      </c>
      <c r="I27" s="91"/>
      <c r="J27" s="91"/>
      <c r="K27" s="91"/>
      <c r="L27" s="91"/>
      <c r="M27" s="91"/>
      <c r="N27" s="91"/>
    </row>
    <row r="28" spans="1:14" ht="15">
      <c r="A28" s="91" t="s">
        <v>540</v>
      </c>
      <c r="B28" s="91">
        <v>11</v>
      </c>
      <c r="C28" s="91" t="s">
        <v>548</v>
      </c>
      <c r="D28" s="91">
        <v>2</v>
      </c>
      <c r="E28" s="91" t="s">
        <v>555</v>
      </c>
      <c r="F28" s="91">
        <v>3</v>
      </c>
      <c r="G28" s="91" t="s">
        <v>562</v>
      </c>
      <c r="H28" s="91">
        <v>3</v>
      </c>
      <c r="I28" s="91"/>
      <c r="J28" s="91"/>
      <c r="K28" s="91"/>
      <c r="L28" s="91"/>
      <c r="M28" s="91"/>
      <c r="N28" s="91"/>
    </row>
    <row r="29" spans="1:14" ht="15">
      <c r="A29" s="91" t="s">
        <v>541</v>
      </c>
      <c r="B29" s="91">
        <v>6</v>
      </c>
      <c r="C29" s="91" t="s">
        <v>549</v>
      </c>
      <c r="D29" s="91">
        <v>2</v>
      </c>
      <c r="E29" s="91" t="s">
        <v>215</v>
      </c>
      <c r="F29" s="91">
        <v>2</v>
      </c>
      <c r="G29" s="91" t="s">
        <v>563</v>
      </c>
      <c r="H29" s="91">
        <v>3</v>
      </c>
      <c r="I29" s="91"/>
      <c r="J29" s="91"/>
      <c r="K29" s="91"/>
      <c r="L29" s="91"/>
      <c r="M29" s="91"/>
      <c r="N29" s="91"/>
    </row>
    <row r="30" spans="1:14" ht="15">
      <c r="A30" s="91" t="s">
        <v>542</v>
      </c>
      <c r="B30" s="91">
        <v>6</v>
      </c>
      <c r="C30" s="91" t="s">
        <v>550</v>
      </c>
      <c r="D30" s="91">
        <v>2</v>
      </c>
      <c r="E30" s="91"/>
      <c r="F30" s="91"/>
      <c r="G30" s="91" t="s">
        <v>564</v>
      </c>
      <c r="H30" s="91">
        <v>3</v>
      </c>
      <c r="I30" s="91"/>
      <c r="J30" s="91"/>
      <c r="K30" s="91"/>
      <c r="L30" s="91"/>
      <c r="M30" s="91"/>
      <c r="N30" s="91"/>
    </row>
    <row r="33" spans="1:14" ht="15" customHeight="1">
      <c r="A33" s="13" t="s">
        <v>574</v>
      </c>
      <c r="B33" s="13" t="s">
        <v>499</v>
      </c>
      <c r="C33" s="13" t="s">
        <v>585</v>
      </c>
      <c r="D33" s="13" t="s">
        <v>502</v>
      </c>
      <c r="E33" s="13" t="s">
        <v>587</v>
      </c>
      <c r="F33" s="13" t="s">
        <v>504</v>
      </c>
      <c r="G33" s="13" t="s">
        <v>595</v>
      </c>
      <c r="H33" s="13" t="s">
        <v>506</v>
      </c>
      <c r="I33" s="85" t="s">
        <v>597</v>
      </c>
      <c r="J33" s="85" t="s">
        <v>508</v>
      </c>
      <c r="K33" s="85" t="s">
        <v>598</v>
      </c>
      <c r="L33" s="85" t="s">
        <v>510</v>
      </c>
      <c r="M33" s="85" t="s">
        <v>599</v>
      </c>
      <c r="N33" s="85" t="s">
        <v>511</v>
      </c>
    </row>
    <row r="34" spans="1:14" ht="15">
      <c r="A34" s="91" t="s">
        <v>575</v>
      </c>
      <c r="B34" s="91">
        <v>4</v>
      </c>
      <c r="C34" s="91" t="s">
        <v>586</v>
      </c>
      <c r="D34" s="91">
        <v>2</v>
      </c>
      <c r="E34" s="91" t="s">
        <v>588</v>
      </c>
      <c r="F34" s="91">
        <v>3</v>
      </c>
      <c r="G34" s="91" t="s">
        <v>576</v>
      </c>
      <c r="H34" s="91">
        <v>3</v>
      </c>
      <c r="I34" s="91"/>
      <c r="J34" s="91"/>
      <c r="K34" s="91"/>
      <c r="L34" s="91"/>
      <c r="M34" s="91"/>
      <c r="N34" s="91"/>
    </row>
    <row r="35" spans="1:14" ht="15">
      <c r="A35" s="91" t="s">
        <v>576</v>
      </c>
      <c r="B35" s="91">
        <v>3</v>
      </c>
      <c r="C35" s="91"/>
      <c r="D35" s="91"/>
      <c r="E35" s="91" t="s">
        <v>575</v>
      </c>
      <c r="F35" s="91">
        <v>3</v>
      </c>
      <c r="G35" s="91" t="s">
        <v>577</v>
      </c>
      <c r="H35" s="91">
        <v>3</v>
      </c>
      <c r="I35" s="91"/>
      <c r="J35" s="91"/>
      <c r="K35" s="91"/>
      <c r="L35" s="91"/>
      <c r="M35" s="91"/>
      <c r="N35" s="91"/>
    </row>
    <row r="36" spans="1:14" ht="15">
      <c r="A36" s="91" t="s">
        <v>577</v>
      </c>
      <c r="B36" s="91">
        <v>3</v>
      </c>
      <c r="C36" s="91"/>
      <c r="D36" s="91"/>
      <c r="E36" s="91" t="s">
        <v>589</v>
      </c>
      <c r="F36" s="91">
        <v>3</v>
      </c>
      <c r="G36" s="91" t="s">
        <v>578</v>
      </c>
      <c r="H36" s="91">
        <v>3</v>
      </c>
      <c r="I36" s="91"/>
      <c r="J36" s="91"/>
      <c r="K36" s="91"/>
      <c r="L36" s="91"/>
      <c r="M36" s="91"/>
      <c r="N36" s="91"/>
    </row>
    <row r="37" spans="1:14" ht="15">
      <c r="A37" s="91" t="s">
        <v>578</v>
      </c>
      <c r="B37" s="91">
        <v>3</v>
      </c>
      <c r="C37" s="91"/>
      <c r="D37" s="91"/>
      <c r="E37" s="91" t="s">
        <v>590</v>
      </c>
      <c r="F37" s="91">
        <v>3</v>
      </c>
      <c r="G37" s="91" t="s">
        <v>579</v>
      </c>
      <c r="H37" s="91">
        <v>3</v>
      </c>
      <c r="I37" s="91"/>
      <c r="J37" s="91"/>
      <c r="K37" s="91"/>
      <c r="L37" s="91"/>
      <c r="M37" s="91"/>
      <c r="N37" s="91"/>
    </row>
    <row r="38" spans="1:14" ht="15">
      <c r="A38" s="91" t="s">
        <v>579</v>
      </c>
      <c r="B38" s="91">
        <v>3</v>
      </c>
      <c r="C38" s="91"/>
      <c r="D38" s="91"/>
      <c r="E38" s="91" t="s">
        <v>591</v>
      </c>
      <c r="F38" s="91">
        <v>3</v>
      </c>
      <c r="G38" s="91" t="s">
        <v>580</v>
      </c>
      <c r="H38" s="91">
        <v>3</v>
      </c>
      <c r="I38" s="91"/>
      <c r="J38" s="91"/>
      <c r="K38" s="91"/>
      <c r="L38" s="91"/>
      <c r="M38" s="91"/>
      <c r="N38" s="91"/>
    </row>
    <row r="39" spans="1:14" ht="15">
      <c r="A39" s="91" t="s">
        <v>580</v>
      </c>
      <c r="B39" s="91">
        <v>3</v>
      </c>
      <c r="C39" s="91"/>
      <c r="D39" s="91"/>
      <c r="E39" s="91" t="s">
        <v>592</v>
      </c>
      <c r="F39" s="91">
        <v>3</v>
      </c>
      <c r="G39" s="91" t="s">
        <v>581</v>
      </c>
      <c r="H39" s="91">
        <v>3</v>
      </c>
      <c r="I39" s="91"/>
      <c r="J39" s="91"/>
      <c r="K39" s="91"/>
      <c r="L39" s="91"/>
      <c r="M39" s="91"/>
      <c r="N39" s="91"/>
    </row>
    <row r="40" spans="1:14" ht="15">
      <c r="A40" s="91" t="s">
        <v>581</v>
      </c>
      <c r="B40" s="91">
        <v>3</v>
      </c>
      <c r="C40" s="91"/>
      <c r="D40" s="91"/>
      <c r="E40" s="91" t="s">
        <v>593</v>
      </c>
      <c r="F40" s="91">
        <v>3</v>
      </c>
      <c r="G40" s="91" t="s">
        <v>582</v>
      </c>
      <c r="H40" s="91">
        <v>3</v>
      </c>
      <c r="I40" s="91"/>
      <c r="J40" s="91"/>
      <c r="K40" s="91"/>
      <c r="L40" s="91"/>
      <c r="M40" s="91"/>
      <c r="N40" s="91"/>
    </row>
    <row r="41" spans="1:14" ht="15">
      <c r="A41" s="91" t="s">
        <v>582</v>
      </c>
      <c r="B41" s="91">
        <v>3</v>
      </c>
      <c r="C41" s="91"/>
      <c r="D41" s="91"/>
      <c r="E41" s="91" t="s">
        <v>594</v>
      </c>
      <c r="F41" s="91">
        <v>2</v>
      </c>
      <c r="G41" s="91" t="s">
        <v>583</v>
      </c>
      <c r="H41" s="91">
        <v>3</v>
      </c>
      <c r="I41" s="91"/>
      <c r="J41" s="91"/>
      <c r="K41" s="91"/>
      <c r="L41" s="91"/>
      <c r="M41" s="91"/>
      <c r="N41" s="91"/>
    </row>
    <row r="42" spans="1:14" ht="15">
      <c r="A42" s="91" t="s">
        <v>583</v>
      </c>
      <c r="B42" s="91">
        <v>3</v>
      </c>
      <c r="C42" s="91"/>
      <c r="D42" s="91"/>
      <c r="E42" s="91"/>
      <c r="F42" s="91"/>
      <c r="G42" s="91" t="s">
        <v>584</v>
      </c>
      <c r="H42" s="91">
        <v>3</v>
      </c>
      <c r="I42" s="91"/>
      <c r="J42" s="91"/>
      <c r="K42" s="91"/>
      <c r="L42" s="91"/>
      <c r="M42" s="91"/>
      <c r="N42" s="91"/>
    </row>
    <row r="43" spans="1:14" ht="15">
      <c r="A43" s="91" t="s">
        <v>584</v>
      </c>
      <c r="B43" s="91">
        <v>3</v>
      </c>
      <c r="C43" s="91"/>
      <c r="D43" s="91"/>
      <c r="E43" s="91"/>
      <c r="F43" s="91"/>
      <c r="G43" s="91" t="s">
        <v>596</v>
      </c>
      <c r="H43" s="91">
        <v>3</v>
      </c>
      <c r="I43" s="91"/>
      <c r="J43" s="91"/>
      <c r="K43" s="91"/>
      <c r="L43" s="91"/>
      <c r="M43" s="91"/>
      <c r="N43" s="91"/>
    </row>
    <row r="46" spans="1:14" ht="15" customHeight="1">
      <c r="A46" s="13" t="s">
        <v>603</v>
      </c>
      <c r="B46" s="13" t="s">
        <v>499</v>
      </c>
      <c r="C46" s="85" t="s">
        <v>605</v>
      </c>
      <c r="D46" s="85" t="s">
        <v>502</v>
      </c>
      <c r="E46" s="13" t="s">
        <v>606</v>
      </c>
      <c r="F46" s="13" t="s">
        <v>504</v>
      </c>
      <c r="G46" s="85" t="s">
        <v>609</v>
      </c>
      <c r="H46" s="85" t="s">
        <v>506</v>
      </c>
      <c r="I46" s="13" t="s">
        <v>611</v>
      </c>
      <c r="J46" s="13" t="s">
        <v>508</v>
      </c>
      <c r="K46" s="13" t="s">
        <v>613</v>
      </c>
      <c r="L46" s="13" t="s">
        <v>510</v>
      </c>
      <c r="M46" s="13" t="s">
        <v>615</v>
      </c>
      <c r="N46" s="13" t="s">
        <v>511</v>
      </c>
    </row>
    <row r="47" spans="1:14" ht="15">
      <c r="A47" s="85" t="s">
        <v>229</v>
      </c>
      <c r="B47" s="85">
        <v>1</v>
      </c>
      <c r="C47" s="85"/>
      <c r="D47" s="85"/>
      <c r="E47" s="85" t="s">
        <v>226</v>
      </c>
      <c r="F47" s="85">
        <v>1</v>
      </c>
      <c r="G47" s="85"/>
      <c r="H47" s="85"/>
      <c r="I47" s="85" t="s">
        <v>229</v>
      </c>
      <c r="J47" s="85">
        <v>1</v>
      </c>
      <c r="K47" s="85" t="s">
        <v>228</v>
      </c>
      <c r="L47" s="85">
        <v>1</v>
      </c>
      <c r="M47" s="85" t="s">
        <v>227</v>
      </c>
      <c r="N47" s="85">
        <v>1</v>
      </c>
    </row>
    <row r="48" spans="1:14" ht="15">
      <c r="A48" s="85" t="s">
        <v>228</v>
      </c>
      <c r="B48" s="85">
        <v>1</v>
      </c>
      <c r="C48" s="85"/>
      <c r="D48" s="85"/>
      <c r="E48" s="85"/>
      <c r="F48" s="85"/>
      <c r="G48" s="85"/>
      <c r="H48" s="85"/>
      <c r="I48" s="85"/>
      <c r="J48" s="85"/>
      <c r="K48" s="85"/>
      <c r="L48" s="85"/>
      <c r="M48" s="85"/>
      <c r="N48" s="85"/>
    </row>
    <row r="49" spans="1:14" ht="15">
      <c r="A49" s="85" t="s">
        <v>227</v>
      </c>
      <c r="B49" s="85">
        <v>1</v>
      </c>
      <c r="C49" s="85"/>
      <c r="D49" s="85"/>
      <c r="E49" s="85"/>
      <c r="F49" s="85"/>
      <c r="G49" s="85"/>
      <c r="H49" s="85"/>
      <c r="I49" s="85"/>
      <c r="J49" s="85"/>
      <c r="K49" s="85"/>
      <c r="L49" s="85"/>
      <c r="M49" s="85"/>
      <c r="N49" s="85"/>
    </row>
    <row r="50" spans="1:14" ht="15">
      <c r="A50" s="85" t="s">
        <v>226</v>
      </c>
      <c r="B50" s="85">
        <v>1</v>
      </c>
      <c r="C50" s="85"/>
      <c r="D50" s="85"/>
      <c r="E50" s="85"/>
      <c r="F50" s="85"/>
      <c r="G50" s="85"/>
      <c r="H50" s="85"/>
      <c r="I50" s="85"/>
      <c r="J50" s="85"/>
      <c r="K50" s="85"/>
      <c r="L50" s="85"/>
      <c r="M50" s="85"/>
      <c r="N50" s="85"/>
    </row>
    <row r="53" spans="1:14" ht="15" customHeight="1">
      <c r="A53" s="13" t="s">
        <v>604</v>
      </c>
      <c r="B53" s="13" t="s">
        <v>499</v>
      </c>
      <c r="C53" s="85" t="s">
        <v>607</v>
      </c>
      <c r="D53" s="85" t="s">
        <v>502</v>
      </c>
      <c r="E53" s="13" t="s">
        <v>608</v>
      </c>
      <c r="F53" s="13" t="s">
        <v>504</v>
      </c>
      <c r="G53" s="13" t="s">
        <v>610</v>
      </c>
      <c r="H53" s="13" t="s">
        <v>506</v>
      </c>
      <c r="I53" s="85" t="s">
        <v>612</v>
      </c>
      <c r="J53" s="85" t="s">
        <v>508</v>
      </c>
      <c r="K53" s="85" t="s">
        <v>614</v>
      </c>
      <c r="L53" s="85" t="s">
        <v>510</v>
      </c>
      <c r="M53" s="85" t="s">
        <v>616</v>
      </c>
      <c r="N53" s="85" t="s">
        <v>511</v>
      </c>
    </row>
    <row r="54" spans="1:14" ht="15">
      <c r="A54" s="85" t="s">
        <v>219</v>
      </c>
      <c r="B54" s="85">
        <v>2</v>
      </c>
      <c r="C54" s="85"/>
      <c r="D54" s="85"/>
      <c r="E54" s="85" t="s">
        <v>215</v>
      </c>
      <c r="F54" s="85">
        <v>2</v>
      </c>
      <c r="G54" s="85" t="s">
        <v>219</v>
      </c>
      <c r="H54" s="85">
        <v>2</v>
      </c>
      <c r="I54" s="85"/>
      <c r="J54" s="85"/>
      <c r="K54" s="85"/>
      <c r="L54" s="85"/>
      <c r="M54" s="85"/>
      <c r="N54" s="85"/>
    </row>
    <row r="55" spans="1:14" ht="15">
      <c r="A55" s="85" t="s">
        <v>215</v>
      </c>
      <c r="B55" s="85">
        <v>2</v>
      </c>
      <c r="C55" s="85"/>
      <c r="D55" s="85"/>
      <c r="E55" s="85" t="s">
        <v>226</v>
      </c>
      <c r="F55" s="85">
        <v>2</v>
      </c>
      <c r="G55" s="85"/>
      <c r="H55" s="85"/>
      <c r="I55" s="85"/>
      <c r="J55" s="85"/>
      <c r="K55" s="85"/>
      <c r="L55" s="85"/>
      <c r="M55" s="85"/>
      <c r="N55" s="85"/>
    </row>
    <row r="56" spans="1:14" ht="15">
      <c r="A56" s="85" t="s">
        <v>226</v>
      </c>
      <c r="B56" s="85">
        <v>2</v>
      </c>
      <c r="C56" s="85"/>
      <c r="D56" s="85"/>
      <c r="E56" s="85"/>
      <c r="F56" s="85"/>
      <c r="G56" s="85"/>
      <c r="H56" s="85"/>
      <c r="I56" s="85"/>
      <c r="J56" s="85"/>
      <c r="K56" s="85"/>
      <c r="L56" s="85"/>
      <c r="M56" s="85"/>
      <c r="N56" s="85"/>
    </row>
    <row r="59" spans="1:14" ht="15" customHeight="1">
      <c r="A59" s="13" t="s">
        <v>620</v>
      </c>
      <c r="B59" s="13" t="s">
        <v>499</v>
      </c>
      <c r="C59" s="13" t="s">
        <v>621</v>
      </c>
      <c r="D59" s="13" t="s">
        <v>502</v>
      </c>
      <c r="E59" s="13" t="s">
        <v>622</v>
      </c>
      <c r="F59" s="13" t="s">
        <v>504</v>
      </c>
      <c r="G59" s="13" t="s">
        <v>623</v>
      </c>
      <c r="H59" s="13" t="s">
        <v>506</v>
      </c>
      <c r="I59" s="13" t="s">
        <v>624</v>
      </c>
      <c r="J59" s="13" t="s">
        <v>508</v>
      </c>
      <c r="K59" s="13" t="s">
        <v>625</v>
      </c>
      <c r="L59" s="13" t="s">
        <v>510</v>
      </c>
      <c r="M59" s="13" t="s">
        <v>626</v>
      </c>
      <c r="N59" s="13" t="s">
        <v>511</v>
      </c>
    </row>
    <row r="60" spans="1:14" ht="15">
      <c r="A60" s="124" t="s">
        <v>227</v>
      </c>
      <c r="B60" s="85">
        <v>163125</v>
      </c>
      <c r="C60" s="124" t="s">
        <v>222</v>
      </c>
      <c r="D60" s="85">
        <v>25057</v>
      </c>
      <c r="E60" s="124" t="s">
        <v>214</v>
      </c>
      <c r="F60" s="85">
        <v>79742</v>
      </c>
      <c r="G60" s="124" t="s">
        <v>219</v>
      </c>
      <c r="H60" s="85">
        <v>29567</v>
      </c>
      <c r="I60" s="124" t="s">
        <v>229</v>
      </c>
      <c r="J60" s="85">
        <v>650</v>
      </c>
      <c r="K60" s="124" t="s">
        <v>223</v>
      </c>
      <c r="L60" s="85">
        <v>59303</v>
      </c>
      <c r="M60" s="124" t="s">
        <v>227</v>
      </c>
      <c r="N60" s="85">
        <v>163125</v>
      </c>
    </row>
    <row r="61" spans="1:14" ht="15">
      <c r="A61" s="124" t="s">
        <v>214</v>
      </c>
      <c r="B61" s="85">
        <v>79742</v>
      </c>
      <c r="C61" s="124" t="s">
        <v>225</v>
      </c>
      <c r="D61" s="85">
        <v>7155</v>
      </c>
      <c r="E61" s="124" t="s">
        <v>216</v>
      </c>
      <c r="F61" s="85">
        <v>16345</v>
      </c>
      <c r="G61" s="124" t="s">
        <v>218</v>
      </c>
      <c r="H61" s="85">
        <v>17673</v>
      </c>
      <c r="I61" s="124" t="s">
        <v>224</v>
      </c>
      <c r="J61" s="85">
        <v>607</v>
      </c>
      <c r="K61" s="124" t="s">
        <v>228</v>
      </c>
      <c r="L61" s="85">
        <v>18504</v>
      </c>
      <c r="M61" s="124" t="s">
        <v>217</v>
      </c>
      <c r="N61" s="85">
        <v>2407</v>
      </c>
    </row>
    <row r="62" spans="1:14" ht="15">
      <c r="A62" s="124" t="s">
        <v>223</v>
      </c>
      <c r="B62" s="85">
        <v>59303</v>
      </c>
      <c r="C62" s="124" t="s">
        <v>212</v>
      </c>
      <c r="D62" s="85">
        <v>667</v>
      </c>
      <c r="E62" s="124" t="s">
        <v>215</v>
      </c>
      <c r="F62" s="85">
        <v>9337</v>
      </c>
      <c r="G62" s="124" t="s">
        <v>220</v>
      </c>
      <c r="H62" s="85">
        <v>8631</v>
      </c>
      <c r="I62" s="124"/>
      <c r="J62" s="85"/>
      <c r="K62" s="124"/>
      <c r="L62" s="85"/>
      <c r="M62" s="124"/>
      <c r="N62" s="85"/>
    </row>
    <row r="63" spans="1:14" ht="15">
      <c r="A63" s="124" t="s">
        <v>219</v>
      </c>
      <c r="B63" s="85">
        <v>29567</v>
      </c>
      <c r="C63" s="124" t="s">
        <v>221</v>
      </c>
      <c r="D63" s="85">
        <v>403</v>
      </c>
      <c r="E63" s="124" t="s">
        <v>226</v>
      </c>
      <c r="F63" s="85">
        <v>5826</v>
      </c>
      <c r="G63" s="124"/>
      <c r="H63" s="85"/>
      <c r="I63" s="124"/>
      <c r="J63" s="85"/>
      <c r="K63" s="124"/>
      <c r="L63" s="85"/>
      <c r="M63" s="124"/>
      <c r="N63" s="85"/>
    </row>
    <row r="64" spans="1:14" ht="15">
      <c r="A64" s="124" t="s">
        <v>222</v>
      </c>
      <c r="B64" s="85">
        <v>25057</v>
      </c>
      <c r="C64" s="124" t="s">
        <v>213</v>
      </c>
      <c r="D64" s="85">
        <v>235</v>
      </c>
      <c r="E64" s="124"/>
      <c r="F64" s="85"/>
      <c r="G64" s="124"/>
      <c r="H64" s="85"/>
      <c r="I64" s="124"/>
      <c r="J64" s="85"/>
      <c r="K64" s="124"/>
      <c r="L64" s="85"/>
      <c r="M64" s="124"/>
      <c r="N64" s="85"/>
    </row>
    <row r="65" spans="1:14" ht="15">
      <c r="A65" s="124" t="s">
        <v>228</v>
      </c>
      <c r="B65" s="85">
        <v>18504</v>
      </c>
      <c r="C65" s="124"/>
      <c r="D65" s="85"/>
      <c r="E65" s="124"/>
      <c r="F65" s="85"/>
      <c r="G65" s="124"/>
      <c r="H65" s="85"/>
      <c r="I65" s="124"/>
      <c r="J65" s="85"/>
      <c r="K65" s="124"/>
      <c r="L65" s="85"/>
      <c r="M65" s="124"/>
      <c r="N65" s="85"/>
    </row>
    <row r="66" spans="1:14" ht="15">
      <c r="A66" s="124" t="s">
        <v>218</v>
      </c>
      <c r="B66" s="85">
        <v>17673</v>
      </c>
      <c r="C66" s="124"/>
      <c r="D66" s="85"/>
      <c r="E66" s="124"/>
      <c r="F66" s="85"/>
      <c r="G66" s="124"/>
      <c r="H66" s="85"/>
      <c r="I66" s="124"/>
      <c r="J66" s="85"/>
      <c r="K66" s="124"/>
      <c r="L66" s="85"/>
      <c r="M66" s="124"/>
      <c r="N66" s="85"/>
    </row>
    <row r="67" spans="1:14" ht="15">
      <c r="A67" s="124" t="s">
        <v>216</v>
      </c>
      <c r="B67" s="85">
        <v>16345</v>
      </c>
      <c r="C67" s="124"/>
      <c r="D67" s="85"/>
      <c r="E67" s="124"/>
      <c r="F67" s="85"/>
      <c r="G67" s="124"/>
      <c r="H67" s="85"/>
      <c r="I67" s="124"/>
      <c r="J67" s="85"/>
      <c r="K67" s="124"/>
      <c r="L67" s="85"/>
      <c r="M67" s="124"/>
      <c r="N67" s="85"/>
    </row>
    <row r="68" spans="1:14" ht="15">
      <c r="A68" s="124" t="s">
        <v>215</v>
      </c>
      <c r="B68" s="85">
        <v>9337</v>
      </c>
      <c r="C68" s="124"/>
      <c r="D68" s="85"/>
      <c r="E68" s="124"/>
      <c r="F68" s="85"/>
      <c r="G68" s="124"/>
      <c r="H68" s="85"/>
      <c r="I68" s="124"/>
      <c r="J68" s="85"/>
      <c r="K68" s="124"/>
      <c r="L68" s="85"/>
      <c r="M68" s="124"/>
      <c r="N68" s="85"/>
    </row>
    <row r="69" spans="1:14" ht="15">
      <c r="A69" s="124" t="s">
        <v>220</v>
      </c>
      <c r="B69" s="85">
        <v>8631</v>
      </c>
      <c r="C69" s="124"/>
      <c r="D69" s="85"/>
      <c r="E69" s="124"/>
      <c r="F69" s="85"/>
      <c r="G69" s="124"/>
      <c r="H69" s="85"/>
      <c r="I69" s="124"/>
      <c r="J69" s="85"/>
      <c r="K69" s="124"/>
      <c r="L69" s="85"/>
      <c r="M69" s="124"/>
      <c r="N69" s="85"/>
    </row>
  </sheetData>
  <hyperlinks>
    <hyperlink ref="A2" r:id="rId1" display="https://twitter.com/hanintaim/status/1165789472048451584"/>
    <hyperlink ref="A3" r:id="rId2" display="https://twitter.com/i/web/status/1167551605400592391"/>
    <hyperlink ref="A4" r:id="rId3" display="https://twitter.com/i/web/status/1167386395184455680"/>
    <hyperlink ref="A5" r:id="rId4" display="https://twitter.com/i/web/status/1166137332245979136"/>
    <hyperlink ref="A6" r:id="rId5" display="https://twitter.com/i/web/status/1164831796652982274"/>
    <hyperlink ref="A7" r:id="rId6" display="https://twitter.com/i/web/status/1164269769987694594"/>
    <hyperlink ref="C2" r:id="rId7" display="https://twitter.com/i/web/status/1164269769987694594"/>
    <hyperlink ref="C3" r:id="rId8" display="https://twitter.com/i/web/status/1164831796652982274"/>
    <hyperlink ref="C4" r:id="rId9" display="https://twitter.com/i/web/status/1167386395184455680"/>
    <hyperlink ref="C5" r:id="rId10" display="https://twitter.com/i/web/status/1167551605400592391"/>
    <hyperlink ref="E2" r:id="rId11" display="https://twitter.com/hanintaim/status/1165789472048451584"/>
    <hyperlink ref="M2" r:id="rId12" display="https://twitter.com/i/web/status/1166137332245979136"/>
  </hyperlinks>
  <printOptions/>
  <pageMargins left="0.7" right="0.7" top="0.75" bottom="0.75" header="0.3" footer="0.3"/>
  <pageSetup orientation="portrait" paperSize="9"/>
  <tableParts>
    <tablePart r:id="rId14"/>
    <tablePart r:id="rId20"/>
    <tablePart r:id="rId15"/>
    <tablePart r:id="rId13"/>
    <tablePart r:id="rId17"/>
    <tablePart r:id="rId19"/>
    <tablePart r:id="rId16"/>
    <tablePart r:id="rId1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666</v>
      </c>
      <c r="B1" s="13" t="s">
        <v>681</v>
      </c>
      <c r="C1" s="13" t="s">
        <v>682</v>
      </c>
      <c r="D1" s="13" t="s">
        <v>144</v>
      </c>
      <c r="E1" s="13" t="s">
        <v>684</v>
      </c>
      <c r="F1" s="13" t="s">
        <v>685</v>
      </c>
      <c r="G1" s="13" t="s">
        <v>686</v>
      </c>
    </row>
    <row r="2" spans="1:7" ht="15">
      <c r="A2" s="85" t="s">
        <v>533</v>
      </c>
      <c r="B2" s="85">
        <v>0</v>
      </c>
      <c r="C2" s="129">
        <v>0</v>
      </c>
      <c r="D2" s="85" t="s">
        <v>683</v>
      </c>
      <c r="E2" s="85"/>
      <c r="F2" s="85"/>
      <c r="G2" s="85"/>
    </row>
    <row r="3" spans="1:7" ht="15">
      <c r="A3" s="85" t="s">
        <v>534</v>
      </c>
      <c r="B3" s="85">
        <v>0</v>
      </c>
      <c r="C3" s="129">
        <v>0</v>
      </c>
      <c r="D3" s="85" t="s">
        <v>683</v>
      </c>
      <c r="E3" s="85"/>
      <c r="F3" s="85"/>
      <c r="G3" s="85"/>
    </row>
    <row r="4" spans="1:7" ht="15">
      <c r="A4" s="85" t="s">
        <v>535</v>
      </c>
      <c r="B4" s="85">
        <v>0</v>
      </c>
      <c r="C4" s="129">
        <v>0</v>
      </c>
      <c r="D4" s="85" t="s">
        <v>683</v>
      </c>
      <c r="E4" s="85"/>
      <c r="F4" s="85"/>
      <c r="G4" s="85"/>
    </row>
    <row r="5" spans="1:7" ht="15">
      <c r="A5" s="85" t="s">
        <v>536</v>
      </c>
      <c r="B5" s="85">
        <v>274</v>
      </c>
      <c r="C5" s="129">
        <v>1</v>
      </c>
      <c r="D5" s="85" t="s">
        <v>683</v>
      </c>
      <c r="E5" s="85"/>
      <c r="F5" s="85"/>
      <c r="G5" s="85"/>
    </row>
    <row r="6" spans="1:7" ht="15">
      <c r="A6" s="85" t="s">
        <v>537</v>
      </c>
      <c r="B6" s="85">
        <v>274</v>
      </c>
      <c r="C6" s="129">
        <v>1</v>
      </c>
      <c r="D6" s="85" t="s">
        <v>683</v>
      </c>
      <c r="E6" s="85"/>
      <c r="F6" s="85"/>
      <c r="G6" s="85"/>
    </row>
    <row r="7" spans="1:7" ht="15">
      <c r="A7" s="91" t="s">
        <v>538</v>
      </c>
      <c r="B7" s="91">
        <v>14</v>
      </c>
      <c r="C7" s="130">
        <v>0</v>
      </c>
      <c r="D7" s="91" t="s">
        <v>683</v>
      </c>
      <c r="E7" s="91" t="b">
        <v>0</v>
      </c>
      <c r="F7" s="91" t="b">
        <v>0</v>
      </c>
      <c r="G7" s="91" t="b">
        <v>0</v>
      </c>
    </row>
    <row r="8" spans="1:7" ht="15">
      <c r="A8" s="91" t="s">
        <v>539</v>
      </c>
      <c r="B8" s="91">
        <v>12</v>
      </c>
      <c r="C8" s="130">
        <v>0.002975412872471699</v>
      </c>
      <c r="D8" s="91" t="s">
        <v>683</v>
      </c>
      <c r="E8" s="91" t="b">
        <v>0</v>
      </c>
      <c r="F8" s="91" t="b">
        <v>0</v>
      </c>
      <c r="G8" s="91" t="b">
        <v>0</v>
      </c>
    </row>
    <row r="9" spans="1:7" ht="15">
      <c r="A9" s="91" t="s">
        <v>540</v>
      </c>
      <c r="B9" s="91">
        <v>11</v>
      </c>
      <c r="C9" s="130">
        <v>0.009901550131663849</v>
      </c>
      <c r="D9" s="91" t="s">
        <v>683</v>
      </c>
      <c r="E9" s="91" t="b">
        <v>0</v>
      </c>
      <c r="F9" s="91" t="b">
        <v>0</v>
      </c>
      <c r="G9" s="91" t="b">
        <v>0</v>
      </c>
    </row>
    <row r="10" spans="1:7" ht="15">
      <c r="A10" s="91" t="s">
        <v>541</v>
      </c>
      <c r="B10" s="91">
        <v>6</v>
      </c>
      <c r="C10" s="130">
        <v>0.008177261895435432</v>
      </c>
      <c r="D10" s="91" t="s">
        <v>683</v>
      </c>
      <c r="E10" s="91" t="b">
        <v>0</v>
      </c>
      <c r="F10" s="91" t="b">
        <v>0</v>
      </c>
      <c r="G10" s="91" t="b">
        <v>0</v>
      </c>
    </row>
    <row r="11" spans="1:7" ht="15">
      <c r="A11" s="91" t="s">
        <v>542</v>
      </c>
      <c r="B11" s="91">
        <v>6</v>
      </c>
      <c r="C11" s="130">
        <v>0.014866817354635013</v>
      </c>
      <c r="D11" s="91" t="s">
        <v>683</v>
      </c>
      <c r="E11" s="91" t="b">
        <v>0</v>
      </c>
      <c r="F11" s="91" t="b">
        <v>0</v>
      </c>
      <c r="G11" s="91" t="b">
        <v>0</v>
      </c>
    </row>
    <row r="12" spans="1:7" ht="15">
      <c r="A12" s="91" t="s">
        <v>557</v>
      </c>
      <c r="B12" s="91">
        <v>6</v>
      </c>
      <c r="C12" s="130">
        <v>0.014866817354635013</v>
      </c>
      <c r="D12" s="91" t="s">
        <v>683</v>
      </c>
      <c r="E12" s="91" t="b">
        <v>0</v>
      </c>
      <c r="F12" s="91" t="b">
        <v>0</v>
      </c>
      <c r="G12" s="91" t="b">
        <v>0</v>
      </c>
    </row>
    <row r="13" spans="1:7" ht="15">
      <c r="A13" s="91" t="s">
        <v>667</v>
      </c>
      <c r="B13" s="91">
        <v>5</v>
      </c>
      <c r="C13" s="130">
        <v>0.00828070428411517</v>
      </c>
      <c r="D13" s="91" t="s">
        <v>683</v>
      </c>
      <c r="E13" s="91" t="b">
        <v>0</v>
      </c>
      <c r="F13" s="91" t="b">
        <v>0</v>
      </c>
      <c r="G13" s="91" t="b">
        <v>0</v>
      </c>
    </row>
    <row r="14" spans="1:7" ht="15">
      <c r="A14" s="91" t="s">
        <v>552</v>
      </c>
      <c r="B14" s="91">
        <v>4</v>
      </c>
      <c r="C14" s="130">
        <v>0.008060267323707787</v>
      </c>
      <c r="D14" s="91" t="s">
        <v>683</v>
      </c>
      <c r="E14" s="91" t="b">
        <v>0</v>
      </c>
      <c r="F14" s="91" t="b">
        <v>0</v>
      </c>
      <c r="G14" s="91" t="b">
        <v>0</v>
      </c>
    </row>
    <row r="15" spans="1:7" ht="15">
      <c r="A15" s="91" t="s">
        <v>558</v>
      </c>
      <c r="B15" s="91">
        <v>4</v>
      </c>
      <c r="C15" s="130">
        <v>0.008060267323707787</v>
      </c>
      <c r="D15" s="91" t="s">
        <v>683</v>
      </c>
      <c r="E15" s="91" t="b">
        <v>0</v>
      </c>
      <c r="F15" s="91" t="b">
        <v>0</v>
      </c>
      <c r="G15" s="91" t="b">
        <v>0</v>
      </c>
    </row>
    <row r="16" spans="1:7" ht="15">
      <c r="A16" s="91" t="s">
        <v>568</v>
      </c>
      <c r="B16" s="91">
        <v>3</v>
      </c>
      <c r="C16" s="130">
        <v>0.009389978222380631</v>
      </c>
      <c r="D16" s="91" t="s">
        <v>683</v>
      </c>
      <c r="E16" s="91" t="b">
        <v>0</v>
      </c>
      <c r="F16" s="91" t="b">
        <v>0</v>
      </c>
      <c r="G16" s="91" t="b">
        <v>0</v>
      </c>
    </row>
    <row r="17" spans="1:7" ht="15">
      <c r="A17" s="91" t="s">
        <v>544</v>
      </c>
      <c r="B17" s="91">
        <v>3</v>
      </c>
      <c r="C17" s="130">
        <v>0.007433408677317507</v>
      </c>
      <c r="D17" s="91" t="s">
        <v>683</v>
      </c>
      <c r="E17" s="91" t="b">
        <v>0</v>
      </c>
      <c r="F17" s="91" t="b">
        <v>0</v>
      </c>
      <c r="G17" s="91" t="b">
        <v>0</v>
      </c>
    </row>
    <row r="18" spans="1:7" ht="15">
      <c r="A18" s="91" t="s">
        <v>559</v>
      </c>
      <c r="B18" s="91">
        <v>3</v>
      </c>
      <c r="C18" s="130">
        <v>0.007433408677317507</v>
      </c>
      <c r="D18" s="91" t="s">
        <v>683</v>
      </c>
      <c r="E18" s="91" t="b">
        <v>0</v>
      </c>
      <c r="F18" s="91" t="b">
        <v>0</v>
      </c>
      <c r="G18" s="91" t="b">
        <v>0</v>
      </c>
    </row>
    <row r="19" spans="1:7" ht="15">
      <c r="A19" s="91" t="s">
        <v>560</v>
      </c>
      <c r="B19" s="91">
        <v>3</v>
      </c>
      <c r="C19" s="130">
        <v>0.007433408677317507</v>
      </c>
      <c r="D19" s="91" t="s">
        <v>683</v>
      </c>
      <c r="E19" s="91" t="b">
        <v>0</v>
      </c>
      <c r="F19" s="91" t="b">
        <v>0</v>
      </c>
      <c r="G19" s="91" t="b">
        <v>0</v>
      </c>
    </row>
    <row r="20" spans="1:7" ht="15">
      <c r="A20" s="91" t="s">
        <v>561</v>
      </c>
      <c r="B20" s="91">
        <v>3</v>
      </c>
      <c r="C20" s="130">
        <v>0.007433408677317507</v>
      </c>
      <c r="D20" s="91" t="s">
        <v>683</v>
      </c>
      <c r="E20" s="91" t="b">
        <v>0</v>
      </c>
      <c r="F20" s="91" t="b">
        <v>0</v>
      </c>
      <c r="G20" s="91" t="b">
        <v>0</v>
      </c>
    </row>
    <row r="21" spans="1:7" ht="15">
      <c r="A21" s="91" t="s">
        <v>562</v>
      </c>
      <c r="B21" s="91">
        <v>3</v>
      </c>
      <c r="C21" s="130">
        <v>0.007433408677317507</v>
      </c>
      <c r="D21" s="91" t="s">
        <v>683</v>
      </c>
      <c r="E21" s="91" t="b">
        <v>0</v>
      </c>
      <c r="F21" s="91" t="b">
        <v>0</v>
      </c>
      <c r="G21" s="91" t="b">
        <v>0</v>
      </c>
    </row>
    <row r="22" spans="1:7" ht="15">
      <c r="A22" s="91" t="s">
        <v>563</v>
      </c>
      <c r="B22" s="91">
        <v>3</v>
      </c>
      <c r="C22" s="130">
        <v>0.007433408677317507</v>
      </c>
      <c r="D22" s="91" t="s">
        <v>683</v>
      </c>
      <c r="E22" s="91" t="b">
        <v>0</v>
      </c>
      <c r="F22" s="91" t="b">
        <v>0</v>
      </c>
      <c r="G22" s="91" t="b">
        <v>0</v>
      </c>
    </row>
    <row r="23" spans="1:7" ht="15">
      <c r="A23" s="91" t="s">
        <v>564</v>
      </c>
      <c r="B23" s="91">
        <v>3</v>
      </c>
      <c r="C23" s="130">
        <v>0.007433408677317507</v>
      </c>
      <c r="D23" s="91" t="s">
        <v>683</v>
      </c>
      <c r="E23" s="91" t="b">
        <v>0</v>
      </c>
      <c r="F23" s="91" t="b">
        <v>0</v>
      </c>
      <c r="G23" s="91" t="b">
        <v>0</v>
      </c>
    </row>
    <row r="24" spans="1:7" ht="15">
      <c r="A24" s="91" t="s">
        <v>668</v>
      </c>
      <c r="B24" s="91">
        <v>3</v>
      </c>
      <c r="C24" s="130">
        <v>0.007433408677317507</v>
      </c>
      <c r="D24" s="91" t="s">
        <v>683</v>
      </c>
      <c r="E24" s="91" t="b">
        <v>0</v>
      </c>
      <c r="F24" s="91" t="b">
        <v>0</v>
      </c>
      <c r="G24" s="91" t="b">
        <v>0</v>
      </c>
    </row>
    <row r="25" spans="1:7" ht="15">
      <c r="A25" s="91" t="s">
        <v>669</v>
      </c>
      <c r="B25" s="91">
        <v>3</v>
      </c>
      <c r="C25" s="130">
        <v>0.007433408677317507</v>
      </c>
      <c r="D25" s="91" t="s">
        <v>683</v>
      </c>
      <c r="E25" s="91" t="b">
        <v>0</v>
      </c>
      <c r="F25" s="91" t="b">
        <v>0</v>
      </c>
      <c r="G25" s="91" t="b">
        <v>0</v>
      </c>
    </row>
    <row r="26" spans="1:7" ht="15">
      <c r="A26" s="91" t="s">
        <v>670</v>
      </c>
      <c r="B26" s="91">
        <v>3</v>
      </c>
      <c r="C26" s="130">
        <v>0.007433408677317507</v>
      </c>
      <c r="D26" s="91" t="s">
        <v>683</v>
      </c>
      <c r="E26" s="91" t="b">
        <v>0</v>
      </c>
      <c r="F26" s="91" t="b">
        <v>0</v>
      </c>
      <c r="G26" s="91" t="b">
        <v>0</v>
      </c>
    </row>
    <row r="27" spans="1:7" ht="15">
      <c r="A27" s="91" t="s">
        <v>671</v>
      </c>
      <c r="B27" s="91">
        <v>3</v>
      </c>
      <c r="C27" s="130">
        <v>0.007433408677317507</v>
      </c>
      <c r="D27" s="91" t="s">
        <v>683</v>
      </c>
      <c r="E27" s="91" t="b">
        <v>0</v>
      </c>
      <c r="F27" s="91" t="b">
        <v>0</v>
      </c>
      <c r="G27" s="91" t="b">
        <v>0</v>
      </c>
    </row>
    <row r="28" spans="1:7" ht="15">
      <c r="A28" s="91" t="s">
        <v>672</v>
      </c>
      <c r="B28" s="91">
        <v>3</v>
      </c>
      <c r="C28" s="130">
        <v>0.007433408677317507</v>
      </c>
      <c r="D28" s="91" t="s">
        <v>683</v>
      </c>
      <c r="E28" s="91" t="b">
        <v>0</v>
      </c>
      <c r="F28" s="91" t="b">
        <v>0</v>
      </c>
      <c r="G28" s="91" t="b">
        <v>0</v>
      </c>
    </row>
    <row r="29" spans="1:7" ht="15">
      <c r="A29" s="91" t="s">
        <v>673</v>
      </c>
      <c r="B29" s="91">
        <v>3</v>
      </c>
      <c r="C29" s="130">
        <v>0.007433408677317507</v>
      </c>
      <c r="D29" s="91" t="s">
        <v>683</v>
      </c>
      <c r="E29" s="91" t="b">
        <v>0</v>
      </c>
      <c r="F29" s="91" t="b">
        <v>0</v>
      </c>
      <c r="G29" s="91" t="b">
        <v>0</v>
      </c>
    </row>
    <row r="30" spans="1:7" ht="15">
      <c r="A30" s="91" t="s">
        <v>674</v>
      </c>
      <c r="B30" s="91">
        <v>3</v>
      </c>
      <c r="C30" s="130">
        <v>0.007433408677317507</v>
      </c>
      <c r="D30" s="91" t="s">
        <v>683</v>
      </c>
      <c r="E30" s="91" t="b">
        <v>0</v>
      </c>
      <c r="F30" s="91" t="b">
        <v>0</v>
      </c>
      <c r="G30" s="91" t="b">
        <v>0</v>
      </c>
    </row>
    <row r="31" spans="1:7" ht="15">
      <c r="A31" s="91" t="s">
        <v>675</v>
      </c>
      <c r="B31" s="91">
        <v>3</v>
      </c>
      <c r="C31" s="130">
        <v>0.007433408677317507</v>
      </c>
      <c r="D31" s="91" t="s">
        <v>683</v>
      </c>
      <c r="E31" s="91" t="b">
        <v>0</v>
      </c>
      <c r="F31" s="91" t="b">
        <v>0</v>
      </c>
      <c r="G31" s="91" t="b">
        <v>0</v>
      </c>
    </row>
    <row r="32" spans="1:7" ht="15">
      <c r="A32" s="91" t="s">
        <v>676</v>
      </c>
      <c r="B32" s="91">
        <v>3</v>
      </c>
      <c r="C32" s="130">
        <v>0.007433408677317507</v>
      </c>
      <c r="D32" s="91" t="s">
        <v>683</v>
      </c>
      <c r="E32" s="91" t="b">
        <v>0</v>
      </c>
      <c r="F32" s="91" t="b">
        <v>0</v>
      </c>
      <c r="G32" s="91" t="b">
        <v>0</v>
      </c>
    </row>
    <row r="33" spans="1:7" ht="15">
      <c r="A33" s="91" t="s">
        <v>226</v>
      </c>
      <c r="B33" s="91">
        <v>3</v>
      </c>
      <c r="C33" s="130">
        <v>0.007433408677317507</v>
      </c>
      <c r="D33" s="91" t="s">
        <v>683</v>
      </c>
      <c r="E33" s="91" t="b">
        <v>0</v>
      </c>
      <c r="F33" s="91" t="b">
        <v>0</v>
      </c>
      <c r="G33" s="91" t="b">
        <v>0</v>
      </c>
    </row>
    <row r="34" spans="1:7" ht="15">
      <c r="A34" s="91" t="s">
        <v>553</v>
      </c>
      <c r="B34" s="91">
        <v>3</v>
      </c>
      <c r="C34" s="130">
        <v>0.007433408677317507</v>
      </c>
      <c r="D34" s="91" t="s">
        <v>683</v>
      </c>
      <c r="E34" s="91" t="b">
        <v>0</v>
      </c>
      <c r="F34" s="91" t="b">
        <v>0</v>
      </c>
      <c r="G34" s="91" t="b">
        <v>0</v>
      </c>
    </row>
    <row r="35" spans="1:7" ht="15">
      <c r="A35" s="91" t="s">
        <v>554</v>
      </c>
      <c r="B35" s="91">
        <v>3</v>
      </c>
      <c r="C35" s="130">
        <v>0.007433408677317507</v>
      </c>
      <c r="D35" s="91" t="s">
        <v>683</v>
      </c>
      <c r="E35" s="91" t="b">
        <v>0</v>
      </c>
      <c r="F35" s="91" t="b">
        <v>0</v>
      </c>
      <c r="G35" s="91" t="b">
        <v>0</v>
      </c>
    </row>
    <row r="36" spans="1:7" ht="15">
      <c r="A36" s="91" t="s">
        <v>555</v>
      </c>
      <c r="B36" s="91">
        <v>3</v>
      </c>
      <c r="C36" s="130">
        <v>0.007433408677317507</v>
      </c>
      <c r="D36" s="91" t="s">
        <v>683</v>
      </c>
      <c r="E36" s="91" t="b">
        <v>0</v>
      </c>
      <c r="F36" s="91" t="b">
        <v>0</v>
      </c>
      <c r="G36" s="91" t="b">
        <v>0</v>
      </c>
    </row>
    <row r="37" spans="1:7" ht="15">
      <c r="A37" s="91" t="s">
        <v>677</v>
      </c>
      <c r="B37" s="91">
        <v>2</v>
      </c>
      <c r="C37" s="130">
        <v>0.006259985481587088</v>
      </c>
      <c r="D37" s="91" t="s">
        <v>683</v>
      </c>
      <c r="E37" s="91" t="b">
        <v>0</v>
      </c>
      <c r="F37" s="91" t="b">
        <v>0</v>
      </c>
      <c r="G37" s="91" t="b">
        <v>0</v>
      </c>
    </row>
    <row r="38" spans="1:7" ht="15">
      <c r="A38" s="91" t="s">
        <v>678</v>
      </c>
      <c r="B38" s="91">
        <v>2</v>
      </c>
      <c r="C38" s="130">
        <v>0.006259985481587088</v>
      </c>
      <c r="D38" s="91" t="s">
        <v>683</v>
      </c>
      <c r="E38" s="91" t="b">
        <v>0</v>
      </c>
      <c r="F38" s="91" t="b">
        <v>0</v>
      </c>
      <c r="G38" s="91" t="b">
        <v>0</v>
      </c>
    </row>
    <row r="39" spans="1:7" ht="15">
      <c r="A39" s="91" t="s">
        <v>566</v>
      </c>
      <c r="B39" s="91">
        <v>2</v>
      </c>
      <c r="C39" s="130">
        <v>0.008489837301320281</v>
      </c>
      <c r="D39" s="91" t="s">
        <v>683</v>
      </c>
      <c r="E39" s="91" t="b">
        <v>0</v>
      </c>
      <c r="F39" s="91" t="b">
        <v>0</v>
      </c>
      <c r="G39" s="91" t="b">
        <v>0</v>
      </c>
    </row>
    <row r="40" spans="1:7" ht="15">
      <c r="A40" s="91" t="s">
        <v>679</v>
      </c>
      <c r="B40" s="91">
        <v>2</v>
      </c>
      <c r="C40" s="130">
        <v>0.006259985481587088</v>
      </c>
      <c r="D40" s="91" t="s">
        <v>683</v>
      </c>
      <c r="E40" s="91" t="b">
        <v>0</v>
      </c>
      <c r="F40" s="91" t="b">
        <v>0</v>
      </c>
      <c r="G40" s="91" t="b">
        <v>0</v>
      </c>
    </row>
    <row r="41" spans="1:7" ht="15">
      <c r="A41" s="91" t="s">
        <v>549</v>
      </c>
      <c r="B41" s="91">
        <v>2</v>
      </c>
      <c r="C41" s="130">
        <v>0.008489837301320281</v>
      </c>
      <c r="D41" s="91" t="s">
        <v>683</v>
      </c>
      <c r="E41" s="91" t="b">
        <v>0</v>
      </c>
      <c r="F41" s="91" t="b">
        <v>0</v>
      </c>
      <c r="G41" s="91" t="b">
        <v>0</v>
      </c>
    </row>
    <row r="42" spans="1:7" ht="15">
      <c r="A42" s="91" t="s">
        <v>550</v>
      </c>
      <c r="B42" s="91">
        <v>2</v>
      </c>
      <c r="C42" s="130">
        <v>0.008489837301320281</v>
      </c>
      <c r="D42" s="91" t="s">
        <v>683</v>
      </c>
      <c r="E42" s="91" t="b">
        <v>0</v>
      </c>
      <c r="F42" s="91" t="b">
        <v>0</v>
      </c>
      <c r="G42" s="91" t="b">
        <v>0</v>
      </c>
    </row>
    <row r="43" spans="1:7" ht="15">
      <c r="A43" s="91" t="s">
        <v>547</v>
      </c>
      <c r="B43" s="91">
        <v>2</v>
      </c>
      <c r="C43" s="130">
        <v>0.006259985481587088</v>
      </c>
      <c r="D43" s="91" t="s">
        <v>683</v>
      </c>
      <c r="E43" s="91" t="b">
        <v>0</v>
      </c>
      <c r="F43" s="91" t="b">
        <v>0</v>
      </c>
      <c r="G43" s="91" t="b">
        <v>0</v>
      </c>
    </row>
    <row r="44" spans="1:7" ht="15">
      <c r="A44" s="91" t="s">
        <v>546</v>
      </c>
      <c r="B44" s="91">
        <v>2</v>
      </c>
      <c r="C44" s="130">
        <v>0.006259985481587088</v>
      </c>
      <c r="D44" s="91" t="s">
        <v>683</v>
      </c>
      <c r="E44" s="91" t="b">
        <v>0</v>
      </c>
      <c r="F44" s="91" t="b">
        <v>0</v>
      </c>
      <c r="G44" s="91" t="b">
        <v>0</v>
      </c>
    </row>
    <row r="45" spans="1:7" ht="15">
      <c r="A45" s="91" t="s">
        <v>548</v>
      </c>
      <c r="B45" s="91">
        <v>2</v>
      </c>
      <c r="C45" s="130">
        <v>0.008489837301320281</v>
      </c>
      <c r="D45" s="91" t="s">
        <v>683</v>
      </c>
      <c r="E45" s="91" t="b">
        <v>0</v>
      </c>
      <c r="F45" s="91" t="b">
        <v>0</v>
      </c>
      <c r="G45" s="91" t="b">
        <v>0</v>
      </c>
    </row>
    <row r="46" spans="1:7" ht="15">
      <c r="A46" s="91" t="s">
        <v>680</v>
      </c>
      <c r="B46" s="91">
        <v>2</v>
      </c>
      <c r="C46" s="130">
        <v>0.006259985481587088</v>
      </c>
      <c r="D46" s="91" t="s">
        <v>683</v>
      </c>
      <c r="E46" s="91" t="b">
        <v>0</v>
      </c>
      <c r="F46" s="91" t="b">
        <v>0</v>
      </c>
      <c r="G46" s="91" t="b">
        <v>0</v>
      </c>
    </row>
    <row r="47" spans="1:7" ht="15">
      <c r="A47" s="91" t="s">
        <v>219</v>
      </c>
      <c r="B47" s="91">
        <v>2</v>
      </c>
      <c r="C47" s="130">
        <v>0.006259985481587088</v>
      </c>
      <c r="D47" s="91" t="s">
        <v>683</v>
      </c>
      <c r="E47" s="91" t="b">
        <v>0</v>
      </c>
      <c r="F47" s="91" t="b">
        <v>0</v>
      </c>
      <c r="G47" s="91" t="b">
        <v>0</v>
      </c>
    </row>
    <row r="48" spans="1:7" ht="15">
      <c r="A48" s="91" t="s">
        <v>215</v>
      </c>
      <c r="B48" s="91">
        <v>2</v>
      </c>
      <c r="C48" s="130">
        <v>0.006259985481587088</v>
      </c>
      <c r="D48" s="91" t="s">
        <v>683</v>
      </c>
      <c r="E48" s="91" t="b">
        <v>0</v>
      </c>
      <c r="F48" s="91" t="b">
        <v>0</v>
      </c>
      <c r="G48" s="91" t="b">
        <v>0</v>
      </c>
    </row>
    <row r="49" spans="1:7" ht="15">
      <c r="A49" s="91" t="s">
        <v>545</v>
      </c>
      <c r="B49" s="91">
        <v>2</v>
      </c>
      <c r="C49" s="130">
        <v>0.006259985481587088</v>
      </c>
      <c r="D49" s="91" t="s">
        <v>683</v>
      </c>
      <c r="E49" s="91" t="b">
        <v>0</v>
      </c>
      <c r="F49" s="91" t="b">
        <v>0</v>
      </c>
      <c r="G49" s="91" t="b">
        <v>0</v>
      </c>
    </row>
    <row r="50" spans="1:7" ht="15">
      <c r="A50" s="91" t="s">
        <v>538</v>
      </c>
      <c r="B50" s="91">
        <v>5</v>
      </c>
      <c r="C50" s="130">
        <v>0</v>
      </c>
      <c r="D50" s="91" t="s">
        <v>482</v>
      </c>
      <c r="E50" s="91" t="b">
        <v>0</v>
      </c>
      <c r="F50" s="91" t="b">
        <v>0</v>
      </c>
      <c r="G50" s="91" t="b">
        <v>0</v>
      </c>
    </row>
    <row r="51" spans="1:7" ht="15">
      <c r="A51" s="91" t="s">
        <v>539</v>
      </c>
      <c r="B51" s="91">
        <v>4</v>
      </c>
      <c r="C51" s="130">
        <v>0.0035892597410391264</v>
      </c>
      <c r="D51" s="91" t="s">
        <v>482</v>
      </c>
      <c r="E51" s="91" t="b">
        <v>0</v>
      </c>
      <c r="F51" s="91" t="b">
        <v>0</v>
      </c>
      <c r="G51" s="91" t="b">
        <v>0</v>
      </c>
    </row>
    <row r="52" spans="1:7" ht="15">
      <c r="A52" s="91" t="s">
        <v>541</v>
      </c>
      <c r="B52" s="91">
        <v>4</v>
      </c>
      <c r="C52" s="130">
        <v>0.0035892597410391264</v>
      </c>
      <c r="D52" s="91" t="s">
        <v>482</v>
      </c>
      <c r="E52" s="91" t="b">
        <v>0</v>
      </c>
      <c r="F52" s="91" t="b">
        <v>0</v>
      </c>
      <c r="G52" s="91" t="b">
        <v>0</v>
      </c>
    </row>
    <row r="53" spans="1:7" ht="15">
      <c r="A53" s="91" t="s">
        <v>544</v>
      </c>
      <c r="B53" s="91">
        <v>3</v>
      </c>
      <c r="C53" s="130">
        <v>0.006162465267121011</v>
      </c>
      <c r="D53" s="91" t="s">
        <v>482</v>
      </c>
      <c r="E53" s="91" t="b">
        <v>0</v>
      </c>
      <c r="F53" s="91" t="b">
        <v>0</v>
      </c>
      <c r="G53" s="91" t="b">
        <v>0</v>
      </c>
    </row>
    <row r="54" spans="1:7" ht="15">
      <c r="A54" s="91" t="s">
        <v>545</v>
      </c>
      <c r="B54" s="91">
        <v>2</v>
      </c>
      <c r="C54" s="130">
        <v>0.007369259419852548</v>
      </c>
      <c r="D54" s="91" t="s">
        <v>482</v>
      </c>
      <c r="E54" s="91" t="b">
        <v>0</v>
      </c>
      <c r="F54" s="91" t="b">
        <v>0</v>
      </c>
      <c r="G54" s="91" t="b">
        <v>0</v>
      </c>
    </row>
    <row r="55" spans="1:7" ht="15">
      <c r="A55" s="91" t="s">
        <v>546</v>
      </c>
      <c r="B55" s="91">
        <v>2</v>
      </c>
      <c r="C55" s="130">
        <v>0.007369259419852548</v>
      </c>
      <c r="D55" s="91" t="s">
        <v>482</v>
      </c>
      <c r="E55" s="91" t="b">
        <v>0</v>
      </c>
      <c r="F55" s="91" t="b">
        <v>0</v>
      </c>
      <c r="G55" s="91" t="b">
        <v>0</v>
      </c>
    </row>
    <row r="56" spans="1:7" ht="15">
      <c r="A56" s="91" t="s">
        <v>547</v>
      </c>
      <c r="B56" s="91">
        <v>2</v>
      </c>
      <c r="C56" s="130">
        <v>0.007369259419852548</v>
      </c>
      <c r="D56" s="91" t="s">
        <v>482</v>
      </c>
      <c r="E56" s="91" t="b">
        <v>0</v>
      </c>
      <c r="F56" s="91" t="b">
        <v>0</v>
      </c>
      <c r="G56" s="91" t="b">
        <v>0</v>
      </c>
    </row>
    <row r="57" spans="1:7" ht="15">
      <c r="A57" s="91" t="s">
        <v>548</v>
      </c>
      <c r="B57" s="91">
        <v>2</v>
      </c>
      <c r="C57" s="130">
        <v>0.012943888969185535</v>
      </c>
      <c r="D57" s="91" t="s">
        <v>482</v>
      </c>
      <c r="E57" s="91" t="b">
        <v>0</v>
      </c>
      <c r="F57" s="91" t="b">
        <v>0</v>
      </c>
      <c r="G57" s="91" t="b">
        <v>0</v>
      </c>
    </row>
    <row r="58" spans="1:7" ht="15">
      <c r="A58" s="91" t="s">
        <v>549</v>
      </c>
      <c r="B58" s="91">
        <v>2</v>
      </c>
      <c r="C58" s="130">
        <v>0.012943888969185535</v>
      </c>
      <c r="D58" s="91" t="s">
        <v>482</v>
      </c>
      <c r="E58" s="91" t="b">
        <v>0</v>
      </c>
      <c r="F58" s="91" t="b">
        <v>0</v>
      </c>
      <c r="G58" s="91" t="b">
        <v>0</v>
      </c>
    </row>
    <row r="59" spans="1:7" ht="15">
      <c r="A59" s="91" t="s">
        <v>550</v>
      </c>
      <c r="B59" s="91">
        <v>2</v>
      </c>
      <c r="C59" s="130">
        <v>0.012943888969185535</v>
      </c>
      <c r="D59" s="91" t="s">
        <v>482</v>
      </c>
      <c r="E59" s="91" t="b">
        <v>0</v>
      </c>
      <c r="F59" s="91" t="b">
        <v>0</v>
      </c>
      <c r="G59" s="91" t="b">
        <v>0</v>
      </c>
    </row>
    <row r="60" spans="1:7" ht="15">
      <c r="A60" s="91" t="s">
        <v>226</v>
      </c>
      <c r="B60" s="91">
        <v>3</v>
      </c>
      <c r="C60" s="130">
        <v>0</v>
      </c>
      <c r="D60" s="91" t="s">
        <v>483</v>
      </c>
      <c r="E60" s="91" t="b">
        <v>0</v>
      </c>
      <c r="F60" s="91" t="b">
        <v>0</v>
      </c>
      <c r="G60" s="91" t="b">
        <v>0</v>
      </c>
    </row>
    <row r="61" spans="1:7" ht="15">
      <c r="A61" s="91" t="s">
        <v>552</v>
      </c>
      <c r="B61" s="91">
        <v>3</v>
      </c>
      <c r="C61" s="130">
        <v>0</v>
      </c>
      <c r="D61" s="91" t="s">
        <v>483</v>
      </c>
      <c r="E61" s="91" t="b">
        <v>0</v>
      </c>
      <c r="F61" s="91" t="b">
        <v>0</v>
      </c>
      <c r="G61" s="91" t="b">
        <v>0</v>
      </c>
    </row>
    <row r="62" spans="1:7" ht="15">
      <c r="A62" s="91" t="s">
        <v>538</v>
      </c>
      <c r="B62" s="91">
        <v>3</v>
      </c>
      <c r="C62" s="130">
        <v>0</v>
      </c>
      <c r="D62" s="91" t="s">
        <v>483</v>
      </c>
      <c r="E62" s="91" t="b">
        <v>0</v>
      </c>
      <c r="F62" s="91" t="b">
        <v>0</v>
      </c>
      <c r="G62" s="91" t="b">
        <v>0</v>
      </c>
    </row>
    <row r="63" spans="1:7" ht="15">
      <c r="A63" s="91" t="s">
        <v>553</v>
      </c>
      <c r="B63" s="91">
        <v>3</v>
      </c>
      <c r="C63" s="130">
        <v>0</v>
      </c>
      <c r="D63" s="91" t="s">
        <v>483</v>
      </c>
      <c r="E63" s="91" t="b">
        <v>0</v>
      </c>
      <c r="F63" s="91" t="b">
        <v>0</v>
      </c>
      <c r="G63" s="91" t="b">
        <v>0</v>
      </c>
    </row>
    <row r="64" spans="1:7" ht="15">
      <c r="A64" s="91" t="s">
        <v>540</v>
      </c>
      <c r="B64" s="91">
        <v>3</v>
      </c>
      <c r="C64" s="130">
        <v>0</v>
      </c>
      <c r="D64" s="91" t="s">
        <v>483</v>
      </c>
      <c r="E64" s="91" t="b">
        <v>0</v>
      </c>
      <c r="F64" s="91" t="b">
        <v>0</v>
      </c>
      <c r="G64" s="91" t="b">
        <v>0</v>
      </c>
    </row>
    <row r="65" spans="1:7" ht="15">
      <c r="A65" s="91" t="s">
        <v>539</v>
      </c>
      <c r="B65" s="91">
        <v>3</v>
      </c>
      <c r="C65" s="130">
        <v>0</v>
      </c>
      <c r="D65" s="91" t="s">
        <v>483</v>
      </c>
      <c r="E65" s="91" t="b">
        <v>0</v>
      </c>
      <c r="F65" s="91" t="b">
        <v>0</v>
      </c>
      <c r="G65" s="91" t="b">
        <v>0</v>
      </c>
    </row>
    <row r="66" spans="1:7" ht="15">
      <c r="A66" s="91" t="s">
        <v>554</v>
      </c>
      <c r="B66" s="91">
        <v>3</v>
      </c>
      <c r="C66" s="130">
        <v>0</v>
      </c>
      <c r="D66" s="91" t="s">
        <v>483</v>
      </c>
      <c r="E66" s="91" t="b">
        <v>0</v>
      </c>
      <c r="F66" s="91" t="b">
        <v>0</v>
      </c>
      <c r="G66" s="91" t="b">
        <v>0</v>
      </c>
    </row>
    <row r="67" spans="1:7" ht="15">
      <c r="A67" s="91" t="s">
        <v>555</v>
      </c>
      <c r="B67" s="91">
        <v>3</v>
      </c>
      <c r="C67" s="130">
        <v>0</v>
      </c>
      <c r="D67" s="91" t="s">
        <v>483</v>
      </c>
      <c r="E67" s="91" t="b">
        <v>0</v>
      </c>
      <c r="F67" s="91" t="b">
        <v>0</v>
      </c>
      <c r="G67" s="91" t="b">
        <v>0</v>
      </c>
    </row>
    <row r="68" spans="1:7" ht="15">
      <c r="A68" s="91" t="s">
        <v>215</v>
      </c>
      <c r="B68" s="91">
        <v>2</v>
      </c>
      <c r="C68" s="130">
        <v>0.013545481465821635</v>
      </c>
      <c r="D68" s="91" t="s">
        <v>483</v>
      </c>
      <c r="E68" s="91" t="b">
        <v>0</v>
      </c>
      <c r="F68" s="91" t="b">
        <v>0</v>
      </c>
      <c r="G68" s="91" t="b">
        <v>0</v>
      </c>
    </row>
    <row r="69" spans="1:7" ht="15">
      <c r="A69" s="91" t="s">
        <v>540</v>
      </c>
      <c r="B69" s="91">
        <v>6</v>
      </c>
      <c r="C69" s="130">
        <v>0</v>
      </c>
      <c r="D69" s="91" t="s">
        <v>484</v>
      </c>
      <c r="E69" s="91" t="b">
        <v>0</v>
      </c>
      <c r="F69" s="91" t="b">
        <v>0</v>
      </c>
      <c r="G69" s="91" t="b">
        <v>0</v>
      </c>
    </row>
    <row r="70" spans="1:7" ht="15">
      <c r="A70" s="91" t="s">
        <v>542</v>
      </c>
      <c r="B70" s="91">
        <v>6</v>
      </c>
      <c r="C70" s="130">
        <v>0</v>
      </c>
      <c r="D70" s="91" t="s">
        <v>484</v>
      </c>
      <c r="E70" s="91" t="b">
        <v>0</v>
      </c>
      <c r="F70" s="91" t="b">
        <v>0</v>
      </c>
      <c r="G70" s="91" t="b">
        <v>0</v>
      </c>
    </row>
    <row r="71" spans="1:7" ht="15">
      <c r="A71" s="91" t="s">
        <v>557</v>
      </c>
      <c r="B71" s="91">
        <v>6</v>
      </c>
      <c r="C71" s="130">
        <v>0</v>
      </c>
      <c r="D71" s="91" t="s">
        <v>484</v>
      </c>
      <c r="E71" s="91" t="b">
        <v>0</v>
      </c>
      <c r="F71" s="91" t="b">
        <v>0</v>
      </c>
      <c r="G71" s="91" t="b">
        <v>0</v>
      </c>
    </row>
    <row r="72" spans="1:7" ht="15">
      <c r="A72" s="91" t="s">
        <v>558</v>
      </c>
      <c r="B72" s="91">
        <v>3</v>
      </c>
      <c r="C72" s="130">
        <v>0</v>
      </c>
      <c r="D72" s="91" t="s">
        <v>484</v>
      </c>
      <c r="E72" s="91" t="b">
        <v>0</v>
      </c>
      <c r="F72" s="91" t="b">
        <v>0</v>
      </c>
      <c r="G72" s="91" t="b">
        <v>0</v>
      </c>
    </row>
    <row r="73" spans="1:7" ht="15">
      <c r="A73" s="91" t="s">
        <v>559</v>
      </c>
      <c r="B73" s="91">
        <v>3</v>
      </c>
      <c r="C73" s="130">
        <v>0</v>
      </c>
      <c r="D73" s="91" t="s">
        <v>484</v>
      </c>
      <c r="E73" s="91" t="b">
        <v>0</v>
      </c>
      <c r="F73" s="91" t="b">
        <v>0</v>
      </c>
      <c r="G73" s="91" t="b">
        <v>0</v>
      </c>
    </row>
    <row r="74" spans="1:7" ht="15">
      <c r="A74" s="91" t="s">
        <v>560</v>
      </c>
      <c r="B74" s="91">
        <v>3</v>
      </c>
      <c r="C74" s="130">
        <v>0</v>
      </c>
      <c r="D74" s="91" t="s">
        <v>484</v>
      </c>
      <c r="E74" s="91" t="b">
        <v>0</v>
      </c>
      <c r="F74" s="91" t="b">
        <v>0</v>
      </c>
      <c r="G74" s="91" t="b">
        <v>0</v>
      </c>
    </row>
    <row r="75" spans="1:7" ht="15">
      <c r="A75" s="91" t="s">
        <v>561</v>
      </c>
      <c r="B75" s="91">
        <v>3</v>
      </c>
      <c r="C75" s="130">
        <v>0</v>
      </c>
      <c r="D75" s="91" t="s">
        <v>484</v>
      </c>
      <c r="E75" s="91" t="b">
        <v>0</v>
      </c>
      <c r="F75" s="91" t="b">
        <v>0</v>
      </c>
      <c r="G75" s="91" t="b">
        <v>0</v>
      </c>
    </row>
    <row r="76" spans="1:7" ht="15">
      <c r="A76" s="91" t="s">
        <v>562</v>
      </c>
      <c r="B76" s="91">
        <v>3</v>
      </c>
      <c r="C76" s="130">
        <v>0</v>
      </c>
      <c r="D76" s="91" t="s">
        <v>484</v>
      </c>
      <c r="E76" s="91" t="b">
        <v>0</v>
      </c>
      <c r="F76" s="91" t="b">
        <v>0</v>
      </c>
      <c r="G76" s="91" t="b">
        <v>0</v>
      </c>
    </row>
    <row r="77" spans="1:7" ht="15">
      <c r="A77" s="91" t="s">
        <v>563</v>
      </c>
      <c r="B77" s="91">
        <v>3</v>
      </c>
      <c r="C77" s="130">
        <v>0</v>
      </c>
      <c r="D77" s="91" t="s">
        <v>484</v>
      </c>
      <c r="E77" s="91" t="b">
        <v>0</v>
      </c>
      <c r="F77" s="91" t="b">
        <v>0</v>
      </c>
      <c r="G77" s="91" t="b">
        <v>0</v>
      </c>
    </row>
    <row r="78" spans="1:7" ht="15">
      <c r="A78" s="91" t="s">
        <v>564</v>
      </c>
      <c r="B78" s="91">
        <v>3</v>
      </c>
      <c r="C78" s="130">
        <v>0</v>
      </c>
      <c r="D78" s="91" t="s">
        <v>484</v>
      </c>
      <c r="E78" s="91" t="b">
        <v>0</v>
      </c>
      <c r="F78" s="91" t="b">
        <v>0</v>
      </c>
      <c r="G78" s="91" t="b">
        <v>0</v>
      </c>
    </row>
    <row r="79" spans="1:7" ht="15">
      <c r="A79" s="91" t="s">
        <v>668</v>
      </c>
      <c r="B79" s="91">
        <v>3</v>
      </c>
      <c r="C79" s="130">
        <v>0</v>
      </c>
      <c r="D79" s="91" t="s">
        <v>484</v>
      </c>
      <c r="E79" s="91" t="b">
        <v>0</v>
      </c>
      <c r="F79" s="91" t="b">
        <v>0</v>
      </c>
      <c r="G79" s="91" t="b">
        <v>0</v>
      </c>
    </row>
    <row r="80" spans="1:7" ht="15">
      <c r="A80" s="91" t="s">
        <v>669</v>
      </c>
      <c r="B80" s="91">
        <v>3</v>
      </c>
      <c r="C80" s="130">
        <v>0</v>
      </c>
      <c r="D80" s="91" t="s">
        <v>484</v>
      </c>
      <c r="E80" s="91" t="b">
        <v>0</v>
      </c>
      <c r="F80" s="91" t="b">
        <v>0</v>
      </c>
      <c r="G80" s="91" t="b">
        <v>0</v>
      </c>
    </row>
    <row r="81" spans="1:7" ht="15">
      <c r="A81" s="91" t="s">
        <v>670</v>
      </c>
      <c r="B81" s="91">
        <v>3</v>
      </c>
      <c r="C81" s="130">
        <v>0</v>
      </c>
      <c r="D81" s="91" t="s">
        <v>484</v>
      </c>
      <c r="E81" s="91" t="b">
        <v>0</v>
      </c>
      <c r="F81" s="91" t="b">
        <v>0</v>
      </c>
      <c r="G81" s="91" t="b">
        <v>0</v>
      </c>
    </row>
    <row r="82" spans="1:7" ht="15">
      <c r="A82" s="91" t="s">
        <v>671</v>
      </c>
      <c r="B82" s="91">
        <v>3</v>
      </c>
      <c r="C82" s="130">
        <v>0</v>
      </c>
      <c r="D82" s="91" t="s">
        <v>484</v>
      </c>
      <c r="E82" s="91" t="b">
        <v>0</v>
      </c>
      <c r="F82" s="91" t="b">
        <v>0</v>
      </c>
      <c r="G82" s="91" t="b">
        <v>0</v>
      </c>
    </row>
    <row r="83" spans="1:7" ht="15">
      <c r="A83" s="91" t="s">
        <v>672</v>
      </c>
      <c r="B83" s="91">
        <v>3</v>
      </c>
      <c r="C83" s="130">
        <v>0</v>
      </c>
      <c r="D83" s="91" t="s">
        <v>484</v>
      </c>
      <c r="E83" s="91" t="b">
        <v>0</v>
      </c>
      <c r="F83" s="91" t="b">
        <v>0</v>
      </c>
      <c r="G83" s="91" t="b">
        <v>0</v>
      </c>
    </row>
    <row r="84" spans="1:7" ht="15">
      <c r="A84" s="91" t="s">
        <v>667</v>
      </c>
      <c r="B84" s="91">
        <v>3</v>
      </c>
      <c r="C84" s="130">
        <v>0</v>
      </c>
      <c r="D84" s="91" t="s">
        <v>484</v>
      </c>
      <c r="E84" s="91" t="b">
        <v>0</v>
      </c>
      <c r="F84" s="91" t="b">
        <v>0</v>
      </c>
      <c r="G84" s="91" t="b">
        <v>0</v>
      </c>
    </row>
    <row r="85" spans="1:7" ht="15">
      <c r="A85" s="91" t="s">
        <v>539</v>
      </c>
      <c r="B85" s="91">
        <v>3</v>
      </c>
      <c r="C85" s="130">
        <v>0</v>
      </c>
      <c r="D85" s="91" t="s">
        <v>484</v>
      </c>
      <c r="E85" s="91" t="b">
        <v>0</v>
      </c>
      <c r="F85" s="91" t="b">
        <v>0</v>
      </c>
      <c r="G85" s="91" t="b">
        <v>0</v>
      </c>
    </row>
    <row r="86" spans="1:7" ht="15">
      <c r="A86" s="91" t="s">
        <v>673</v>
      </c>
      <c r="B86" s="91">
        <v>3</v>
      </c>
      <c r="C86" s="130">
        <v>0</v>
      </c>
      <c r="D86" s="91" t="s">
        <v>484</v>
      </c>
      <c r="E86" s="91" t="b">
        <v>0</v>
      </c>
      <c r="F86" s="91" t="b">
        <v>0</v>
      </c>
      <c r="G86" s="91" t="b">
        <v>0</v>
      </c>
    </row>
    <row r="87" spans="1:7" ht="15">
      <c r="A87" s="91" t="s">
        <v>538</v>
      </c>
      <c r="B87" s="91">
        <v>3</v>
      </c>
      <c r="C87" s="130">
        <v>0</v>
      </c>
      <c r="D87" s="91" t="s">
        <v>484</v>
      </c>
      <c r="E87" s="91" t="b">
        <v>0</v>
      </c>
      <c r="F87" s="91" t="b">
        <v>0</v>
      </c>
      <c r="G87" s="91" t="b">
        <v>0</v>
      </c>
    </row>
    <row r="88" spans="1:7" ht="15">
      <c r="A88" s="91" t="s">
        <v>674</v>
      </c>
      <c r="B88" s="91">
        <v>3</v>
      </c>
      <c r="C88" s="130">
        <v>0</v>
      </c>
      <c r="D88" s="91" t="s">
        <v>484</v>
      </c>
      <c r="E88" s="91" t="b">
        <v>0</v>
      </c>
      <c r="F88" s="91" t="b">
        <v>0</v>
      </c>
      <c r="G88" s="91" t="b">
        <v>0</v>
      </c>
    </row>
    <row r="89" spans="1:7" ht="15">
      <c r="A89" s="91" t="s">
        <v>675</v>
      </c>
      <c r="B89" s="91">
        <v>3</v>
      </c>
      <c r="C89" s="130">
        <v>0</v>
      </c>
      <c r="D89" s="91" t="s">
        <v>484</v>
      </c>
      <c r="E89" s="91" t="b">
        <v>0</v>
      </c>
      <c r="F89" s="91" t="b">
        <v>0</v>
      </c>
      <c r="G89" s="91" t="b">
        <v>0</v>
      </c>
    </row>
    <row r="90" spans="1:7" ht="15">
      <c r="A90" s="91" t="s">
        <v>676</v>
      </c>
      <c r="B90" s="91">
        <v>3</v>
      </c>
      <c r="C90" s="130">
        <v>0</v>
      </c>
      <c r="D90" s="91" t="s">
        <v>484</v>
      </c>
      <c r="E90" s="91" t="b">
        <v>0</v>
      </c>
      <c r="F90" s="91" t="b">
        <v>0</v>
      </c>
      <c r="G90" s="91" t="b">
        <v>0</v>
      </c>
    </row>
    <row r="91" spans="1:7" ht="15">
      <c r="A91" s="91" t="s">
        <v>219</v>
      </c>
      <c r="B91" s="91">
        <v>2</v>
      </c>
      <c r="C91" s="130">
        <v>0.0045737989365112015</v>
      </c>
      <c r="D91" s="91" t="s">
        <v>484</v>
      </c>
      <c r="E91" s="91" t="b">
        <v>0</v>
      </c>
      <c r="F91" s="91" t="b">
        <v>0</v>
      </c>
      <c r="G91" s="91" t="b">
        <v>0</v>
      </c>
    </row>
    <row r="92" spans="1:7" ht="15">
      <c r="A92" s="91" t="s">
        <v>566</v>
      </c>
      <c r="B92" s="91">
        <v>2</v>
      </c>
      <c r="C92" s="130">
        <v>0</v>
      </c>
      <c r="D92" s="91" t="s">
        <v>485</v>
      </c>
      <c r="E92" s="91" t="b">
        <v>0</v>
      </c>
      <c r="F92" s="91" t="b">
        <v>0</v>
      </c>
      <c r="G92" s="91" t="b">
        <v>0</v>
      </c>
    </row>
    <row r="93" spans="1:7" ht="15">
      <c r="A93" s="91" t="s">
        <v>568</v>
      </c>
      <c r="B93" s="91">
        <v>2</v>
      </c>
      <c r="C93" s="130">
        <v>0</v>
      </c>
      <c r="D93" s="91" t="s">
        <v>486</v>
      </c>
      <c r="E93" s="91" t="b">
        <v>0</v>
      </c>
      <c r="F93" s="91" t="b">
        <v>0</v>
      </c>
      <c r="G9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2019-09-02T14:15:58Z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